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95" windowWidth="20730" windowHeight="6990" tabRatio="919"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2'!$B$1:$T$77</definedName>
    <definedName name="_xlnm.Print_Area" localSheetId="15">'جدول 11'!$B$1:$T$60</definedName>
    <definedName name="_xlnm.Print_Area" localSheetId="16">'جدول 12 '!$B$1:$G$62</definedName>
    <definedName name="_xlnm.Print_Area" localSheetId="17">'جدول 13-14'!$B$1:$L$85</definedName>
    <definedName name="_xlnm.Print_Area" localSheetId="18">'جدول 15'!$B$1:$F$76</definedName>
    <definedName name="_xlnm.Print_Area" localSheetId="19">'جدول 16  '!$B$1:$D$27</definedName>
    <definedName name="_xlnm.Print_Area" localSheetId="20">'جدول 17'!$B$1:$R$23</definedName>
    <definedName name="_xlnm.Print_Area" localSheetId="21">'جدول 18'!$B$1:$H$79</definedName>
    <definedName name="_xlnm.Print_Area" localSheetId="23">'جدول 19'!$B$1:$I$42</definedName>
    <definedName name="_xlnm.Print_Area" localSheetId="24">'جدول 20 '!$B$1:$S$49</definedName>
    <definedName name="_xlnm.Print_Area" localSheetId="25">'جدول 21 '!$B$1:$K$43</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'!$B$1:$I$76</definedName>
    <definedName name="_xlnm.Print_Area" localSheetId="8">'جدول 3'!$B$1:$T$75</definedName>
    <definedName name="_xlnm.Print_Area" localSheetId="35">'جدول 30 '!$B$1:$I$78</definedName>
    <definedName name="_xlnm.Print_Area" localSheetId="36">'جدول 31  '!$B$1:$U$67</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'!$B$1:$G$41</definedName>
    <definedName name="_xlnm.Print_Area" localSheetId="9">'جدول 4'!$B$1:$T$77</definedName>
    <definedName name="_xlnm.Print_Area" localSheetId="46">'جدول 40 '!$B$1:$I$69</definedName>
    <definedName name="_xlnm.Print_Area" localSheetId="47">'جدول 41 '!$B$1:$I$38</definedName>
    <definedName name="_xlnm.Print_Area" localSheetId="48">'جدول 42'!$B$1:$F$30</definedName>
    <definedName name="_xlnm.Print_Area" localSheetId="49">'جدول 43'!$B$1:$R$68</definedName>
    <definedName name="_xlnm.Print_Area" localSheetId="10">'جدول 5'!$B$1:$O$61</definedName>
    <definedName name="_xlnm.Print_Area" localSheetId="11">'جدول 6'!$B$1:$T$77</definedName>
    <definedName name="_xlnm.Print_Area" localSheetId="12">'جدول 7'!$B$1:$T$67</definedName>
    <definedName name="_xlnm.Print_Area" localSheetId="13">'جدول 8'!$B$1:$T$71</definedName>
    <definedName name="_xlnm.Print_Area" localSheetId="14">'جدول 9-10'!$B$1:$T$76</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0" i="118" l="1"/>
  <c r="U60" i="118"/>
  <c r="M68" i="118"/>
  <c r="V62" i="118"/>
  <c r="T62" i="118"/>
  <c r="S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2" i="118" l="1"/>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<sst xmlns="http://schemas.openxmlformats.org/spreadsheetml/2006/main" count="4122" uniqueCount="1959">
  <si>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</si>
  <si>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</si>
  <si>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</si>
  <si>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</si>
  <si>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</si>
  <si>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</si>
  <si>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</si>
  <si>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</si>
  <si>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</si>
  <si>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</si>
  <si>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</si>
  <si>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</si>
  <si>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</si>
  <si>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</si>
  <si>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</si>
  <si>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</si>
  <si>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</si>
  <si>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</si>
  <si>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</si>
  <si>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</si>
  <si>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</si>
  <si>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</si>
  <si>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</si>
  <si>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</si>
  <si>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</si>
  <si>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</si>
  <si>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</si>
  <si>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</si>
  <si>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</si>
  <si>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</si>
  <si>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</si>
  <si>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</si>
  <si>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</si>
  <si>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</si>
  <si>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</si>
  <si>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</si>
  <si>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</si>
  <si>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</si>
  <si>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</si>
  <si>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</si>
  <si>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</si>
  <si>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</si>
  <si>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</si>
  <si>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</si>
  <si>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</si>
  <si>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</si>
  <si>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</si>
  <si>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</si>
  <si>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</si>
  <si>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</si>
  <si>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</si>
  <si>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</si>
  <si>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</si>
  <si>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</si>
  <si>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</si>
  <si>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</si>
  <si>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</si>
  <si>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</si>
  <si>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</si>
  <si>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</si>
  <si>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</si>
  <si>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</si>
  <si>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</si>
  <si>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</si>
  <si>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</si>
  <si>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</si>
  <si>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</si>
  <si>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</si>
  <si>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</si>
  <si>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</si>
  <si>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</si>
  <si>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</si>
  <si>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</si>
  <si>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</si>
  <si>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</si>
  <si>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</si>
  <si>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</si>
  <si>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</si>
  <si>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</si>
  <si>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</si>
  <si>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</si>
  <si>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</si>
  <si>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</si>
  <si>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</si>
  <si>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</si>
  <si>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</si>
  <si>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</si>
  <si>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</si>
  <si>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</si>
  <si>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</si>
  <si>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</si>
  <si>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</si>
  <si>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</si>
  <si>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</si>
  <si>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</si>
  <si>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</si>
  <si>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</si>
  <si>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</si>
  <si>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</si>
  <si>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</si>
  <si>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</si>
  <si>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</si>
  <si>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</si>
  <si>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</si>
  <si>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</si>
  <si>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</si>
  <si>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</si>
  <si>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</si>
  <si>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</si>
  <si>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</si>
  <si>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</si>
  <si>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</si>
  <si>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</si>
  <si>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</si>
  <si>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</si>
  <si>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</si>
  <si>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</si>
  <si>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</si>
  <si>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</si>
  <si>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</si>
  <si>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</si>
  <si>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</si>
  <si>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</si>
  <si>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</si>
  <si>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</si>
  <si>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</si>
  <si>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</si>
  <si>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</si>
  <si>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</si>
  <si>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</si>
  <si>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</si>
  <si>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</si>
  <si>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</si>
  <si>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</si>
  <si>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</si>
  <si>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</si>
  <si>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</si>
  <si>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</si>
  <si>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</si>
  <si>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</si>
  <si>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</si>
  <si>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</si>
  <si>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</si>
  <si>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</si>
  <si>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</si>
  <si>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</si>
  <si>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</si>
  <si>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</si>
  <si>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</si>
  <si>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</si>
  <si>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</si>
  <si>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</si>
  <si>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</si>
  <si>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</si>
  <si>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</si>
  <si>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</si>
  <si>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</si>
  <si>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</si>
  <si>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</si>
  <si>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</si>
  <si>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</si>
  <si>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</si>
  <si>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</si>
  <si>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</si>
  <si>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</si>
  <si>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</si>
  <si>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</si>
  <si>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</si>
  <si>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</si>
  <si>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</si>
  <si>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</si>
  <si>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</si>
  <si>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</si>
  <si>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</si>
  <si>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</si>
  <si>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</si>
  <si>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</si>
  <si>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</si>
  <si>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</si>
  <si>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</si>
  <si>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</si>
  <si>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</si>
  <si>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</si>
  <si>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</si>
  <si>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</si>
  <si>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</si>
  <si>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</si>
  <si>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</si>
  <si>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</si>
  <si>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</si>
  <si>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</si>
  <si>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</si>
  <si>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</si>
  <si>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</si>
  <si>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</si>
  <si>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</si>
  <si>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</si>
  <si>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</si>
  <si>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</si>
  <si>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</si>
  <si>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</si>
  <si>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</si>
  <si>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</si>
  <si>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</si>
  <si>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</si>
  <si>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</si>
  <si>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</si>
  <si>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</si>
  <si>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</si>
  <si>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</si>
  <si>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</si>
  <si>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</si>
  <si>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</si>
  <si>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</si>
  <si>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</si>
  <si>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</si>
  <si>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</si>
  <si>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</si>
  <si>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</si>
  <si>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</si>
  <si>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</si>
  <si>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</si>
  <si>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</si>
  <si>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</si>
  <si>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</si>
  <si>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</si>
  <si>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</si>
  <si>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</si>
  <si>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</si>
  <si>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</si>
  <si>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</si>
  <si>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</si>
  <si>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</si>
  <si>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</si>
  <si>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</si>
  <si>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</si>
  <si>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</si>
  <si>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</si>
  <si>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</si>
  <si>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</si>
  <si>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</si>
  <si>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</si>
  <si>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</si>
  <si>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</si>
  <si>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</si>
  <si>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</si>
  <si>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</si>
  <si>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</si>
  <si>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</si>
  <si>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</si>
  <si>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</si>
  <si>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</si>
  <si>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</si>
  <si>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</si>
  <si>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</si>
  <si>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</si>
  <si>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</si>
  <si>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</si>
  <si>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</si>
  <si>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</si>
  <si>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</si>
  <si>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</si>
  <si>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</si>
  <si>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</si>
  <si>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</si>
  <si>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</si>
  <si>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</si>
  <si>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</si>
  <si>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</si>
  <si>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</si>
  <si>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</si>
  <si>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</si>
  <si>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</si>
  <si>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</si>
  <si>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</si>
  <si>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</si>
  <si>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</si>
  <si>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</si>
  <si>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</si>
  <si>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</si>
  <si>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</si>
  <si>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</si>
  <si>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</si>
  <si>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</si>
  <si>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</si>
  <si>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</si>
  <si>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</si>
  <si>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</si>
  <si>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</si>
  <si>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</si>
  <si>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</si>
  <si>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</si>
  <si>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</si>
  <si>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</si>
  <si>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</si>
  <si>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</si>
  <si>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</si>
  <si>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</si>
  <si>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</si>
  <si>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</si>
  <si>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</si>
  <si>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</si>
  <si>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</si>
  <si>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</si>
  <si>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</si>
  <si>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</si>
  <si>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</si>
  <si>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</si>
  <si>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</si>
  <si>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</si>
  <si>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</si>
  <si>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</si>
  <si>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</si>
  <si>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</si>
  <si>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</si>
  <si>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</si>
  <si>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</si>
  <si>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</si>
  <si>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</si>
  <si>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</si>
  <si>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</si>
  <si>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</si>
  <si>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</si>
  <si>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</si>
  <si>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</si>
  <si>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</si>
  <si>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</si>
  <si>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</si>
  <si>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</si>
  <si>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</si>
  <si>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</si>
  <si>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</si>
  <si>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</si>
  <si>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</si>
  <si>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</si>
  <si>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</si>
  <si>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</si>
  <si>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</si>
  <si>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</si>
  <si>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</si>
  <si>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</si>
  <si>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</si>
  <si>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</si>
  <si>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</si>
  <si>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</si>
  <si>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</si>
  <si>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</si>
  <si>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</si>
  <si>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</si>
  <si>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</si>
  <si>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</si>
  <si>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</si>
  <si>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</si>
  <si>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</si>
  <si>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</si>
  <si>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</si>
  <si>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</si>
  <si>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</si>
  <si>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</si>
  <si>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</si>
  <si>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</si>
  <si>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</si>
  <si>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</si>
  <si>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</si>
  <si>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</si>
  <si>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</si>
  <si>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</si>
  <si>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</si>
  <si>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</si>
  <si>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</si>
  <si>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</si>
  <si>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</si>
  <si>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</si>
  <si>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الأول</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</si>
  <si>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</si>
  <si>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</si>
  <si>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</si>
  <si>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</si>
  <si>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</si>
  <si>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</si>
  <si>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</si>
  <si>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</si>
  <si>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</si>
  <si>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</si>
  <si>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</si>
  <si>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</si>
  <si>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</si>
  <si>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</si>
  <si>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</si>
  <si>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</si>
  <si>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</si>
  <si>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</si>
  <si>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</si>
  <si>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</si>
  <si>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</si>
  <si>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</si>
  <si>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</si>
  <si>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</si>
  <si>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</si>
  <si>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</si>
  <si>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</si>
  <si>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</si>
  <si>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</si>
  <si>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</si>
  <si>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</si>
  <si>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</si>
  <si>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</si>
  <si>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</si>
  <si>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</si>
  <si>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</si>
  <si>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</si>
  <si>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</si>
  <si>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</si>
  <si>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</si>
  <si>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</si>
  <si>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</si>
  <si>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</si>
  <si>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</si>
  <si>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</si>
  <si>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</si>
  <si>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</si>
  <si>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</si>
  <si>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</si>
  <si>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</si>
  <si>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</si>
  <si>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</si>
  <si>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</si>
  <si>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</si>
  <si>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</si>
  <si>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</si>
  <si>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</si>
  <si>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</si>
  <si>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</si>
  <si>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</si>
  <si>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</si>
  <si>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</si>
  <si>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</si>
  <si>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</si>
  <si>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</si>
  <si>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</si>
  <si>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</si>
  <si>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</si>
  <si>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</si>
  <si>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</si>
  <si>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</si>
  <si>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</si>
  <si>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</si>
  <si>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</si>
  <si>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</si>
  <si>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</si>
  <si>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</si>
  <si>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</si>
  <si>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</si>
  <si>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</si>
  <si>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</si>
  <si>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</si>
  <si>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</si>
  <si>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</si>
  <si>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</si>
  <si>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</si>
  <si>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</si>
  <si>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</si>
  <si>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</si>
  <si>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</si>
  <si>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</si>
  <si>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</si>
  <si>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</si>
  <si>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</si>
  <si>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</si>
  <si>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</si>
  <si>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</si>
  <si>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</si>
  <si>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</si>
  <si>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</si>
  <si>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</si>
  <si>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</si>
  <si>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</si>
  <si>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</si>
  <si>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</si>
  <si>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</si>
  <si>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</si>
  <si>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</si>
  <si>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</si>
  <si>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</si>
  <si>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</si>
  <si>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</si>
  <si>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</si>
  <si>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</si>
  <si>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</si>
  <si>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</si>
  <si>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</si>
  <si>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</si>
  <si>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</si>
  <si>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</si>
  <si>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</si>
  <si>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</si>
  <si>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</si>
  <si>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</si>
  <si>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</si>
  <si>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</si>
  <si>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</si>
  <si>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</si>
  <si>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</si>
  <si>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</si>
  <si>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</si>
  <si>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</si>
  <si>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</si>
  <si>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</si>
  <si>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</si>
  <si>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</si>
  <si>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</si>
  <si>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</si>
  <si>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</si>
  <si>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</si>
  <si>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</si>
  <si>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</si>
  <si>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</si>
  <si>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</si>
  <si>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</si>
  <si>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</si>
  <si>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</si>
  <si>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</si>
  <si>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</si>
  <si>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</si>
  <si>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</si>
  <si>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</si>
  <si>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</si>
  <si>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</si>
  <si>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</si>
  <si>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</si>
  <si>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</si>
  <si>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</si>
  <si>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</si>
  <si>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</si>
  <si>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</si>
  <si>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</si>
  <si>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</si>
  <si>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</si>
  <si>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</si>
  <si>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</si>
  <si>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</si>
  <si>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</si>
  <si>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</si>
  <si>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</si>
  <si>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</si>
  <si>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</si>
  <si>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</si>
  <si>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</si>
  <si>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</si>
  <si>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</si>
  <si>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</si>
  <si>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</si>
  <si>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</si>
  <si>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</si>
  <si>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</si>
  <si>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</si>
  <si>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</si>
  <si>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</si>
  <si>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</si>
  <si>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</si>
  <si>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</si>
  <si>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</si>
  <si>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</si>
  <si>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</si>
  <si>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</si>
  <si>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</si>
  <si>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</si>
  <si>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</si>
  <si>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</si>
  <si>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</si>
  <si>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</si>
  <si>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</si>
  <si>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</si>
  <si>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</si>
  <si>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</si>
  <si>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</si>
  <si>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</si>
  <si>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</si>
  <si>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</si>
  <si>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</si>
  <si>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</si>
  <si>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</si>
  <si>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</si>
  <si>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</si>
  <si>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</si>
  <si>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</si>
  <si>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</si>
  <si>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</si>
  <si>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</si>
  <si>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</si>
  <si>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</si>
  <si>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</si>
  <si>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</si>
  <si>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</si>
  <si>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</si>
  <si>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</si>
  <si>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</si>
  <si>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</si>
  <si>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</si>
  <si>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</si>
  <si>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</si>
  <si>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</si>
  <si>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</si>
  <si>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</si>
  <si>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</si>
  <si>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</si>
  <si>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</si>
  <si>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</si>
  <si>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</si>
  <si>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</si>
  <si>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</si>
  <si>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</si>
  <si>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</si>
  <si>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</si>
  <si>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</si>
  <si>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</si>
  <si>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</si>
  <si>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</si>
  <si>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</si>
  <si>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</si>
  <si>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</si>
  <si>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</si>
  <si>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</si>
  <si>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</si>
  <si>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</si>
  <si>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</si>
  <si>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</si>
  <si>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</si>
  <si>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</si>
  <si>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</si>
  <si>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</si>
  <si>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</si>
  <si>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</si>
  <si>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</si>
  <si>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</si>
  <si>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</si>
  <si>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</si>
  <si>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</si>
  <si>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</si>
  <si>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</si>
  <si>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</si>
  <si>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</si>
  <si>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</si>
  <si>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</si>
  <si>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</si>
  <si>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</si>
  <si>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</si>
  <si>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</si>
  <si>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</si>
  <si>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</si>
  <si>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</si>
  <si>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</si>
  <si>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</si>
  <si>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</si>
  <si>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</si>
  <si>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</si>
  <si>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</si>
  <si>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</si>
  <si>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</si>
  <si>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</si>
  <si>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</si>
  <si>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</si>
  <si>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</si>
  <si>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</si>
  <si>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</si>
  <si>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</si>
  <si>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</si>
  <si>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</si>
  <si>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</si>
  <si>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</si>
  <si>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</si>
  <si>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</si>
  <si>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</si>
  <si>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</si>
  <si>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</si>
  <si>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</si>
  <si>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</si>
  <si>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</si>
  <si>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</si>
  <si>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</si>
  <si>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</si>
  <si>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</si>
  <si>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</si>
  <si>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</si>
  <si>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</si>
  <si>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</si>
  <si>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</si>
  <si>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</si>
  <si>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</si>
  <si>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</si>
  <si>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</si>
  <si>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</si>
  <si>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</si>
  <si>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</si>
  <si>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</si>
  <si>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</si>
  <si>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</si>
  <si>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</si>
  <si>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</si>
  <si>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</si>
  <si>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</si>
  <si>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</si>
  <si>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</si>
  <si>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</si>
  <si>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</si>
  <si>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</si>
  <si>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</si>
  <si>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</si>
  <si>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</si>
  <si>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</si>
  <si>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</si>
  <si>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</si>
  <si>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</si>
  <si>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</si>
  <si>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</si>
  <si>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</si>
  <si>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</si>
  <si>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</si>
  <si>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</si>
  <si>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</si>
  <si>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</si>
  <si>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</si>
  <si>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</si>
  <si>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</si>
  <si>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</si>
  <si>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</si>
  <si>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</si>
  <si>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</si>
  <si>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</si>
  <si>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</si>
  <si>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</si>
  <si>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</si>
  <si>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</si>
  <si>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</si>
  <si>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</si>
  <si>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</si>
  <si>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</si>
  <si>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</si>
  <si>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</si>
  <si>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</si>
  <si>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</si>
  <si>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</si>
  <si>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</si>
  <si>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</si>
  <si>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</si>
  <si>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</si>
  <si>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</si>
  <si>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</si>
  <si>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</si>
  <si>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</si>
  <si>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</si>
  <si>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</si>
  <si>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</si>
  <si>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</si>
  <si>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</si>
  <si>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</si>
  <si>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</si>
  <si>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</si>
  <si>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</si>
  <si>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</si>
  <si>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</si>
  <si>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</si>
  <si>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</si>
  <si>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</si>
  <si>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</si>
  <si>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</si>
  <si>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</si>
  <si>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</si>
  <si>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</si>
  <si>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</si>
  <si>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</si>
  <si>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</si>
  <si>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</si>
  <si>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</si>
  <si>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</si>
  <si>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</si>
  <si>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</si>
  <si>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</si>
  <si>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</si>
  <si>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</si>
  <si>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</si>
  <si>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</si>
  <si>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</si>
  <si>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</si>
  <si>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</si>
  <si>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</si>
  <si>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</si>
  <si>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</si>
  <si>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</si>
  <si>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</si>
  <si>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</si>
  <si>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</si>
  <si>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</si>
  <si>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</si>
  <si>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</si>
  <si>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</si>
  <si>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</si>
  <si>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</si>
  <si>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</si>
  <si>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</si>
  <si>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</si>
  <si>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</si>
  <si>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</si>
  <si>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</si>
  <si>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</si>
  <si>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</si>
  <si>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</si>
  <si>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</si>
  <si>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</si>
  <si>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</si>
  <si>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</si>
  <si>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</si>
  <si>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</si>
  <si>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</si>
  <si>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</si>
  <si>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</si>
  <si>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</si>
  <si>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</si>
  <si>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</si>
  <si>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</si>
  <si>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</si>
  <si>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</si>
  <si>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</si>
  <si>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</si>
  <si>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</si>
  <si>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</si>
  <si>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</si>
  <si>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</si>
  <si>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</si>
  <si>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</si>
  <si>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</si>
  <si>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</si>
  <si>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</si>
  <si>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</si>
  <si>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</si>
  <si>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</si>
  <si>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</si>
  <si>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</si>
  <si>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</si>
  <si>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</si>
  <si>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</si>
  <si>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</si>
  <si>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</si>
  <si>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</si>
  <si>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</si>
  <si>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</si>
  <si>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</si>
  <si>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</si>
  <si>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</si>
  <si>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</si>
  <si>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</si>
  <si>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</si>
  <si>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</si>
  <si>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</si>
  <si>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</si>
  <si>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</si>
  <si>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</si>
  <si>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</si>
  <si>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</si>
  <si>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</si>
  <si>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</si>
  <si>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</si>
  <si>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</si>
  <si>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</si>
  <si>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</si>
  <si>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</si>
  <si>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</si>
  <si>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</si>
  <si>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</si>
  <si>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</si>
  <si>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</si>
  <si>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</si>
  <si>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</si>
  <si>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</si>
  <si>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</si>
  <si>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</si>
  <si>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</si>
  <si>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</si>
  <si>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</si>
  <si>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</si>
  <si>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</si>
  <si>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</si>
  <si>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</si>
  <si>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</si>
  <si>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</si>
  <si>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</si>
  <si>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</si>
  <si>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</si>
  <si>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</si>
  <si>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</si>
  <si>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</si>
  <si>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</si>
  <si>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</si>
  <si>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</si>
  <si>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</si>
  <si>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</si>
  <si>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</si>
  <si>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</si>
  <si>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</si>
  <si>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</si>
  <si>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</si>
  <si>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</si>
  <si>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</si>
  <si>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</si>
  <si>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</si>
  <si>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</si>
  <si>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</si>
  <si>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</si>
  <si>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</si>
  <si>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</si>
  <si>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</si>
  <si>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</si>
  <si>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</si>
  <si>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</si>
  <si>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</si>
  <si>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</si>
  <si>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</si>
  <si>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</si>
  <si>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</si>
  <si>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</si>
  <si>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</si>
  <si>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</si>
  <si>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</si>
  <si>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</si>
  <si>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</si>
  <si>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</si>
  <si>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</si>
  <si>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</si>
  <si>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</si>
  <si>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</si>
  <si>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</si>
  <si>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</si>
  <si>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</si>
  <si>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</si>
  <si>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</si>
  <si>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</si>
  <si>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</si>
  <si>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</si>
  <si>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</si>
  <si>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</si>
  <si>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</si>
  <si>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</si>
  <si>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</si>
  <si>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</si>
  <si>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</si>
  <si>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</si>
  <si>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</si>
  <si>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</si>
  <si>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</si>
  <si>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</si>
  <si>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</si>
  <si>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</si>
  <si>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</si>
  <si>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</si>
  <si>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</si>
  <si>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</si>
  <si>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</si>
  <si>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</si>
  <si>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</si>
  <si>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</si>
  <si>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</si>
  <si>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</si>
  <si>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</si>
  <si>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</si>
  <si>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</si>
  <si>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</si>
  <si>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</si>
  <si>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</si>
  <si>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</si>
  <si>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</si>
  <si>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</si>
  <si>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</si>
  <si>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</si>
  <si>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</si>
  <si>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</si>
  <si>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</si>
  <si>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</si>
  <si>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</si>
  <si>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</si>
  <si>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</si>
  <si>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</si>
  <si>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</si>
  <si>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</si>
  <si>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</si>
  <si>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</si>
  <si>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</si>
  <si>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</si>
  <si>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</si>
  <si>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</si>
  <si>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</si>
  <si>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</si>
  <si>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</si>
  <si>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</si>
  <si>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</si>
  <si>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</si>
  <si>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</si>
  <si>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</si>
  <si>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</si>
  <si>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</si>
  <si>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</si>
  <si>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</si>
  <si>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</si>
  <si>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</si>
  <si>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</si>
  <si>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</si>
  <si>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</si>
  <si>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</si>
  <si>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</si>
  <si>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</si>
  <si>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</si>
  <si>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</si>
  <si>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</si>
  <si>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</si>
  <si>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</si>
  <si>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</si>
  <si>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</si>
  <si>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</si>
  <si>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</si>
  <si>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</si>
  <si>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</si>
  <si>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</si>
  <si>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</si>
  <si>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</si>
  <si>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</si>
  <si>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</si>
  <si>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</si>
  <si>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</si>
  <si>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</si>
  <si>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</si>
  <si>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</si>
  <si>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</si>
  <si>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</si>
  <si>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</si>
  <si>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</si>
  <si>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</si>
  <si>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</si>
  <si>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</si>
  <si>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</si>
  <si>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</si>
  <si>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</si>
  <si>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</si>
  <si>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</si>
  <si>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</si>
  <si>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</si>
  <si>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</si>
  <si>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</si>
  <si>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</si>
  <si>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</si>
  <si>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</si>
  <si>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</si>
  <si>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</si>
  <si>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</si>
  <si>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</si>
  <si>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</si>
  <si>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</si>
  <si>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</si>
  <si>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</si>
  <si>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</si>
  <si>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</si>
  <si>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</si>
  <si>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</si>
  <si>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</si>
  <si>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</si>
  <si>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</si>
  <si>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</si>
  <si>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</si>
  <si>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</si>
  <si>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</si>
  <si>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</si>
  <si>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</si>
  <si>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</si>
  <si>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</si>
  <si>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</si>
  <si>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</si>
  <si>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</si>
  <si>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</si>
  <si>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</si>
  <si>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</si>
  <si>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</si>
  <si>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</si>
  <si>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</si>
  <si>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</si>
  <si>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</si>
  <si>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</si>
  <si>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</si>
  <si>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Certificates of Deposits</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</si>
  <si>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</si>
  <si>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</si>
  <si>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</si>
  <si>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</si>
  <si>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</si>
  <si>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</si>
  <si>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</si>
  <si>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</si>
  <si>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</si>
  <si>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</si>
  <si>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</si>
  <si>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</si>
  <si>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</si>
  <si>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</si>
  <si>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</si>
  <si>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</si>
  <si>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</si>
  <si>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</si>
  <si>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</si>
  <si>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</si>
  <si>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</si>
  <si>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</si>
  <si>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</si>
  <si>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</si>
  <si>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</si>
  <si>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</si>
  <si>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</si>
  <si>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</si>
  <si>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</si>
  <si>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</si>
  <si>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</si>
  <si>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</si>
  <si>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</si>
  <si>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</si>
  <si>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</si>
  <si>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</si>
  <si>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</si>
  <si>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</si>
  <si>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</si>
  <si>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</si>
  <si>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</si>
  <si>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</si>
  <si>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</si>
  <si>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</si>
  <si>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</si>
  <si>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</si>
  <si>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</si>
  <si>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</si>
  <si>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</si>
  <si>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</si>
  <si>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</si>
  <si>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</si>
  <si>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</si>
  <si>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</si>
  <si>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</si>
  <si>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</si>
  <si>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</si>
  <si>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</si>
  <si>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</si>
  <si>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</si>
  <si>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</si>
  <si>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</si>
  <si>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</si>
  <si>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</si>
  <si>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</si>
  <si>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</si>
  <si>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</si>
  <si>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</si>
  <si>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</si>
  <si>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</si>
  <si>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</si>
  <si>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</si>
  <si>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</si>
  <si>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</si>
  <si>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</si>
  <si>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</si>
  <si>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</si>
  <si>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</si>
  <si>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</si>
  <si>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</si>
  <si>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</si>
  <si>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</si>
  <si>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</si>
  <si>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</si>
  <si>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</si>
  <si>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</si>
  <si>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</si>
  <si>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</si>
  <si>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</si>
  <si>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</si>
  <si>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</si>
  <si>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</si>
  <si>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</si>
  <si>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</si>
  <si>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</si>
  <si>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</si>
  <si>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</si>
  <si>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</si>
  <si>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</si>
  <si>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</si>
  <si>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</si>
  <si>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</si>
  <si>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</si>
  <si>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</si>
  <si>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</si>
  <si>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</si>
  <si>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</si>
  <si>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</si>
  <si>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</si>
  <si>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</si>
  <si>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</si>
  <si>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</si>
  <si>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</si>
  <si>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</si>
  <si>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</si>
  <si>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</si>
  <si>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</si>
  <si>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</si>
  <si>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</si>
  <si>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</si>
  <si>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</si>
  <si>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</si>
  <si>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</si>
  <si>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</si>
  <si>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</si>
  <si>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</si>
  <si>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</si>
  <si>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</si>
  <si>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</si>
  <si>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</si>
  <si>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</si>
  <si>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</si>
  <si>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</si>
  <si>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</si>
  <si>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</si>
  <si>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</si>
  <si>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</si>
  <si>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</si>
  <si>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</si>
  <si>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</si>
  <si>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</si>
  <si>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</si>
  <si>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</si>
  <si>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</si>
  <si>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</si>
  <si>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</si>
  <si>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</si>
  <si>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</si>
  <si>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</si>
  <si>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</si>
  <si>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</si>
  <si>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</si>
  <si>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</si>
  <si>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</si>
  <si>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</si>
  <si>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</si>
  <si>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</si>
  <si>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</si>
  <si>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</si>
  <si>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</si>
  <si>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</si>
  <si>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</si>
  <si>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</si>
  <si>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</si>
  <si>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</si>
  <si>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</si>
  <si>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</si>
  <si>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</si>
  <si>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</si>
  <si>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</si>
  <si>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</si>
  <si>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</si>
  <si>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</si>
  <si>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</si>
  <si>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</si>
  <si>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</si>
  <si>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</si>
  <si>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</si>
  <si>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</si>
  <si>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</si>
  <si>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</si>
  <si>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</si>
  <si>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</si>
  <si>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</si>
  <si>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</si>
  <si>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</si>
  <si>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</si>
  <si>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</si>
  <si>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</si>
  <si>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</si>
  <si>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</si>
  <si>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</si>
  <si>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</si>
  <si>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</si>
  <si>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</si>
  <si>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</si>
  <si>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</si>
  <si>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</si>
  <si>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</si>
  <si>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</si>
  <si>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</si>
  <si>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</si>
  <si>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</si>
  <si>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</si>
  <si>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</si>
  <si>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</si>
  <si>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</si>
  <si>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</si>
  <si>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</si>
  <si>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</si>
  <si>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</si>
  <si>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</si>
  <si>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</si>
  <si>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</si>
  <si>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</si>
  <si>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</si>
  <si>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</si>
  <si>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</si>
  <si>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</si>
  <si>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</si>
  <si>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</si>
  <si>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</si>
  <si>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</si>
  <si>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</si>
  <si>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</si>
  <si>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</si>
  <si>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</si>
  <si>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</si>
  <si>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</si>
  <si>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</si>
  <si>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</si>
  <si>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</si>
  <si>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</si>
  <si>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</si>
  <si>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</si>
  <si>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</si>
  <si>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</si>
  <si>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</si>
  <si>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</si>
  <si>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</si>
  <si>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</si>
  <si>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</si>
  <si>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</si>
  <si>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</si>
  <si>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</si>
  <si>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</si>
  <si>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</si>
  <si>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</si>
  <si>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</si>
  <si>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</si>
  <si>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</si>
  <si>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</si>
  <si>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</si>
  <si>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</si>
  <si>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</si>
  <si>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</si>
  <si>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</si>
  <si>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</si>
  <si>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</si>
  <si>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</si>
  <si>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</si>
  <si>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</si>
  <si>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</si>
  <si>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</si>
  <si>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</si>
  <si>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</si>
  <si>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</si>
  <si>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</si>
  <si>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</si>
  <si>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</si>
  <si>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</si>
  <si>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</si>
  <si>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</si>
  <si>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</si>
  <si>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</si>
  <si>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</si>
  <si>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</si>
  <si>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</si>
  <si>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</si>
  <si>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</si>
  <si>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</si>
  <si>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</si>
  <si>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</si>
  <si>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</si>
  <si>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</si>
  <si>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</si>
  <si>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</si>
  <si>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</si>
  <si>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</si>
  <si>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</si>
  <si>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</si>
  <si>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</si>
  <si>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</si>
  <si>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</si>
  <si>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</si>
  <si>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</si>
  <si>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</si>
  <si>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</si>
  <si>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</si>
  <si>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</si>
  <si>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</si>
  <si>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</si>
  <si>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</si>
  <si>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</si>
  <si>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</si>
  <si>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</si>
  <si>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</si>
  <si>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</si>
  <si>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</si>
  <si>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</si>
  <si>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</si>
  <si>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</si>
  <si>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</si>
  <si>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</si>
  <si>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</si>
  <si>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</si>
  <si>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</si>
  <si>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</si>
  <si>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</si>
  <si>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</si>
  <si>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</si>
  <si>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</si>
  <si>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</si>
  <si>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</si>
  <si>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</si>
  <si>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</si>
  <si>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</si>
  <si>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</si>
  <si>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</si>
  <si>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</si>
  <si>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</si>
  <si>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</si>
  <si>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</si>
  <si>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</si>
  <si>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</si>
  <si>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</si>
  <si>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</si>
  <si>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</si>
  <si>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</si>
  <si>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</si>
  <si>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</si>
  <si>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</si>
  <si>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</si>
  <si>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</si>
  <si>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</si>
  <si>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</si>
  <si>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</si>
  <si>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</si>
  <si>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</si>
  <si>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</si>
  <si>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</si>
  <si>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</si>
  <si>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ودائع لأجل                                                                                         Time Deposits</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</si>
  <si>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</si>
  <si>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</si>
  <si>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</si>
  <si>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</si>
  <si>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</si>
  <si>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</si>
  <si>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</si>
  <si>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</si>
  <si>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</si>
  <si>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</si>
  <si>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</si>
  <si>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</si>
  <si>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</si>
  <si>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</si>
  <si>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</si>
  <si>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</si>
  <si>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</si>
  <si>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</si>
  <si>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</si>
  <si>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</si>
  <si>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</si>
  <si>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</si>
  <si>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</si>
  <si>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</si>
  <si>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</si>
  <si>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</si>
  <si>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</si>
  <si>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</si>
  <si>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</si>
  <si>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</si>
  <si>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</si>
  <si>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</si>
  <si>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</si>
  <si>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</si>
  <si>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</si>
  <si>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</si>
  <si>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</si>
  <si>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</si>
  <si>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</si>
  <si>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</si>
  <si>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</si>
  <si>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</si>
  <si>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</si>
  <si>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</si>
  <si>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</si>
  <si>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</si>
  <si>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</si>
  <si>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</si>
  <si>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</si>
  <si>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</si>
  <si>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</si>
  <si>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</si>
  <si>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</si>
  <si>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</si>
  <si>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</si>
  <si>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</si>
  <si>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</si>
  <si>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</si>
  <si>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</si>
  <si>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</si>
  <si>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</si>
  <si>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</si>
  <si>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</si>
  <si>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</si>
  <si>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</si>
  <si>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</si>
  <si>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</si>
  <si>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</si>
  <si>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</si>
  <si>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</si>
  <si>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</si>
  <si>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</si>
  <si>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</si>
  <si>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</si>
  <si>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</si>
  <si>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</si>
  <si>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</si>
  <si>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</si>
  <si>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</si>
  <si>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</si>
  <si>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</si>
  <si>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</si>
  <si>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</si>
  <si>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</si>
  <si>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</si>
  <si>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</si>
  <si>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</si>
  <si>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</si>
  <si>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</si>
  <si>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</si>
  <si>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</si>
  <si>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</si>
  <si>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</si>
  <si>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</si>
  <si>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</si>
  <si>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</si>
  <si>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</si>
  <si>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</si>
  <si>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</si>
  <si>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</si>
  <si>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</si>
  <si>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</si>
  <si>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</si>
  <si>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</si>
  <si>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</si>
  <si>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</si>
  <si>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</si>
  <si>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</si>
  <si>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</si>
  <si>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</si>
  <si>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</si>
  <si>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المصدر: سوق دمشق للأوراق المالية .</t>
  </si>
  <si>
    <t>Source: Dmascus Securities Exchange.</t>
  </si>
  <si>
    <t>المصدر : سوق دمشق للأوراق المالية .</t>
  </si>
  <si>
    <t>*تم احتساب معدل دوران الأسهم  بقسمة قيمة الاسهم المتداولة على القيمة السوقية.</t>
  </si>
  <si>
    <t>* Share Turnover is calculated by dividing the traded share`s value by its Market value.</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</si>
  <si>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</si>
  <si>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</si>
  <si>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</si>
  <si>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</si>
  <si>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</si>
  <si>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</si>
  <si>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</si>
  <si>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</si>
  <si>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</si>
  <si>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</si>
  <si>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</si>
  <si>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</si>
  <si>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</si>
  <si>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</si>
  <si>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</si>
  <si>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</si>
  <si>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</si>
  <si>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</si>
  <si>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</si>
  <si>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</si>
  <si>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</si>
  <si>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</si>
  <si>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</si>
  <si>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</si>
  <si>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</si>
  <si>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</si>
  <si>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</si>
  <si>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</si>
  <si>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</si>
  <si>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</si>
  <si>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</si>
  <si>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</si>
  <si>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</si>
  <si>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</si>
  <si>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</si>
  <si>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</si>
  <si>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</si>
  <si>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</si>
  <si>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</si>
  <si>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</si>
  <si>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</si>
  <si>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</si>
  <si>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</si>
  <si>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</si>
  <si>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</si>
  <si>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</si>
  <si>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</si>
  <si>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</si>
  <si>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</si>
  <si>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</si>
  <si>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</si>
  <si>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</si>
  <si>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</si>
  <si>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</si>
  <si>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</si>
  <si>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</si>
  <si>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</si>
  <si>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</si>
  <si>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</si>
  <si>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</si>
  <si>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</si>
  <si>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</si>
  <si>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</si>
  <si>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</si>
  <si>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</si>
  <si>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</si>
  <si>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</si>
  <si>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قروض                                                            Loans</t>
  </si>
  <si>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</si>
  <si>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</si>
  <si>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</si>
  <si>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</si>
  <si>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</si>
  <si>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</si>
  <si>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</si>
  <si>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</si>
  <si>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</si>
  <si>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</si>
  <si>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</si>
  <si>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</si>
  <si>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</si>
  <si>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</si>
  <si>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</si>
  <si>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</si>
  <si>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</si>
  <si>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</si>
  <si>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</si>
  <si>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</si>
  <si>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</si>
  <si>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</si>
  <si>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</si>
  <si>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</si>
  <si>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</si>
  <si>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</si>
  <si>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</si>
  <si>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</si>
  <si>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</si>
  <si>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</si>
  <si>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</si>
  <si>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</si>
  <si>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</si>
  <si>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</si>
  <si>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</si>
  <si>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</si>
  <si>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</si>
  <si>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</si>
  <si>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</si>
  <si>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</si>
  <si>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</si>
  <si>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</si>
  <si>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</si>
  <si>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</si>
  <si>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</si>
  <si>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التسهيلات الائتمانية حسب النشاط الاقتصادي**</t>
  </si>
  <si>
    <t>By Economic Activity**</t>
  </si>
  <si>
    <t>** لا تتضمن التسهيلات الائتمانية الممنوحة للحكومة المركزية.</t>
  </si>
  <si>
    <t>**Credit to the Central Government are not included.</t>
  </si>
  <si>
    <t>By Type of Credit**</t>
  </si>
  <si>
    <t>التسهيلات الائتمانية حسب نوع التسهيل الائتماني**</t>
  </si>
  <si>
    <t>التسهيلات الائتمانية حسب النشاط الاقتصادي **</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</si>
  <si>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</si>
  <si>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</si>
  <si>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</si>
  <si>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</si>
  <si>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</si>
  <si>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</si>
  <si>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</si>
  <si>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</si>
  <si>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</si>
  <si>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</si>
  <si>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</si>
  <si>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</si>
  <si>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</si>
  <si>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</si>
  <si>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</si>
  <si>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</si>
  <si>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</si>
  <si>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</si>
  <si>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</si>
  <si>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</si>
  <si>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</si>
  <si>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</si>
  <si>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</si>
  <si>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</si>
  <si>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</si>
  <si>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</si>
  <si>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</si>
  <si>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</si>
  <si>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</si>
  <si>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</si>
  <si>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</si>
  <si>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</si>
  <si>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</si>
  <si>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</si>
  <si>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</si>
  <si>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</si>
  <si>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</si>
  <si>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</si>
  <si>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</si>
  <si>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</si>
  <si>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</si>
  <si>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</si>
  <si>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 تم تقدير عدد السكان لعام 2012 وفق المسار الطبيعي دون انعكاسات الحرب بمعدل النمو العام البالغ 2.45%.</t>
  </si>
  <si>
    <t>معدل البطالة ( %)</t>
  </si>
  <si>
    <t>Unemployment Rate ( %)</t>
  </si>
  <si>
    <t>*بيانات غرفة التقاص في فرع دمشق فقط.</t>
  </si>
  <si>
    <t>*Clearance Room Statistics just in Damascus's Branch.</t>
  </si>
  <si>
    <t>...</t>
  </si>
  <si>
    <t>* الشركات المدرجة في السوق النظامية والموازية وتمثل الوضع القائم لغاية  2012/12/31.</t>
  </si>
  <si>
    <t>*Companies listed in Regular and Parallel Market as in 31/12/2012.</t>
  </si>
  <si>
    <t>ـــ</t>
  </si>
  <si>
    <t>2011</t>
  </si>
  <si>
    <t>2012</t>
  </si>
  <si>
    <t>2009</t>
  </si>
  <si>
    <t>2010</t>
  </si>
  <si>
    <t>2007</t>
  </si>
  <si>
    <t>2008</t>
  </si>
  <si>
    <t xml:space="preserve">* Exchange rates used in conversion is: 49.94, 46.56, 46.71, 46.51, 48.34 and 64.66 for years 2007, 2008, 2009, 2010, 2011 and 2012 on Sequence. </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</si>
  <si>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</si>
  <si>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</si>
  <si>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</si>
  <si>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</si>
  <si>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</si>
  <si>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</si>
  <si>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</si>
  <si>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</si>
  <si>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</si>
  <si>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</si>
  <si>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</si>
  <si>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</si>
  <si>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11-10</t>
  </si>
  <si>
    <t>more than one year</t>
  </si>
  <si>
    <t>الأرقام القياسية لمبيعات القطاع العام الصناعي والزراعي ومبيعات قطاع التجارة حسب لاسبير</t>
  </si>
  <si>
    <t xml:space="preserve">* The population in 2012 was estimated according to the normal course without the repercussions of the war at a growth rate 2.45%. </t>
  </si>
  <si>
    <t xml:space="preserve">  Year: 2012</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</si>
  <si>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</si>
  <si>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</si>
  <si>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</si>
  <si>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</si>
  <si>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</si>
  <si>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</si>
  <si>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</si>
  <si>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</si>
  <si>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</si>
  <si>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</si>
  <si>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</si>
  <si>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</si>
  <si>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السنة: 2012</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</si>
  <si>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</si>
  <si>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</si>
  <si>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</si>
  <si>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</si>
  <si>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</si>
  <si>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</si>
  <si>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</si>
  <si>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</si>
  <si>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</si>
  <si>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</si>
  <si>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</si>
  <si>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</si>
  <si>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</si>
  <si>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</si>
  <si>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</si>
  <si>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</si>
  <si>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</si>
  <si>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</si>
  <si>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</si>
  <si>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</si>
  <si>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</si>
  <si>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</si>
  <si>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المصدر: مصرف سورية المركزي، قرار مجلس النقد والتسليف رقم 818/م ن/ب1 تاريخ 2012/2/15.</t>
  </si>
  <si>
    <t>Source: The Central Bank of Syria, According to the resolution No. /818 /issued by CMC, 15/2/2012.</t>
  </si>
  <si>
    <t xml:space="preserve">10 months-1 year </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</si>
  <si>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</si>
  <si>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</si>
  <si>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</si>
  <si>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</si>
  <si>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 سوق دمشق للأوراق المالية.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</si>
  <si>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</si>
  <si>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</si>
  <si>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</si>
  <si>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</si>
  <si>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</si>
  <si>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</si>
  <si>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 xml:space="preserve">* سعر الصرف المستخدم في التحويل يعادل 49.94، 46.56 ،46.71، 46.51، 48.34 و64.66 للأعوام2007، 2008، 2009، 2010، 2011 و2012 على التوالي. </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</si>
  <si>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</si>
  <si>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</si>
  <si>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</si>
  <si>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</si>
  <si>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</si>
  <si>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</si>
  <si>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</si>
  <si>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</si>
  <si>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</si>
  <si>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</si>
  <si>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</si>
  <si>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</si>
  <si>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</si>
  <si>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</si>
  <si>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</si>
  <si>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</si>
  <si>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</si>
  <si>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</si>
  <si>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</si>
  <si>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</si>
  <si>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</si>
  <si>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</si>
  <si>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</si>
  <si>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</si>
  <si>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</si>
  <si>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</si>
  <si>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</si>
  <si>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</si>
  <si>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</si>
  <si>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</si>
  <si>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</si>
  <si>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</si>
  <si>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</si>
  <si>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</si>
  <si>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</si>
  <si>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</si>
  <si>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</si>
  <si>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</si>
  <si>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</si>
  <si>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</si>
  <si>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</si>
  <si>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</si>
  <si>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</si>
  <si>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</si>
  <si>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</si>
  <si>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</si>
  <si>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</si>
  <si>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</si>
  <si>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</si>
  <si>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</si>
  <si>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</si>
  <si>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</si>
  <si>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</si>
  <si>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</si>
  <si>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</si>
  <si>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</si>
  <si>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</si>
  <si>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</si>
  <si>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</si>
  <si>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</si>
  <si>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</si>
  <si>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</si>
  <si>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</si>
  <si>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</si>
  <si>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</si>
  <si>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</si>
  <si>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</si>
  <si>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</si>
  <si>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</si>
  <si>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</si>
  <si>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</si>
  <si>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</si>
  <si>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</si>
  <si>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</si>
  <si>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</si>
  <si>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</si>
  <si>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</si>
  <si>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</si>
  <si>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</si>
  <si>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</si>
  <si>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</si>
  <si>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</si>
  <si>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</si>
  <si>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</si>
  <si>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</si>
  <si>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</si>
  <si>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</si>
  <si>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</si>
  <si>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</si>
  <si>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</si>
  <si>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</si>
  <si>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</si>
  <si>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</si>
  <si>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</si>
  <si>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</si>
  <si>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</si>
  <si>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</si>
  <si>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</si>
  <si>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</si>
  <si>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</si>
  <si>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</si>
  <si>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</si>
  <si>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</si>
  <si>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</si>
  <si>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</si>
  <si>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</si>
  <si>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</si>
  <si>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</si>
  <si>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</si>
  <si>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</si>
  <si>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</si>
  <si>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</si>
  <si>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</si>
  <si>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</si>
  <si>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</si>
  <si>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</si>
  <si>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</si>
  <si>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</si>
  <si>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</si>
  <si>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</si>
  <si>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</si>
  <si>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</si>
  <si>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</si>
  <si>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</si>
  <si>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</si>
  <si>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</si>
  <si>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</si>
  <si>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</si>
  <si>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</si>
  <si>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</si>
  <si>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</si>
  <si>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</si>
  <si>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</si>
  <si>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</si>
  <si>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</si>
  <si>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</si>
  <si>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</si>
  <si>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Table No. (7): Distribution of the Private Banks and Microfinance Institutions*</t>
  </si>
  <si>
    <t>Credit by Banks**</t>
  </si>
  <si>
    <t>التسهيلات الائتمانية**</t>
  </si>
  <si>
    <t>*تم إضافة بيانات مؤسسات التمويل الصغير ابتداءاً من عام 2012.</t>
  </si>
  <si>
    <t>*Starting from 2012  Microfinance Institutions Data  were included.</t>
  </si>
  <si>
    <t>Table No. (9): Distribution of the Private Banks and Microfinance Institutions Credit according to Sectors and Currency and Terms*</t>
  </si>
  <si>
    <t>الجدول رقم (9): توزيع التسهيلات الائتمانية الممنوحة من المصارف الخاصة ومؤسسات التمويل الصغير حسب الجهة المقترضة ونوع العملة والآجال*</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</si>
  <si>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</si>
  <si>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</si>
  <si>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</si>
  <si>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</si>
  <si>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</si>
  <si>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</si>
  <si>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</si>
  <si>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</si>
  <si>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</si>
  <si>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</si>
  <si>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</si>
  <si>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الجدول رقم (43): الأرقام القياسية لأسعار التجزئة</t>
  </si>
  <si>
    <t>Table No. (43):  Retail Price Indices</t>
  </si>
  <si>
    <t xml:space="preserve"> الأرقام القياسية لأسعار التجزئة</t>
  </si>
  <si>
    <t xml:space="preserve"> Retail Price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</si>
</sst>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7"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
      <sz val="24"/>
      <color rgb="FFFF0000"/>
      <name val="Sakkal Majalla"/>
    </font>
  </fonts>
  <fills count="3">
    <fill>
      <patternFill patternType="none"/>
    </fill>
    <fill>
      <patternFill patternType="gray125"/>
    </fill>
    <fill>
      <patternFill patternType="solid">
        <fgColor rgb="FFCCCCFF"/>
        <bgColor indexed="64"/>
      </patternFill>
    </fill>
  </fills>
  <borders count="125">
    <border>
      <left/>
      <right/>
      <top/>
      <bottom/>
      <diagonal/>
    </border>
    <border>
      <left/>
      <right/>
      <top style="double">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style="thin">
        <color indexed="64"/>
      </left>
      <right style="thin">
        <color indexed="64"/>
      </right>
      <top/>
      <bottom style="double">
        <color indexed="64"/>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theme="0" tint="-0.14996795556505021"/>
      </left>
      <right style="thin">
        <color theme="0" tint="-0.14996795556505021"/>
      </right>
      <top style="thin">
        <color auto="1"/>
      </top>
      <bottom/>
      <diagonal/>
    </border>
    <border>
      <left style="thin">
        <color indexed="64"/>
      </left>
      <right style="thin">
        <color theme="0" tint="-0.14996795556505021"/>
      </right>
      <top style="thin">
        <color auto="1"/>
      </top>
      <bottom/>
      <diagonal/>
    </border>
    <border>
      <left style="thin">
        <color theme="0" tint="-0.14996795556505021"/>
      </left>
      <right style="thin">
        <color indexed="64"/>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right style="thin">
        <color theme="0" tint="-0.14996795556505021"/>
      </right>
      <top style="double">
        <color indexed="64"/>
      </top>
      <bottom style="thin">
        <color indexed="64"/>
      </bottom>
      <diagonal/>
    </border>
    <border>
      <left style="thin">
        <color auto="1"/>
      </left>
      <right style="thin">
        <color theme="0" tint="-0.14996795556505021"/>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double">
        <color indexed="64"/>
      </right>
      <top style="thin">
        <color auto="1"/>
      </top>
      <bottom style="thin">
        <color indexed="64"/>
      </bottom>
      <diagonal/>
    </border>
    <border>
      <left style="double">
        <color auto="1"/>
      </left>
      <right/>
      <top style="thin">
        <color auto="1"/>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double">
        <color auto="1"/>
      </left>
      <right/>
      <top style="thin">
        <color auto="1"/>
      </top>
      <bottom style="thin">
        <color indexed="64"/>
      </bottom>
      <diagonal/>
    </border>
    <border>
      <left style="thin">
        <color indexed="64"/>
      </left>
      <right style="thin">
        <color indexed="64"/>
      </right>
      <top style="thin">
        <color indexed="64"/>
      </top>
      <bottom/>
      <diagonal/>
    </border>
    <border>
      <left style="thin">
        <color theme="0" tint="-0.14996795556505021"/>
      </left>
      <right/>
      <top style="double">
        <color indexed="64"/>
      </top>
      <bottom style="thin">
        <color indexed="64"/>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2023">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64" xfId="4" applyFont="1" applyFill="1" applyBorder="1" applyAlignment="1">
      <alignment horizontal="center" vertical="center"/>
    </xf>
    <xf numFmtId="0" fontId="14" fillId="2" borderId="65" xfId="4" applyFont="1" applyFill="1" applyBorder="1"/>
    <xf numFmtId="0" fontId="14" fillId="2" borderId="65" xfId="4" applyFont="1" applyFill="1" applyBorder="1" applyAlignment="1">
      <alignment horizontal="center" vertical="center"/>
    </xf>
    <xf numFmtId="0" fontId="14" fillId="2" borderId="66" xfId="4" applyFont="1" applyFill="1" applyBorder="1" applyAlignment="1">
      <alignment horizontal="center" vertical="center"/>
    </xf>
    <xf numFmtId="0" fontId="14" fillId="2" borderId="67" xfId="4" applyFont="1" applyFill="1" applyBorder="1" applyAlignment="1">
      <alignment horizontal="center" vertical="center"/>
    </xf>
    <xf numFmtId="0" fontId="14" fillId="2" borderId="68" xfId="4" applyFont="1" applyFill="1" applyBorder="1" applyAlignment="1"/>
    <xf numFmtId="0" fontId="14" fillId="2" borderId="68" xfId="4" applyFont="1" applyFill="1" applyBorder="1" applyAlignment="1">
      <alignment horizontal="center" vertical="center"/>
    </xf>
    <xf numFmtId="0" fontId="14" fillId="2" borderId="69" xfId="4" applyFont="1" applyFill="1" applyBorder="1" applyAlignment="1">
      <alignment horizontal="center" vertical="center"/>
    </xf>
    <xf numFmtId="0" fontId="17" fillId="0" borderId="0" xfId="4" applyFont="1" applyFill="1"/>
    <xf numFmtId="0" fontId="17" fillId="0" borderId="67" xfId="4" applyFont="1" applyFill="1" applyBorder="1" applyAlignment="1">
      <alignment horizontal="center" vertical="center"/>
    </xf>
    <xf numFmtId="0" fontId="17" fillId="0" borderId="68" xfId="4" applyFont="1" applyFill="1" applyBorder="1" applyAlignment="1">
      <alignment horizontal="right" readingOrder="2"/>
    </xf>
    <xf numFmtId="0" fontId="17" fillId="0" borderId="68" xfId="4" applyFont="1" applyFill="1" applyBorder="1" applyAlignment="1">
      <alignment horizontal="center" vertical="center"/>
    </xf>
    <xf numFmtId="0" fontId="17" fillId="0" borderId="68" xfId="4" applyFont="1" applyFill="1" applyBorder="1" applyAlignment="1"/>
    <xf numFmtId="0" fontId="16" fillId="0" borderId="69" xfId="4" applyFont="1" applyFill="1" applyBorder="1" applyAlignment="1">
      <alignment horizontal="center" vertical="center"/>
    </xf>
    <xf numFmtId="0" fontId="14" fillId="0" borderId="73" xfId="0" applyFont="1" applyFill="1" applyBorder="1" applyAlignment="1">
      <alignment horizontal="center" vertical="center"/>
    </xf>
    <xf numFmtId="0" fontId="15" fillId="0" borderId="74" xfId="0" applyFont="1" applyFill="1" applyBorder="1" applyAlignment="1">
      <alignment horizontal="right"/>
    </xf>
    <xf numFmtId="0" fontId="14" fillId="0" borderId="74" xfId="0" applyFont="1" applyFill="1" applyBorder="1" applyAlignment="1">
      <alignment horizontal="center" vertical="center"/>
    </xf>
    <xf numFmtId="0" fontId="14" fillId="0" borderId="74" xfId="0" applyFont="1" applyFill="1" applyBorder="1" applyAlignment="1">
      <alignment horizontal="right"/>
    </xf>
    <xf numFmtId="0" fontId="14" fillId="0" borderId="75"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30" xfId="0" applyFont="1" applyFill="1" applyBorder="1" applyAlignment="1">
      <alignment horizontal="center" vertical="center"/>
    </xf>
    <xf numFmtId="0" fontId="14" fillId="2" borderId="25" xfId="0" applyFont="1" applyFill="1" applyBorder="1"/>
    <xf numFmtId="0" fontId="14" fillId="2" borderId="25" xfId="0" applyFont="1" applyFill="1" applyBorder="1" applyAlignment="1">
      <alignment horizontal="center" vertical="center"/>
    </xf>
    <xf numFmtId="0" fontId="14" fillId="2" borderId="31"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50"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6" xfId="0" applyFont="1" applyFill="1" applyBorder="1" applyAlignment="1">
      <alignment horizontal="right" indent="1"/>
    </xf>
    <xf numFmtId="0" fontId="20" fillId="0" borderId="47" xfId="0" applyFont="1" applyFill="1" applyBorder="1"/>
    <xf numFmtId="0" fontId="20" fillId="0" borderId="41" xfId="0" applyFont="1" applyFill="1" applyBorder="1"/>
    <xf numFmtId="0" fontId="20" fillId="0" borderId="14"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42"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8" xfId="12" applyFont="1" applyFill="1" applyBorder="1" applyAlignment="1">
      <alignment horizontal="center"/>
    </xf>
    <xf numFmtId="0" fontId="22" fillId="0" borderId="6" xfId="0" applyFont="1" applyFill="1" applyBorder="1" applyAlignment="1">
      <alignment horizontal="left"/>
    </xf>
    <xf numFmtId="0" fontId="17" fillId="0" borderId="0" xfId="12" applyFont="1" applyFill="1"/>
    <xf numFmtId="1" fontId="17" fillId="0" borderId="47" xfId="0" quotePrefix="1" applyNumberFormat="1" applyFont="1" applyFill="1" applyBorder="1" applyAlignment="1">
      <alignment horizontal="right" indent="1"/>
    </xf>
    <xf numFmtId="1" fontId="17" fillId="0" borderId="41"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2"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11" xfId="0" applyFont="1" applyFill="1" applyBorder="1"/>
    <xf numFmtId="0" fontId="16" fillId="0" borderId="22" xfId="0" applyFont="1" applyFill="1" applyBorder="1"/>
    <xf numFmtId="0" fontId="11" fillId="0" borderId="0" xfId="0" applyFont="1" applyFill="1"/>
    <xf numFmtId="168" fontId="18" fillId="0" borderId="0" xfId="0" applyNumberFormat="1" applyFont="1" applyFill="1"/>
    <xf numFmtId="0" fontId="17" fillId="0" borderId="11"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4" xfId="12" applyFont="1" applyFill="1" applyBorder="1" applyAlignment="1">
      <alignment horizontal="right" indent="1"/>
    </xf>
    <xf numFmtId="0" fontId="17" fillId="0" borderId="25" xfId="12" applyFont="1" applyFill="1" applyBorder="1" applyAlignment="1">
      <alignment horizontal="right" indent="2"/>
    </xf>
    <xf numFmtId="0" fontId="35" fillId="0" borderId="26"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5"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5"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70" xfId="4" applyFont="1" applyFill="1" applyBorder="1" applyAlignment="1">
      <alignment horizontal="center" vertical="center"/>
    </xf>
    <xf numFmtId="0" fontId="11" fillId="0" borderId="71" xfId="4" applyFont="1" applyFill="1" applyBorder="1" applyAlignment="1">
      <alignment readingOrder="2"/>
    </xf>
    <xf numFmtId="49" fontId="11" fillId="0" borderId="71" xfId="4" applyNumberFormat="1" applyFont="1" applyFill="1" applyBorder="1" applyAlignment="1">
      <alignment horizontal="center" vertical="center" readingOrder="1"/>
    </xf>
    <xf numFmtId="0" fontId="11" fillId="0" borderId="71" xfId="12" applyFont="1" applyFill="1" applyBorder="1" applyAlignment="1">
      <alignment horizontal="left" readingOrder="1"/>
    </xf>
    <xf numFmtId="0" fontId="11" fillId="0" borderId="72" xfId="4" applyFont="1" applyFill="1" applyBorder="1" applyAlignment="1">
      <alignment horizontal="center" vertical="center"/>
    </xf>
    <xf numFmtId="0" fontId="11" fillId="0" borderId="0" xfId="4" applyFont="1" applyFill="1"/>
    <xf numFmtId="0" fontId="12" fillId="0" borderId="70" xfId="4" applyFont="1" applyFill="1" applyBorder="1" applyAlignment="1">
      <alignment horizontal="center" vertical="center"/>
    </xf>
    <xf numFmtId="0" fontId="12" fillId="0" borderId="71" xfId="12" applyFont="1" applyFill="1" applyBorder="1" applyAlignment="1">
      <alignment vertical="center" readingOrder="2"/>
    </xf>
    <xf numFmtId="49" fontId="12" fillId="0" borderId="71" xfId="22" applyNumberFormat="1" applyFont="1" applyFill="1" applyBorder="1" applyAlignment="1" applyProtection="1">
      <alignment horizontal="center" vertical="center" readingOrder="1"/>
    </xf>
    <xf numFmtId="0" fontId="12" fillId="0" borderId="71" xfId="12" applyFont="1" applyFill="1" applyBorder="1" applyAlignment="1">
      <alignment horizontal="left" readingOrder="1"/>
    </xf>
    <xf numFmtId="0" fontId="12" fillId="0" borderId="72" xfId="4" applyFont="1" applyFill="1" applyBorder="1" applyAlignment="1">
      <alignment horizontal="center" vertical="center"/>
    </xf>
    <xf numFmtId="0" fontId="12" fillId="0" borderId="71" xfId="4" applyFont="1" applyFill="1" applyBorder="1" applyAlignment="1">
      <alignment vertical="center" readingOrder="2"/>
    </xf>
    <xf numFmtId="0" fontId="12" fillId="0" borderId="71" xfId="4" applyFont="1" applyFill="1" applyBorder="1" applyAlignment="1">
      <alignment horizontal="left" readingOrder="1"/>
    </xf>
    <xf numFmtId="49" fontId="12" fillId="0" borderId="70" xfId="4" applyNumberFormat="1" applyFont="1" applyFill="1" applyBorder="1" applyAlignment="1">
      <alignment horizontal="center" vertical="center"/>
    </xf>
    <xf numFmtId="49" fontId="12" fillId="0" borderId="72" xfId="4" applyNumberFormat="1" applyFont="1" applyFill="1" applyBorder="1" applyAlignment="1">
      <alignment horizontal="center" vertical="center"/>
    </xf>
    <xf numFmtId="0" fontId="12" fillId="0" borderId="71" xfId="7" applyFont="1" applyFill="1" applyBorder="1" applyAlignment="1">
      <alignment horizontal="left" readingOrder="1"/>
    </xf>
    <xf numFmtId="0" fontId="12" fillId="0" borderId="71" xfId="12" applyFont="1" applyFill="1" applyBorder="1" applyAlignment="1">
      <alignment horizontal="left" vertical="top" wrapText="1" readingOrder="1"/>
    </xf>
    <xf numFmtId="0" fontId="12" fillId="0" borderId="71" xfId="4" applyFont="1" applyFill="1" applyBorder="1" applyAlignment="1">
      <alignment readingOrder="2"/>
    </xf>
    <xf numFmtId="0" fontId="12" fillId="0" borderId="71" xfId="4" applyFont="1" applyFill="1" applyBorder="1" applyAlignment="1">
      <alignment horizontal="left" vertical="center"/>
    </xf>
    <xf numFmtId="0" fontId="11" fillId="0" borderId="71" xfId="4" applyFont="1" applyFill="1" applyBorder="1" applyAlignment="1">
      <alignment horizontal="left" vertical="center"/>
    </xf>
    <xf numFmtId="0" fontId="12" fillId="0" borderId="71" xfId="4" applyFont="1" applyFill="1" applyBorder="1" applyAlignment="1">
      <alignment horizontal="left"/>
    </xf>
    <xf numFmtId="0" fontId="12" fillId="0" borderId="71"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10" xfId="12" applyFont="1" applyFill="1" applyBorder="1" applyAlignment="1">
      <alignment horizontal="right" indent="1"/>
    </xf>
    <xf numFmtId="0" fontId="32" fillId="0" borderId="50" xfId="12" applyFont="1" applyFill="1" applyBorder="1"/>
    <xf numFmtId="0" fontId="32" fillId="0" borderId="51" xfId="12" applyFont="1" applyFill="1" applyBorder="1"/>
    <xf numFmtId="167" fontId="32" fillId="0" borderId="51" xfId="1" applyFont="1" applyFill="1" applyBorder="1"/>
    <xf numFmtId="0" fontId="32" fillId="0" borderId="17"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51" xfId="1" applyNumberFormat="1" applyFont="1" applyFill="1" applyBorder="1" applyAlignment="1">
      <alignment horizontal="right" vertical="center"/>
    </xf>
    <xf numFmtId="0" fontId="47" fillId="0" borderId="17" xfId="12" applyFont="1" applyFill="1" applyBorder="1" applyAlignment="1">
      <alignment horizontal="left" indent="1"/>
    </xf>
    <xf numFmtId="177" fontId="33" fillId="0" borderId="50" xfId="1" applyNumberFormat="1" applyFont="1" applyFill="1" applyBorder="1" applyAlignment="1">
      <alignment horizontal="right" vertical="center"/>
    </xf>
    <xf numFmtId="175" fontId="33" fillId="0" borderId="0" xfId="1" applyNumberFormat="1" applyFont="1" applyFill="1"/>
    <xf numFmtId="0" fontId="33" fillId="0" borderId="17"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3"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10" xfId="0" applyFont="1" applyFill="1" applyBorder="1"/>
    <xf numFmtId="0" fontId="47" fillId="0" borderId="10" xfId="0" applyFont="1" applyFill="1" applyBorder="1" applyAlignment="1">
      <alignment horizontal="right" indent="1"/>
    </xf>
    <xf numFmtId="0" fontId="47" fillId="0" borderId="17" xfId="0" applyFont="1" applyFill="1" applyBorder="1" applyAlignment="1">
      <alignment horizontal="left" indent="1"/>
    </xf>
    <xf numFmtId="0" fontId="32" fillId="0" borderId="10" xfId="0" applyFont="1" applyFill="1" applyBorder="1" applyAlignment="1">
      <alignment horizontal="right" indent="1"/>
    </xf>
    <xf numFmtId="1" fontId="32" fillId="0" borderId="0" xfId="0" applyNumberFormat="1" applyFont="1" applyFill="1"/>
    <xf numFmtId="0" fontId="33" fillId="0" borderId="10" xfId="0" applyFont="1" applyFill="1" applyBorder="1" applyAlignment="1">
      <alignment horizontal="right" indent="1"/>
    </xf>
    <xf numFmtId="1" fontId="33" fillId="0" borderId="15" xfId="0" applyNumberFormat="1" applyFont="1" applyFill="1" applyBorder="1" applyAlignment="1">
      <alignment horizontal="right"/>
    </xf>
    <xf numFmtId="1" fontId="33" fillId="0" borderId="50" xfId="0" applyNumberFormat="1" applyFont="1" applyFill="1" applyBorder="1" applyAlignment="1">
      <alignment horizontal="right"/>
    </xf>
    <xf numFmtId="1" fontId="33" fillId="0" borderId="53" xfId="0" applyNumberFormat="1" applyFont="1" applyFill="1" applyBorder="1" applyAlignment="1">
      <alignment horizontal="right"/>
    </xf>
    <xf numFmtId="1" fontId="33" fillId="0" borderId="60" xfId="0" applyNumberFormat="1" applyFont="1" applyFill="1" applyBorder="1" applyAlignment="1">
      <alignment horizontal="right"/>
    </xf>
    <xf numFmtId="1" fontId="33" fillId="0" borderId="63" xfId="0" applyNumberFormat="1" applyFont="1" applyFill="1" applyBorder="1" applyAlignment="1">
      <alignment horizontal="right"/>
    </xf>
    <xf numFmtId="0" fontId="32" fillId="0" borderId="11" xfId="0" applyFont="1" applyFill="1" applyBorder="1"/>
    <xf numFmtId="0" fontId="32" fillId="0" borderId="79" xfId="0" applyFont="1" applyFill="1" applyBorder="1"/>
    <xf numFmtId="1" fontId="32" fillId="0" borderId="50" xfId="0" applyNumberFormat="1" applyFont="1" applyFill="1" applyBorder="1" applyAlignment="1">
      <alignment horizontal="right" indent="1"/>
    </xf>
    <xf numFmtId="0" fontId="32" fillId="0" borderId="17"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50" xfId="1" applyNumberFormat="1" applyFont="1" applyFill="1" applyBorder="1" applyAlignment="1">
      <alignment horizontal="right" vertical="center"/>
    </xf>
    <xf numFmtId="177" fontId="32" fillId="0" borderId="51"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5" xfId="1" applyNumberFormat="1" applyFont="1" applyFill="1" applyBorder="1" applyAlignment="1">
      <alignment horizontal="right" vertical="center"/>
    </xf>
    <xf numFmtId="0" fontId="33" fillId="0" borderId="0" xfId="0" applyFont="1" applyFill="1" applyAlignment="1">
      <alignment vertical="center"/>
    </xf>
    <xf numFmtId="3" fontId="32" fillId="0" borderId="50" xfId="1" applyNumberFormat="1" applyFont="1" applyFill="1" applyBorder="1" applyAlignment="1">
      <alignment horizontal="right" vertical="center"/>
    </xf>
    <xf numFmtId="0" fontId="17" fillId="2" borderId="60"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105" xfId="0" applyFont="1" applyFill="1" applyBorder="1" applyAlignment="1">
      <alignment horizontal="center" vertical="center"/>
    </xf>
    <xf numFmtId="0" fontId="17" fillId="2" borderId="52" xfId="0" applyFont="1" applyFill="1" applyBorder="1" applyAlignment="1">
      <alignment horizontal="center" vertical="center"/>
    </xf>
    <xf numFmtId="0" fontId="17" fillId="2" borderId="59" xfId="0" applyFont="1" applyFill="1" applyBorder="1" applyAlignment="1">
      <alignment horizontal="center" vertical="center"/>
    </xf>
    <xf numFmtId="0" fontId="33" fillId="0" borderId="27" xfId="0" applyFont="1" applyFill="1" applyBorder="1" applyAlignment="1">
      <alignment horizontal="center"/>
    </xf>
    <xf numFmtId="0" fontId="33" fillId="0" borderId="48" xfId="0" applyFont="1" applyFill="1" applyBorder="1" applyAlignment="1">
      <alignment horizontal="center"/>
    </xf>
    <xf numFmtId="0" fontId="33" fillId="0" borderId="87" xfId="0" applyFont="1" applyFill="1" applyBorder="1" applyAlignment="1">
      <alignment horizontal="center"/>
    </xf>
    <xf numFmtId="0" fontId="28" fillId="0" borderId="87" xfId="0" applyFont="1" applyFill="1" applyBorder="1" applyAlignment="1">
      <alignment horizontal="center"/>
    </xf>
    <xf numFmtId="0" fontId="33" fillId="0" borderId="19" xfId="0" applyFont="1" applyFill="1" applyBorder="1" applyAlignment="1">
      <alignment horizontal="center"/>
    </xf>
    <xf numFmtId="0" fontId="47" fillId="0" borderId="10" xfId="0" applyFont="1" applyFill="1" applyBorder="1" applyAlignment="1">
      <alignment horizontal="right" wrapText="1" indent="1"/>
    </xf>
    <xf numFmtId="0" fontId="47" fillId="0" borderId="17" xfId="0" applyFont="1" applyFill="1" applyBorder="1" applyAlignment="1">
      <alignment horizontal="left" vertical="center" indent="1"/>
    </xf>
    <xf numFmtId="2" fontId="32" fillId="0" borderId="0" xfId="0" applyNumberFormat="1" applyFont="1" applyFill="1"/>
    <xf numFmtId="1" fontId="32" fillId="0" borderId="41" xfId="0" applyNumberFormat="1" applyFont="1" applyFill="1" applyBorder="1" applyAlignment="1"/>
    <xf numFmtId="0" fontId="33" fillId="0" borderId="10" xfId="0" applyFont="1" applyFill="1" applyBorder="1" applyAlignment="1">
      <alignment horizontal="center"/>
    </xf>
    <xf numFmtId="0" fontId="33" fillId="0" borderId="50" xfId="0" applyFont="1" applyFill="1" applyBorder="1" applyAlignment="1">
      <alignment horizontal="center"/>
    </xf>
    <xf numFmtId="0" fontId="33" fillId="0" borderId="51" xfId="0" applyFont="1" applyFill="1" applyBorder="1" applyAlignment="1">
      <alignment horizontal="center"/>
    </xf>
    <xf numFmtId="0" fontId="33" fillId="0" borderId="17" xfId="0" applyFont="1" applyFill="1" applyBorder="1" applyAlignment="1">
      <alignment horizontal="center"/>
    </xf>
    <xf numFmtId="0" fontId="32" fillId="0" borderId="41" xfId="0" applyFont="1" applyFill="1" applyBorder="1" applyAlignment="1">
      <alignment horizontal="right" indent="1"/>
    </xf>
    <xf numFmtId="0" fontId="32" fillId="0" borderId="42" xfId="0" applyFont="1" applyFill="1" applyBorder="1" applyAlignment="1">
      <alignment horizontal="right" indent="1"/>
    </xf>
    <xf numFmtId="0" fontId="48" fillId="0" borderId="42" xfId="0" applyFont="1" applyFill="1" applyBorder="1" applyAlignment="1">
      <alignment horizontal="right" indent="1"/>
    </xf>
    <xf numFmtId="0" fontId="32" fillId="0" borderId="27" xfId="0" applyFont="1" applyFill="1" applyBorder="1"/>
    <xf numFmtId="0" fontId="32" fillId="0" borderId="48" xfId="0" applyFont="1" applyFill="1" applyBorder="1"/>
    <xf numFmtId="0" fontId="32" fillId="0" borderId="87" xfId="0" applyFont="1" applyFill="1" applyBorder="1"/>
    <xf numFmtId="0" fontId="48" fillId="0" borderId="87"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50" xfId="1" applyNumberFormat="1" applyFont="1" applyFill="1" applyBorder="1" applyAlignment="1">
      <alignment horizontal="right" indent="1"/>
    </xf>
    <xf numFmtId="177" fontId="33" fillId="0" borderId="51" xfId="1" applyNumberFormat="1" applyFont="1" applyFill="1" applyBorder="1" applyAlignment="1">
      <alignment horizontal="right" indent="1"/>
    </xf>
    <xf numFmtId="3" fontId="33" fillId="0" borderId="51"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60" xfId="0" applyNumberFormat="1" applyFont="1" applyFill="1" applyBorder="1" applyAlignment="1">
      <alignment horizontal="right" indent="1"/>
    </xf>
    <xf numFmtId="1" fontId="32" fillId="0" borderId="53" xfId="0" applyNumberFormat="1" applyFont="1" applyFill="1" applyBorder="1" applyAlignment="1">
      <alignment horizontal="right" indent="1"/>
    </xf>
    <xf numFmtId="1" fontId="32" fillId="0" borderId="61" xfId="0" applyNumberFormat="1" applyFont="1" applyFill="1" applyBorder="1" applyAlignment="1">
      <alignment horizontal="right" indent="1"/>
    </xf>
    <xf numFmtId="0" fontId="32" fillId="0" borderId="17" xfId="0" applyFont="1" applyFill="1" applyBorder="1" applyAlignment="1">
      <alignment horizontal="left" vertical="top" indent="1"/>
    </xf>
    <xf numFmtId="0" fontId="33" fillId="0" borderId="10" xfId="4" applyFont="1" applyFill="1" applyBorder="1" applyAlignment="1">
      <alignment horizontal="right" indent="1"/>
    </xf>
    <xf numFmtId="1" fontId="33" fillId="0" borderId="50" xfId="6" applyNumberFormat="1" applyFont="1" applyFill="1" applyBorder="1" applyAlignment="1">
      <alignment horizontal="right"/>
    </xf>
    <xf numFmtId="1" fontId="33" fillId="0" borderId="50" xfId="6" applyNumberFormat="1" applyFont="1" applyFill="1" applyBorder="1" applyAlignment="1">
      <alignment horizontal="right" vertical="center"/>
    </xf>
    <xf numFmtId="1" fontId="33" fillId="0" borderId="60" xfId="6" applyNumberFormat="1" applyFont="1" applyFill="1" applyBorder="1" applyAlignment="1">
      <alignment horizontal="right"/>
    </xf>
    <xf numFmtId="1" fontId="33" fillId="0" borderId="53"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80" xfId="0" applyFont="1" applyFill="1" applyBorder="1" applyAlignment="1">
      <alignment horizontal="right" wrapText="1"/>
    </xf>
    <xf numFmtId="0" fontId="47" fillId="0" borderId="17" xfId="0" applyFont="1" applyFill="1" applyBorder="1" applyAlignment="1">
      <alignment horizontal="left" wrapText="1" indent="2"/>
    </xf>
    <xf numFmtId="0" fontId="32" fillId="0" borderId="81" xfId="0" applyFont="1" applyFill="1" applyBorder="1"/>
    <xf numFmtId="0" fontId="33" fillId="0" borderId="0" xfId="0" applyFont="1" applyFill="1" applyBorder="1" applyAlignment="1">
      <alignment horizontal="right" indent="1"/>
    </xf>
    <xf numFmtId="1" fontId="33" fillId="0" borderId="51" xfId="0" applyNumberFormat="1" applyFont="1" applyFill="1" applyBorder="1" applyAlignment="1">
      <alignment horizontal="right" indent="1"/>
    </xf>
    <xf numFmtId="0" fontId="33" fillId="0" borderId="17"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10" xfId="5" applyFont="1" applyFill="1" applyBorder="1" applyAlignment="1">
      <alignment horizontal="right" wrapText="1"/>
    </xf>
    <xf numFmtId="0" fontId="33" fillId="0" borderId="15" xfId="5" applyFont="1" applyFill="1" applyBorder="1" applyAlignment="1">
      <alignment horizontal="center"/>
    </xf>
    <xf numFmtId="0" fontId="33" fillId="0" borderId="50" xfId="5" applyFont="1" applyFill="1" applyBorder="1" applyAlignment="1">
      <alignment horizontal="center"/>
    </xf>
    <xf numFmtId="0" fontId="33" fillId="0" borderId="60" xfId="5" applyFont="1" applyFill="1" applyBorder="1" applyAlignment="1">
      <alignment horizontal="center"/>
    </xf>
    <xf numFmtId="0" fontId="33" fillId="0" borderId="53" xfId="5" applyFont="1" applyFill="1" applyBorder="1" applyAlignment="1">
      <alignment horizontal="center"/>
    </xf>
    <xf numFmtId="0" fontId="33" fillId="0" borderId="63"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50" xfId="0" applyNumberFormat="1" applyFont="1" applyFill="1" applyBorder="1" applyAlignment="1">
      <alignment horizontal="center"/>
    </xf>
    <xf numFmtId="1" fontId="33" fillId="0" borderId="53" xfId="0" applyNumberFormat="1" applyFont="1" applyFill="1" applyBorder="1" applyAlignment="1">
      <alignment horizontal="center"/>
    </xf>
    <xf numFmtId="1" fontId="33" fillId="0" borderId="60" xfId="0" applyNumberFormat="1" applyFont="1" applyFill="1" applyBorder="1" applyAlignment="1">
      <alignment horizontal="center"/>
    </xf>
    <xf numFmtId="1" fontId="33" fillId="0" borderId="61" xfId="0" applyNumberFormat="1" applyFont="1" applyFill="1" applyBorder="1" applyAlignment="1">
      <alignment horizontal="center"/>
    </xf>
    <xf numFmtId="0" fontId="32" fillId="0" borderId="11" xfId="0" applyFont="1" applyFill="1" applyBorder="1" applyAlignment="1">
      <alignment horizontal="right" indent="1"/>
    </xf>
    <xf numFmtId="0" fontId="32" fillId="0" borderId="10" xfId="0" applyFont="1" applyFill="1" applyBorder="1" applyAlignment="1">
      <alignment horizontal="right" vertical="center" indent="1"/>
    </xf>
    <xf numFmtId="0" fontId="47" fillId="0" borderId="10"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50" xfId="1" applyNumberFormat="1" applyFont="1" applyFill="1" applyBorder="1" applyAlignment="1">
      <alignment horizontal="right" vertical="top"/>
    </xf>
    <xf numFmtId="177" fontId="32" fillId="0" borderId="41" xfId="1" applyNumberFormat="1" applyFont="1" applyFill="1" applyBorder="1" applyAlignment="1">
      <alignment horizontal="right" indent="1"/>
    </xf>
    <xf numFmtId="177" fontId="32" fillId="0" borderId="42" xfId="1" applyNumberFormat="1" applyFont="1" applyFill="1" applyBorder="1" applyAlignment="1">
      <alignment horizontal="right" indent="1"/>
    </xf>
    <xf numFmtId="177" fontId="32" fillId="0" borderId="47" xfId="1" applyNumberFormat="1" applyFont="1" applyFill="1" applyBorder="1" applyAlignment="1">
      <alignment horizontal="right" indent="1"/>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50" xfId="1" applyNumberFormat="1" applyFont="1" applyFill="1" applyBorder="1" applyAlignment="1">
      <alignment horizontal="center"/>
    </xf>
    <xf numFmtId="177" fontId="32" fillId="0" borderId="12"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42"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7"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80" xfId="8" applyFont="1" applyFill="1" applyBorder="1" applyAlignment="1">
      <alignment horizontal="right" indent="1"/>
    </xf>
    <xf numFmtId="0" fontId="32" fillId="0" borderId="50" xfId="8" applyFont="1" applyFill="1" applyBorder="1"/>
    <xf numFmtId="0" fontId="32" fillId="0" borderId="53" xfId="8" applyFont="1" applyFill="1" applyBorder="1"/>
    <xf numFmtId="0" fontId="32" fillId="0" borderId="60" xfId="8" applyFont="1" applyFill="1" applyBorder="1"/>
    <xf numFmtId="0" fontId="32" fillId="0" borderId="61" xfId="8" applyFont="1" applyFill="1" applyBorder="1"/>
    <xf numFmtId="0" fontId="32" fillId="0" borderId="17" xfId="8" applyFont="1" applyFill="1" applyBorder="1" applyAlignment="1">
      <alignment horizontal="left" indent="1"/>
    </xf>
    <xf numFmtId="0" fontId="32" fillId="0" borderId="17"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61" xfId="6" applyNumberFormat="1" applyFont="1" applyFill="1" applyBorder="1" applyAlignment="1">
      <alignment horizontal="right"/>
    </xf>
    <xf numFmtId="0" fontId="33" fillId="0" borderId="17" xfId="6" applyFont="1" applyFill="1" applyBorder="1" applyAlignment="1">
      <alignment horizontal="left" indent="1"/>
    </xf>
    <xf numFmtId="177" fontId="32" fillId="0" borderId="0" xfId="1" applyNumberFormat="1" applyFont="1" applyFill="1" applyBorder="1" applyAlignment="1">
      <alignment horizontal="right" vertical="top"/>
    </xf>
    <xf numFmtId="0" fontId="17" fillId="2" borderId="97" xfId="0" applyFont="1" applyFill="1" applyBorder="1" applyAlignment="1">
      <alignment horizontal="center" vertical="center"/>
    </xf>
    <xf numFmtId="0" fontId="17" fillId="2" borderId="96" xfId="0" applyFont="1" applyFill="1" applyBorder="1" applyAlignment="1">
      <alignment horizontal="center" vertical="center"/>
    </xf>
    <xf numFmtId="1" fontId="33" fillId="0" borderId="17" xfId="6" applyNumberFormat="1" applyFont="1" applyFill="1" applyBorder="1" applyAlignment="1">
      <alignment horizontal="right"/>
    </xf>
    <xf numFmtId="1" fontId="33" fillId="0" borderId="40" xfId="6" applyNumberFormat="1" applyFont="1" applyFill="1" applyBorder="1" applyAlignment="1">
      <alignment horizontal="right"/>
    </xf>
    <xf numFmtId="1" fontId="33" fillId="0" borderId="38"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41" xfId="21" applyFont="1" applyFill="1" applyBorder="1" applyAlignment="1">
      <alignment horizontal="right" indent="1"/>
    </xf>
    <xf numFmtId="0" fontId="32" fillId="0" borderId="83" xfId="21" applyFont="1" applyFill="1" applyBorder="1" applyAlignment="1">
      <alignment horizontal="right" indent="1"/>
    </xf>
    <xf numFmtId="0" fontId="32" fillId="0" borderId="54" xfId="21" applyFont="1" applyFill="1" applyBorder="1" applyAlignment="1">
      <alignment horizontal="right" indent="1"/>
    </xf>
    <xf numFmtId="0" fontId="32" fillId="0" borderId="62" xfId="21" applyFont="1" applyFill="1" applyBorder="1" applyAlignment="1">
      <alignment horizontal="right" indent="1"/>
    </xf>
    <xf numFmtId="0" fontId="32" fillId="0" borderId="47" xfId="21" applyFont="1" applyFill="1" applyBorder="1" applyAlignment="1">
      <alignment horizontal="right" indent="1"/>
    </xf>
    <xf numFmtId="0" fontId="32" fillId="0" borderId="79"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10"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7" xfId="1" applyNumberFormat="1" applyFont="1" applyFill="1" applyBorder="1" applyAlignment="1">
      <alignment horizontal="left" indent="1"/>
    </xf>
    <xf numFmtId="49" fontId="14" fillId="0" borderId="0" xfId="12" applyNumberFormat="1" applyFont="1" applyFill="1"/>
    <xf numFmtId="0" fontId="17" fillId="2" borderId="50"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4" xfId="11" applyNumberFormat="1" applyFont="1" applyFill="1" applyBorder="1" applyAlignment="1">
      <alignment horizontal="center" vertical="center"/>
    </xf>
    <xf numFmtId="0" fontId="33" fillId="0" borderId="0" xfId="13" applyFont="1" applyFill="1" applyAlignment="1">
      <alignment horizontal="center"/>
    </xf>
    <xf numFmtId="0" fontId="33" fillId="0" borderId="27" xfId="13" applyFont="1" applyFill="1" applyBorder="1" applyAlignment="1">
      <alignment horizontal="center"/>
    </xf>
    <xf numFmtId="0" fontId="33" fillId="0" borderId="48" xfId="13" applyFont="1" applyFill="1" applyBorder="1" applyAlignment="1">
      <alignment horizontal="center"/>
    </xf>
    <xf numFmtId="0" fontId="33" fillId="0" borderId="19" xfId="13" applyFont="1" applyFill="1" applyBorder="1" applyAlignment="1">
      <alignment horizontal="center"/>
    </xf>
    <xf numFmtId="0" fontId="11" fillId="2" borderId="50" xfId="13" applyFont="1" applyFill="1" applyBorder="1" applyAlignment="1">
      <alignment horizontal="center" vertical="center"/>
    </xf>
    <xf numFmtId="2" fontId="11" fillId="2" borderId="50"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5" xfId="0" applyFont="1" applyFill="1" applyBorder="1"/>
    <xf numFmtId="0" fontId="50" fillId="2" borderId="25" xfId="0" applyFont="1" applyFill="1" applyBorder="1" applyAlignment="1">
      <alignment horizontal="center"/>
    </xf>
    <xf numFmtId="0" fontId="50" fillId="2" borderId="26" xfId="0" applyFont="1" applyFill="1" applyBorder="1" applyAlignment="1">
      <alignment horizontal="center"/>
    </xf>
    <xf numFmtId="0" fontId="50" fillId="2" borderId="48" xfId="0" applyFont="1" applyFill="1" applyBorder="1" applyAlignment="1">
      <alignment horizontal="center"/>
    </xf>
    <xf numFmtId="0" fontId="50" fillId="2" borderId="50" xfId="0" applyFont="1" applyFill="1" applyBorder="1" applyAlignment="1">
      <alignment horizontal="center"/>
    </xf>
    <xf numFmtId="0" fontId="50" fillId="2" borderId="4" xfId="0" applyFont="1" applyFill="1" applyBorder="1" applyAlignment="1">
      <alignment horizontal="center"/>
    </xf>
    <xf numFmtId="0" fontId="47" fillId="0" borderId="11" xfId="11" applyFont="1" applyFill="1" applyBorder="1" applyAlignment="1">
      <alignment horizontal="right" indent="1"/>
    </xf>
    <xf numFmtId="2" fontId="33" fillId="0" borderId="41" xfId="11" applyNumberFormat="1" applyFont="1" applyFill="1" applyBorder="1" applyAlignment="1">
      <alignment horizontal="right" indent="3"/>
    </xf>
    <xf numFmtId="0" fontId="47" fillId="0" borderId="22"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11" xfId="4" applyFont="1" applyFill="1" applyBorder="1" applyAlignment="1">
      <alignment horizontal="right" indent="1"/>
    </xf>
    <xf numFmtId="0" fontId="33" fillId="0" borderId="42" xfId="4" applyFont="1" applyFill="1" applyBorder="1" applyAlignment="1">
      <alignment horizontal="right"/>
    </xf>
    <xf numFmtId="0" fontId="33" fillId="0" borderId="55" xfId="4" applyFont="1" applyFill="1" applyBorder="1" applyAlignment="1">
      <alignment horizontal="right"/>
    </xf>
    <xf numFmtId="0" fontId="33" fillId="0" borderId="83" xfId="4" applyFont="1" applyFill="1" applyBorder="1" applyAlignment="1">
      <alignment horizontal="right"/>
    </xf>
    <xf numFmtId="0" fontId="33" fillId="0" borderId="54" xfId="4" applyFont="1" applyFill="1" applyBorder="1" applyAlignment="1">
      <alignment horizontal="right"/>
    </xf>
    <xf numFmtId="0" fontId="33" fillId="0" borderId="62" xfId="4" applyFont="1" applyFill="1" applyBorder="1" applyAlignment="1">
      <alignment horizontal="right"/>
    </xf>
    <xf numFmtId="0" fontId="33" fillId="0" borderId="79"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0" fontId="17" fillId="2" borderId="60" xfId="4" applyFont="1" applyFill="1" applyBorder="1" applyAlignment="1">
      <alignment horizontal="center" vertical="center"/>
    </xf>
    <xf numFmtId="0" fontId="17" fillId="2" borderId="53" xfId="4" applyFont="1" applyFill="1" applyBorder="1" applyAlignment="1">
      <alignment horizontal="center" vertical="center"/>
    </xf>
    <xf numFmtId="0" fontId="17" fillId="2" borderId="52" xfId="4" applyFont="1" applyFill="1" applyBorder="1" applyAlignment="1">
      <alignment horizontal="center" vertical="center"/>
    </xf>
    <xf numFmtId="0" fontId="17" fillId="2" borderId="59" xfId="4" applyFont="1" applyFill="1" applyBorder="1" applyAlignment="1">
      <alignment horizontal="center" vertical="center"/>
    </xf>
    <xf numFmtId="0" fontId="17" fillId="2" borderId="105" xfId="4" applyFont="1" applyFill="1" applyBorder="1" applyAlignment="1">
      <alignment horizontal="center" vertical="center"/>
    </xf>
    <xf numFmtId="49" fontId="32" fillId="0" borderId="17" xfId="1" applyNumberFormat="1" applyFont="1" applyFill="1" applyBorder="1" applyAlignment="1">
      <alignment horizontal="left" vertical="center" indent="1"/>
    </xf>
    <xf numFmtId="0" fontId="32" fillId="0" borderId="50" xfId="0" applyFont="1" applyFill="1" applyBorder="1" applyAlignment="1">
      <alignment horizontal="right" indent="2"/>
    </xf>
    <xf numFmtId="0" fontId="32" fillId="0" borderId="51" xfId="0" applyFont="1" applyFill="1" applyBorder="1" applyAlignment="1">
      <alignment horizontal="right" indent="2"/>
    </xf>
    <xf numFmtId="0" fontId="39" fillId="0" borderId="0" xfId="0" applyFont="1" applyFill="1" applyBorder="1" applyAlignment="1">
      <alignment horizontal="right" readingOrder="2"/>
    </xf>
    <xf numFmtId="0" fontId="33" fillId="0" borderId="50" xfId="0" applyFont="1" applyFill="1" applyBorder="1" applyAlignment="1">
      <alignment horizontal="right" indent="1"/>
    </xf>
    <xf numFmtId="0" fontId="33" fillId="0" borderId="36" xfId="0" applyFont="1" applyFill="1" applyBorder="1" applyAlignment="1">
      <alignment horizontal="center" vertical="center"/>
    </xf>
    <xf numFmtId="0" fontId="33" fillId="0" borderId="22" xfId="0" applyFont="1" applyFill="1" applyBorder="1" applyAlignment="1">
      <alignment horizontal="left" indent="1"/>
    </xf>
    <xf numFmtId="0" fontId="50" fillId="2" borderId="25" xfId="4" applyFont="1" applyFill="1" applyBorder="1" applyAlignment="1">
      <alignment horizontal="center" vertical="center" wrapText="1"/>
    </xf>
    <xf numFmtId="49" fontId="50" fillId="2" borderId="25" xfId="4" applyNumberFormat="1" applyFont="1" applyFill="1" applyBorder="1" applyAlignment="1">
      <alignment horizontal="center" vertical="center"/>
    </xf>
    <xf numFmtId="0" fontId="32" fillId="0" borderId="18" xfId="0" applyNumberFormat="1" applyFont="1" applyFill="1" applyBorder="1" applyAlignment="1"/>
    <xf numFmtId="0" fontId="32" fillId="0" borderId="95" xfId="0" applyNumberFormat="1" applyFont="1" applyFill="1" applyBorder="1" applyAlignment="1"/>
    <xf numFmtId="0" fontId="32" fillId="0" borderId="94" xfId="0" applyNumberFormat="1" applyFont="1" applyFill="1" applyBorder="1" applyAlignment="1"/>
    <xf numFmtId="0" fontId="33" fillId="0" borderId="28" xfId="0" applyFont="1" applyFill="1" applyBorder="1"/>
    <xf numFmtId="1" fontId="33" fillId="0" borderId="50" xfId="0" applyNumberFormat="1" applyFont="1" applyFill="1" applyBorder="1" applyAlignment="1">
      <alignment vertical="center"/>
    </xf>
    <xf numFmtId="1" fontId="33" fillId="0" borderId="15" xfId="0" applyNumberFormat="1" applyFont="1" applyFill="1" applyBorder="1" applyAlignment="1">
      <alignment vertical="center"/>
    </xf>
    <xf numFmtId="0" fontId="33" fillId="0" borderId="6" xfId="0" applyFont="1" applyFill="1" applyBorder="1"/>
    <xf numFmtId="0" fontId="33" fillId="0" borderId="6" xfId="0" applyFont="1" applyFill="1" applyBorder="1" applyAlignment="1">
      <alignment horizontal="left" indent="1"/>
    </xf>
    <xf numFmtId="0" fontId="33" fillId="0" borderId="7" xfId="0" applyFont="1" applyFill="1" applyBorder="1"/>
    <xf numFmtId="0" fontId="33" fillId="0" borderId="16" xfId="0" applyFont="1" applyFill="1" applyBorder="1"/>
    <xf numFmtId="0" fontId="33" fillId="0" borderId="41" xfId="0" applyFont="1" applyFill="1" applyBorder="1"/>
    <xf numFmtId="0" fontId="33" fillId="0" borderId="47" xfId="0" applyFont="1" applyFill="1" applyBorder="1"/>
    <xf numFmtId="0" fontId="33" fillId="0" borderId="14" xfId="0" applyFont="1" applyFill="1" applyBorder="1"/>
    <xf numFmtId="177" fontId="33" fillId="0" borderId="50" xfId="1" applyNumberFormat="1" applyFont="1" applyFill="1" applyBorder="1" applyAlignment="1">
      <alignment vertical="center"/>
    </xf>
    <xf numFmtId="49" fontId="32" fillId="0" borderId="7" xfId="0" applyNumberFormat="1" applyFont="1" applyFill="1" applyBorder="1" applyAlignment="1">
      <alignment horizontal="right" vertical="center" indent="1"/>
    </xf>
    <xf numFmtId="0" fontId="32" fillId="0" borderId="11" xfId="0" applyFont="1" applyFill="1" applyBorder="1" applyAlignment="1">
      <alignment vertical="center"/>
    </xf>
    <xf numFmtId="0" fontId="11" fillId="2" borderId="25" xfId="0" applyFont="1" applyFill="1" applyBorder="1" applyAlignment="1">
      <alignment horizontal="center" vertical="center" wrapText="1"/>
    </xf>
    <xf numFmtId="0" fontId="11" fillId="2" borderId="25" xfId="0" applyFont="1" applyFill="1" applyBorder="1" applyAlignment="1">
      <alignment horizontal="center" vertical="center"/>
    </xf>
    <xf numFmtId="49" fontId="11" fillId="2" borderId="25" xfId="0" applyNumberFormat="1" applyFont="1" applyFill="1" applyBorder="1" applyAlignment="1">
      <alignment horizontal="center" vertical="center" wrapText="1"/>
    </xf>
    <xf numFmtId="49" fontId="11" fillId="2" borderId="26" xfId="0" applyNumberFormat="1" applyFont="1" applyFill="1" applyBorder="1" applyAlignment="1">
      <alignment horizontal="center" vertical="center" readingOrder="2"/>
    </xf>
    <xf numFmtId="177" fontId="33" fillId="0" borderId="51" xfId="1" quotePrefix="1" applyNumberFormat="1" applyFont="1" applyFill="1" applyBorder="1" applyAlignment="1">
      <alignment horizontal="right" indent="1"/>
    </xf>
    <xf numFmtId="177" fontId="32" fillId="0" borderId="10" xfId="1" applyNumberFormat="1" applyFont="1" applyFill="1" applyBorder="1" applyAlignment="1">
      <alignment horizontal="right" vertical="center" indent="1"/>
    </xf>
    <xf numFmtId="177" fontId="32" fillId="0" borderId="50" xfId="1" quotePrefix="1" applyNumberFormat="1" applyFont="1" applyFill="1" applyBorder="1" applyAlignment="1">
      <alignment horizontal="right" vertical="center"/>
    </xf>
    <xf numFmtId="177" fontId="32" fillId="0" borderId="51" xfId="1" quotePrefix="1" applyNumberFormat="1" applyFont="1" applyFill="1" applyBorder="1" applyAlignment="1">
      <alignment horizontal="right" vertical="center"/>
    </xf>
    <xf numFmtId="177" fontId="33" fillId="0" borderId="50" xfId="1" quotePrefix="1" applyNumberFormat="1" applyFont="1" applyFill="1" applyBorder="1" applyAlignment="1">
      <alignment horizontal="right" vertical="center"/>
    </xf>
    <xf numFmtId="177" fontId="33" fillId="0" borderId="51"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50" xfId="1" quotePrefix="1" applyNumberFormat="1" applyFont="1" applyFill="1" applyBorder="1" applyAlignment="1">
      <alignment vertical="center"/>
    </xf>
    <xf numFmtId="177" fontId="33" fillId="0" borderId="51" xfId="1" quotePrefix="1" applyNumberFormat="1" applyFont="1" applyFill="1" applyBorder="1" applyAlignment="1">
      <alignment vertical="center"/>
    </xf>
    <xf numFmtId="49" fontId="32" fillId="0" borderId="10" xfId="1" applyNumberFormat="1" applyFont="1" applyFill="1" applyBorder="1" applyAlignment="1">
      <alignment horizontal="right" vertical="center" indent="1"/>
    </xf>
    <xf numFmtId="49" fontId="33" fillId="0" borderId="10" xfId="1" applyNumberFormat="1" applyFont="1" applyFill="1" applyBorder="1" applyAlignment="1">
      <alignment horizontal="right" vertical="center" indent="1" readingOrder="2"/>
    </xf>
    <xf numFmtId="49" fontId="33" fillId="0" borderId="10" xfId="1" applyNumberFormat="1" applyFont="1" applyFill="1" applyBorder="1" applyAlignment="1">
      <alignment horizontal="right" vertical="center" indent="1"/>
    </xf>
    <xf numFmtId="49" fontId="32" fillId="0" borderId="10" xfId="1" applyNumberFormat="1" applyFont="1" applyFill="1" applyBorder="1" applyAlignment="1">
      <alignment horizontal="right" vertical="center" indent="1" readingOrder="2"/>
    </xf>
    <xf numFmtId="49" fontId="33" fillId="0" borderId="11" xfId="1" applyNumberFormat="1" applyFont="1" applyFill="1" applyBorder="1"/>
    <xf numFmtId="49" fontId="18" fillId="0" borderId="0" xfId="0" applyNumberFormat="1" applyFont="1" applyFill="1"/>
    <xf numFmtId="49" fontId="14" fillId="0" borderId="0" xfId="0" applyNumberFormat="1" applyFont="1" applyFill="1"/>
    <xf numFmtId="49" fontId="33" fillId="0" borderId="17" xfId="1" applyNumberFormat="1" applyFont="1" applyFill="1" applyBorder="1" applyAlignment="1">
      <alignment horizontal="left" vertical="center" indent="1"/>
    </xf>
    <xf numFmtId="49" fontId="33" fillId="0" borderId="22"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7" xfId="0" applyFont="1" applyFill="1" applyBorder="1" applyAlignment="1">
      <alignment horizontal="left" wrapText="1" indent="1"/>
    </xf>
    <xf numFmtId="0" fontId="32" fillId="0" borderId="17" xfId="0" applyFont="1" applyFill="1" applyBorder="1" applyAlignment="1">
      <alignment horizontal="left" vertical="center" indent="1"/>
    </xf>
    <xf numFmtId="0" fontId="33" fillId="0" borderId="10" xfId="0" applyFont="1" applyFill="1" applyBorder="1" applyAlignment="1">
      <alignment horizontal="right" vertical="center" indent="1"/>
    </xf>
    <xf numFmtId="0" fontId="33" fillId="0" borderId="17" xfId="0" applyFont="1" applyFill="1" applyBorder="1" applyAlignment="1">
      <alignment horizontal="left" vertical="center" indent="1"/>
    </xf>
    <xf numFmtId="0" fontId="47" fillId="0" borderId="17" xfId="0" applyFont="1" applyFill="1" applyBorder="1" applyAlignment="1">
      <alignment horizontal="left" vertical="center" wrapText="1" indent="1"/>
    </xf>
    <xf numFmtId="0" fontId="47" fillId="0" borderId="26" xfId="0" applyFont="1" applyFill="1" applyBorder="1" applyAlignment="1">
      <alignment horizontal="left" vertical="center" wrapText="1" indent="1"/>
    </xf>
    <xf numFmtId="0" fontId="47" fillId="0" borderId="17" xfId="12" applyFont="1" applyFill="1" applyBorder="1" applyAlignment="1">
      <alignment horizontal="left" vertical="center" indent="1"/>
    </xf>
    <xf numFmtId="0" fontId="33" fillId="0" borderId="22" xfId="0" applyFont="1" applyFill="1" applyBorder="1"/>
    <xf numFmtId="177" fontId="33" fillId="0" borderId="32" xfId="1" applyNumberFormat="1" applyFont="1" applyFill="1" applyBorder="1" applyAlignment="1">
      <alignment horizontal="right" vertical="center"/>
    </xf>
    <xf numFmtId="49" fontId="47" fillId="0" borderId="10" xfId="1" applyNumberFormat="1" applyFont="1" applyFill="1" applyBorder="1" applyAlignment="1">
      <alignment horizontal="right" wrapText="1" indent="1"/>
    </xf>
    <xf numFmtId="49" fontId="47" fillId="0" borderId="10" xfId="1" applyNumberFormat="1" applyFont="1" applyFill="1" applyBorder="1" applyAlignment="1">
      <alignment horizontal="right" vertical="center" wrapText="1" indent="1"/>
    </xf>
    <xf numFmtId="49" fontId="47" fillId="0" borderId="24" xfId="1" applyNumberFormat="1" applyFont="1" applyFill="1" applyBorder="1" applyAlignment="1">
      <alignment horizontal="right" vertical="center" wrapText="1" indent="1"/>
    </xf>
    <xf numFmtId="0" fontId="33" fillId="0" borderId="10" xfId="0" applyFont="1" applyFill="1" applyBorder="1" applyAlignment="1">
      <alignment horizontal="right" vertical="center" indent="1" readingOrder="2"/>
    </xf>
    <xf numFmtId="49" fontId="32" fillId="0" borderId="10" xfId="1" applyNumberFormat="1" applyFont="1" applyFill="1" applyBorder="1" applyAlignment="1">
      <alignment horizontal="right" vertical="center" wrapText="1" indent="1"/>
    </xf>
    <xf numFmtId="49" fontId="33" fillId="0" borderId="10" xfId="1" applyNumberFormat="1" applyFont="1" applyFill="1" applyBorder="1" applyAlignment="1">
      <alignment horizontal="right" vertical="center" wrapText="1" indent="1"/>
    </xf>
    <xf numFmtId="3" fontId="32" fillId="0" borderId="51" xfId="1" applyNumberFormat="1" applyFont="1" applyFill="1" applyBorder="1" applyAlignment="1">
      <alignment horizontal="right" vertical="center"/>
    </xf>
    <xf numFmtId="0" fontId="32" fillId="0" borderId="50" xfId="0" applyFont="1" applyFill="1" applyBorder="1" applyAlignment="1">
      <alignment vertical="center"/>
    </xf>
    <xf numFmtId="0" fontId="32" fillId="0" borderId="51" xfId="0" applyFont="1" applyFill="1" applyBorder="1" applyAlignment="1">
      <alignment vertical="center"/>
    </xf>
    <xf numFmtId="0" fontId="33" fillId="0" borderId="24" xfId="0" applyFont="1" applyFill="1" applyBorder="1" applyAlignment="1">
      <alignment horizontal="right" vertical="center" indent="1"/>
    </xf>
    <xf numFmtId="0" fontId="33" fillId="0" borderId="32" xfId="0" applyFont="1" applyFill="1" applyBorder="1" applyAlignment="1">
      <alignment vertical="center"/>
    </xf>
    <xf numFmtId="0" fontId="33" fillId="0" borderId="26"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11" xfId="0" applyFont="1" applyFill="1" applyBorder="1" applyAlignment="1">
      <alignment horizontal="right" vertical="center" indent="1"/>
    </xf>
    <xf numFmtId="168" fontId="32" fillId="0" borderId="42" xfId="0" applyNumberFormat="1" applyFont="1" applyFill="1" applyBorder="1" applyAlignment="1">
      <alignment vertical="center"/>
    </xf>
    <xf numFmtId="0" fontId="32" fillId="0" borderId="22" xfId="0" applyFont="1" applyFill="1" applyBorder="1" applyAlignment="1">
      <alignment horizontal="left" vertical="center" indent="1"/>
    </xf>
    <xf numFmtId="168" fontId="33" fillId="0" borderId="51" xfId="0" applyNumberFormat="1" applyFont="1" applyFill="1" applyBorder="1" applyAlignment="1">
      <alignment vertical="center"/>
    </xf>
    <xf numFmtId="168" fontId="32" fillId="0" borderId="51" xfId="0" applyNumberFormat="1" applyFont="1" applyFill="1" applyBorder="1" applyAlignment="1">
      <alignment vertical="center"/>
    </xf>
    <xf numFmtId="177" fontId="32" fillId="0" borderId="50" xfId="1" applyNumberFormat="1" applyFont="1" applyFill="1" applyBorder="1" applyAlignment="1">
      <alignment vertical="center"/>
    </xf>
    <xf numFmtId="177" fontId="32" fillId="0" borderId="51" xfId="1" applyNumberFormat="1" applyFont="1" applyFill="1" applyBorder="1" applyAlignment="1">
      <alignment vertical="center"/>
    </xf>
    <xf numFmtId="49" fontId="32" fillId="0" borderId="10"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10" xfId="1" applyNumberFormat="1" applyFont="1" applyFill="1" applyBorder="1" applyAlignment="1">
      <alignment horizontal="center" vertical="center"/>
    </xf>
    <xf numFmtId="3" fontId="33" fillId="0" borderId="50" xfId="1" applyNumberFormat="1" applyFont="1" applyFill="1" applyBorder="1" applyAlignment="1">
      <alignment horizontal="center" vertical="top"/>
    </xf>
    <xf numFmtId="3" fontId="33" fillId="0" borderId="51" xfId="1" applyNumberFormat="1" applyFont="1" applyFill="1" applyBorder="1" applyAlignment="1">
      <alignment horizontal="center" vertical="top"/>
    </xf>
    <xf numFmtId="3" fontId="33" fillId="0" borderId="17" xfId="1" applyNumberFormat="1" applyFont="1" applyFill="1" applyBorder="1" applyAlignment="1">
      <alignment horizontal="center"/>
    </xf>
    <xf numFmtId="3" fontId="32" fillId="0" borderId="50" xfId="1" applyNumberFormat="1" applyFont="1" applyFill="1" applyBorder="1" applyAlignment="1">
      <alignment horizontal="right" vertical="center" readingOrder="1"/>
    </xf>
    <xf numFmtId="3" fontId="32" fillId="0" borderId="51"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50" xfId="1" applyNumberFormat="1" applyFont="1" applyFill="1" applyBorder="1" applyAlignment="1">
      <alignment horizontal="right" vertical="center" readingOrder="1"/>
    </xf>
    <xf numFmtId="3" fontId="33" fillId="0" borderId="51" xfId="1" applyNumberFormat="1" applyFont="1" applyFill="1" applyBorder="1" applyAlignment="1">
      <alignment horizontal="right" vertical="center" readingOrder="1"/>
    </xf>
    <xf numFmtId="3" fontId="33" fillId="0" borderId="42" xfId="1" applyNumberFormat="1" applyFont="1" applyFill="1" applyBorder="1" applyAlignment="1">
      <alignment horizontal="right" vertical="center" readingOrder="1"/>
    </xf>
    <xf numFmtId="3" fontId="33" fillId="0" borderId="11" xfId="1" applyNumberFormat="1" applyFont="1" applyFill="1" applyBorder="1" applyAlignment="1">
      <alignment horizontal="right" wrapText="1" indent="1"/>
    </xf>
    <xf numFmtId="3" fontId="33" fillId="0" borderId="22" xfId="1" applyNumberFormat="1" applyFont="1" applyFill="1" applyBorder="1"/>
    <xf numFmtId="49" fontId="32" fillId="2" borderId="50" xfId="1" applyNumberFormat="1" applyFont="1" applyFill="1" applyBorder="1" applyAlignment="1">
      <alignment horizontal="center" vertical="center" wrapText="1"/>
    </xf>
    <xf numFmtId="49" fontId="33" fillId="0" borderId="17"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49" fontId="33" fillId="2" borderId="4" xfId="1" applyNumberFormat="1" applyFont="1" applyFill="1" applyBorder="1" applyAlignment="1">
      <alignment horizontal="center" vertical="center"/>
    </xf>
    <xf numFmtId="1" fontId="33" fillId="0" borderId="50" xfId="0" applyNumberFormat="1" applyFont="1" applyFill="1" applyBorder="1" applyAlignment="1">
      <alignment horizontal="center" vertical="center"/>
    </xf>
    <xf numFmtId="1" fontId="33" fillId="0" borderId="51" xfId="0" applyNumberFormat="1" applyFont="1" applyFill="1" applyBorder="1" applyAlignment="1">
      <alignment horizontal="center" vertical="center"/>
    </xf>
    <xf numFmtId="0" fontId="33" fillId="0" borderId="11" xfId="0" applyFont="1" applyFill="1" applyBorder="1" applyAlignment="1">
      <alignment horizontal="right"/>
    </xf>
    <xf numFmtId="3" fontId="33" fillId="0" borderId="10" xfId="1" applyNumberFormat="1" applyFont="1" applyFill="1" applyBorder="1" applyAlignment="1">
      <alignment horizontal="right" indent="4"/>
    </xf>
    <xf numFmtId="0" fontId="32" fillId="2" borderId="5" xfId="0" applyFont="1" applyFill="1" applyBorder="1" applyAlignment="1">
      <alignment horizontal="center"/>
    </xf>
    <xf numFmtId="0" fontId="33" fillId="0" borderId="18" xfId="12" applyFont="1" applyFill="1" applyBorder="1" applyAlignment="1">
      <alignment horizontal="center"/>
    </xf>
    <xf numFmtId="0" fontId="33" fillId="0" borderId="50" xfId="12" applyFont="1" applyFill="1" applyBorder="1" applyAlignment="1">
      <alignment horizontal="center"/>
    </xf>
    <xf numFmtId="0" fontId="47" fillId="0" borderId="6" xfId="0" applyFont="1" applyFill="1" applyBorder="1" applyAlignment="1">
      <alignment horizontal="left"/>
    </xf>
    <xf numFmtId="0" fontId="33" fillId="0" borderId="14" xfId="12" applyFont="1" applyFill="1" applyBorder="1" applyAlignment="1">
      <alignment horizontal="left" indent="1"/>
    </xf>
    <xf numFmtId="0" fontId="33" fillId="0" borderId="11" xfId="0" applyFont="1" applyFill="1" applyBorder="1" applyAlignment="1">
      <alignment horizontal="right" indent="2"/>
    </xf>
    <xf numFmtId="1" fontId="33" fillId="0" borderId="47" xfId="0" applyNumberFormat="1" applyFont="1" applyFill="1" applyBorder="1" applyAlignment="1">
      <alignment horizontal="right" indent="1"/>
    </xf>
    <xf numFmtId="1" fontId="33" fillId="0" borderId="41" xfId="0" applyNumberFormat="1" applyFont="1" applyFill="1" applyBorder="1" applyAlignment="1">
      <alignment horizontal="right" indent="1"/>
    </xf>
    <xf numFmtId="0" fontId="33" fillId="0" borderId="14" xfId="0" applyFont="1" applyFill="1" applyBorder="1" applyAlignment="1">
      <alignment horizontal="left" indent="3"/>
    </xf>
    <xf numFmtId="172" fontId="33" fillId="0" borderId="13" xfId="12" applyNumberFormat="1" applyFont="1" applyFill="1" applyBorder="1" applyAlignment="1">
      <alignment horizontal="right" indent="1"/>
    </xf>
    <xf numFmtId="177" fontId="33" fillId="0" borderId="7" xfId="1" applyNumberFormat="1" applyFont="1" applyFill="1" applyBorder="1" applyAlignment="1">
      <alignment horizontal="right" indent="1"/>
    </xf>
    <xf numFmtId="49" fontId="33" fillId="0" borderId="7" xfId="1" applyNumberFormat="1" applyFont="1" applyFill="1" applyBorder="1" applyAlignment="1">
      <alignment horizontal="right" indent="1"/>
    </xf>
    <xf numFmtId="49" fontId="33" fillId="0" borderId="16"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5" xfId="1" applyNumberFormat="1" applyFont="1" applyFill="1" applyBorder="1" applyAlignment="1">
      <alignment horizontal="right" indent="1"/>
    </xf>
    <xf numFmtId="177" fontId="33" fillId="0" borderId="18" xfId="1" applyNumberFormat="1" applyFont="1" applyFill="1" applyBorder="1" applyAlignment="1">
      <alignment horizontal="center"/>
    </xf>
    <xf numFmtId="177" fontId="47" fillId="0" borderId="6" xfId="1" applyNumberFormat="1" applyFont="1" applyFill="1" applyBorder="1" applyAlignment="1">
      <alignment horizontal="left"/>
    </xf>
    <xf numFmtId="177" fontId="33" fillId="0" borderId="6" xfId="1" applyNumberFormat="1" applyFont="1" applyFill="1" applyBorder="1" applyAlignment="1">
      <alignment horizontal="left" indent="1"/>
    </xf>
    <xf numFmtId="177" fontId="33" fillId="0" borderId="47" xfId="1" applyNumberFormat="1" applyFont="1" applyFill="1" applyBorder="1" applyAlignment="1">
      <alignment horizontal="right" indent="2"/>
    </xf>
    <xf numFmtId="177" fontId="33" fillId="0" borderId="41" xfId="1" applyNumberFormat="1" applyFont="1" applyFill="1" applyBorder="1" applyAlignment="1">
      <alignment horizontal="right" indent="2"/>
    </xf>
    <xf numFmtId="49" fontId="33" fillId="0" borderId="16"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6" xfId="1" applyNumberFormat="1" applyFont="1" applyFill="1" applyBorder="1" applyAlignment="1">
      <alignment horizontal="left" indent="1"/>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50" xfId="1" applyNumberFormat="1" applyFont="1" applyFill="1" applyBorder="1" applyAlignment="1">
      <alignment horizontal="center"/>
    </xf>
    <xf numFmtId="3" fontId="33" fillId="0" borderId="47" xfId="1" quotePrefix="1" applyNumberFormat="1" applyFont="1" applyFill="1" applyBorder="1" applyAlignment="1">
      <alignment horizontal="right" indent="1"/>
    </xf>
    <xf numFmtId="3" fontId="33" fillId="0" borderId="41" xfId="1" quotePrefix="1" applyNumberFormat="1" applyFont="1" applyFill="1" applyBorder="1" applyAlignment="1">
      <alignment horizontal="right" indent="1"/>
    </xf>
    <xf numFmtId="49" fontId="33" fillId="0" borderId="18"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6" xfId="1" applyNumberFormat="1" applyFont="1" applyFill="1" applyBorder="1" applyAlignment="1">
      <alignment horizontal="left"/>
    </xf>
    <xf numFmtId="49" fontId="33" fillId="0" borderId="6" xfId="1" applyNumberFormat="1" applyFont="1" applyFill="1" applyBorder="1" applyAlignment="1">
      <alignment horizontal="left" indent="3"/>
    </xf>
    <xf numFmtId="49" fontId="33" fillId="0" borderId="19"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168" fontId="32" fillId="0" borderId="5" xfId="0" applyNumberFormat="1" applyFont="1" applyFill="1" applyBorder="1" applyAlignment="1">
      <alignment horizontal="right" indent="2"/>
    </xf>
    <xf numFmtId="0" fontId="32" fillId="0" borderId="14" xfId="0" applyFont="1" applyFill="1" applyBorder="1" applyAlignment="1">
      <alignment vertical="center"/>
    </xf>
    <xf numFmtId="177" fontId="32" fillId="0" borderId="47" xfId="1" applyNumberFormat="1" applyFont="1" applyFill="1" applyBorder="1" applyAlignment="1">
      <alignment horizontal="right" vertical="center" indent="1"/>
    </xf>
    <xf numFmtId="177" fontId="32" fillId="0" borderId="41" xfId="1" applyNumberFormat="1" applyFont="1" applyFill="1" applyBorder="1" applyAlignment="1">
      <alignment horizontal="right" vertical="center" indent="1"/>
    </xf>
    <xf numFmtId="49" fontId="32" fillId="0" borderId="16" xfId="1" applyNumberFormat="1" applyFont="1" applyFill="1" applyBorder="1" applyAlignment="1">
      <alignment horizontal="right" vertical="center" indent="1"/>
    </xf>
    <xf numFmtId="49" fontId="32" fillId="0" borderId="16" xfId="1" applyNumberFormat="1" applyFont="1" applyFill="1" applyBorder="1" applyAlignment="1">
      <alignment vertical="center"/>
    </xf>
    <xf numFmtId="49" fontId="32" fillId="0" borderId="14" xfId="1" applyNumberFormat="1" applyFont="1" applyFill="1" applyBorder="1" applyAlignment="1">
      <alignment horizontal="left" vertical="center" indent="1"/>
    </xf>
    <xf numFmtId="49" fontId="32" fillId="0" borderId="14" xfId="1" applyNumberFormat="1" applyFont="1" applyFill="1" applyBorder="1" applyAlignment="1">
      <alignment vertical="center"/>
    </xf>
    <xf numFmtId="0" fontId="32" fillId="2" borderId="50" xfId="0" applyFont="1" applyFill="1" applyBorder="1" applyAlignment="1">
      <alignment horizontal="center" vertical="top"/>
    </xf>
    <xf numFmtId="0" fontId="33" fillId="0" borderId="13" xfId="0" applyFont="1" applyFill="1" applyBorder="1"/>
    <xf numFmtId="0" fontId="33" fillId="0" borderId="50" xfId="0" quotePrefix="1" applyFont="1" applyFill="1" applyBorder="1" applyAlignment="1">
      <alignment horizontal="right" indent="1"/>
    </xf>
    <xf numFmtId="0" fontId="32" fillId="0" borderId="6" xfId="0" applyFont="1" applyFill="1" applyBorder="1" applyAlignment="1">
      <alignment horizontal="left" vertical="center" indent="1"/>
    </xf>
    <xf numFmtId="177" fontId="32" fillId="0" borderId="5" xfId="1" applyNumberFormat="1" applyFont="1" applyFill="1" applyBorder="1" applyAlignment="1">
      <alignment vertical="center"/>
    </xf>
    <xf numFmtId="49" fontId="32" fillId="0" borderId="7" xfId="1" applyNumberFormat="1" applyFont="1" applyFill="1" applyBorder="1" applyAlignment="1">
      <alignment horizontal="right" vertical="center" indent="1" readingOrder="2"/>
    </xf>
    <xf numFmtId="49" fontId="47" fillId="0" borderId="7" xfId="1" applyNumberFormat="1" applyFont="1" applyFill="1" applyBorder="1" applyAlignment="1">
      <alignment horizontal="right" vertical="center" indent="1"/>
    </xf>
    <xf numFmtId="0" fontId="33" fillId="0" borderId="111" xfId="12" applyFont="1" applyFill="1" applyBorder="1" applyAlignment="1">
      <alignment horizontal="center"/>
    </xf>
    <xf numFmtId="0" fontId="47" fillId="0" borderId="6" xfId="4" applyFont="1" applyFill="1" applyBorder="1" applyAlignment="1">
      <alignment horizontal="left"/>
    </xf>
    <xf numFmtId="0" fontId="47" fillId="0" borderId="7" xfId="4" applyFont="1" applyFill="1" applyBorder="1" applyAlignment="1">
      <alignment horizontal="right" vertical="center" indent="1"/>
    </xf>
    <xf numFmtId="0" fontId="33" fillId="0" borderId="16" xfId="4" applyFont="1" applyFill="1" applyBorder="1" applyAlignment="1">
      <alignment horizontal="right"/>
    </xf>
    <xf numFmtId="0" fontId="33" fillId="0" borderId="47" xfId="4" applyFont="1" applyFill="1" applyBorder="1" applyAlignment="1">
      <alignment horizontal="right" indent="1"/>
    </xf>
    <xf numFmtId="0" fontId="33" fillId="0" borderId="14"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5" xfId="4" applyFont="1" applyFill="1" applyBorder="1" applyAlignment="1">
      <alignment horizontal="right" vertical="center" indent="1"/>
    </xf>
    <xf numFmtId="0" fontId="32" fillId="0" borderId="0" xfId="4" applyFont="1" applyFill="1" applyAlignment="1">
      <alignment horizontal="center"/>
    </xf>
    <xf numFmtId="0" fontId="33" fillId="0" borderId="18" xfId="4" applyFont="1" applyFill="1" applyBorder="1" applyAlignment="1">
      <alignment horizontal="center"/>
    </xf>
    <xf numFmtId="0" fontId="33" fillId="0" borderId="2" xfId="4" applyFont="1" applyFill="1" applyBorder="1" applyAlignment="1">
      <alignment horizontal="center"/>
    </xf>
    <xf numFmtId="0" fontId="33" fillId="0" borderId="53" xfId="4" applyFont="1" applyFill="1" applyBorder="1"/>
    <xf numFmtId="0" fontId="33" fillId="0" borderId="61" xfId="4" applyFont="1" applyFill="1" applyBorder="1"/>
    <xf numFmtId="0" fontId="33" fillId="0" borderId="50" xfId="4" applyFont="1" applyFill="1" applyBorder="1"/>
    <xf numFmtId="0" fontId="33" fillId="0" borderId="60" xfId="4" applyFont="1" applyFill="1" applyBorder="1"/>
    <xf numFmtId="0" fontId="33" fillId="0" borderId="17" xfId="4" applyFont="1" applyFill="1" applyBorder="1" applyAlignment="1">
      <alignment horizontal="center"/>
    </xf>
    <xf numFmtId="0" fontId="32" fillId="0" borderId="16" xfId="4" applyFont="1" applyFill="1" applyBorder="1"/>
    <xf numFmtId="0" fontId="32" fillId="0" borderId="22" xfId="4" applyFont="1" applyFill="1" applyBorder="1"/>
    <xf numFmtId="0" fontId="16" fillId="2" borderId="5" xfId="4" applyFont="1" applyFill="1" applyBorder="1" applyAlignment="1">
      <alignment horizontal="center" vertical="center"/>
    </xf>
    <xf numFmtId="0" fontId="16" fillId="2" borderId="4" xfId="4" applyFont="1" applyFill="1" applyBorder="1" applyAlignment="1">
      <alignment horizontal="center" vertical="center"/>
    </xf>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7" xfId="4" applyFont="1" applyFill="1" applyBorder="1" applyAlignment="1">
      <alignment horizontal="center" vertical="center"/>
    </xf>
    <xf numFmtId="0" fontId="32" fillId="2" borderId="68" xfId="4" applyFont="1" applyFill="1" applyBorder="1" applyAlignment="1">
      <alignment horizontal="center" vertical="center"/>
    </xf>
    <xf numFmtId="0" fontId="32" fillId="2" borderId="68" xfId="4" applyFont="1" applyFill="1" applyBorder="1" applyAlignment="1">
      <alignment horizontal="center"/>
    </xf>
    <xf numFmtId="0" fontId="32" fillId="2" borderId="69" xfId="4" applyFont="1" applyFill="1" applyBorder="1" applyAlignment="1">
      <alignment horizontal="center" vertical="center"/>
    </xf>
    <xf numFmtId="0" fontId="33" fillId="2" borderId="76" xfId="4" applyFont="1" applyFill="1" applyBorder="1" applyAlignment="1">
      <alignment horizontal="center" vertical="center"/>
    </xf>
    <xf numFmtId="0" fontId="33" fillId="2" borderId="77" xfId="4" applyFont="1" applyFill="1" applyBorder="1" applyAlignment="1"/>
    <xf numFmtId="0" fontId="32" fillId="2" borderId="77" xfId="4" applyFont="1" applyFill="1" applyBorder="1" applyAlignment="1">
      <alignment horizontal="center" vertical="center"/>
    </xf>
    <xf numFmtId="0" fontId="32" fillId="2" borderId="78" xfId="4" applyFont="1" applyFill="1" applyBorder="1" applyAlignment="1">
      <alignment horizontal="center" vertical="center"/>
    </xf>
    <xf numFmtId="0" fontId="32" fillId="0" borderId="50" xfId="12" applyFont="1" applyFill="1" applyBorder="1" applyAlignment="1">
      <alignment vertical="center"/>
    </xf>
    <xf numFmtId="179" fontId="32" fillId="0" borderId="51" xfId="14" applyNumberFormat="1" applyFont="1" applyFill="1" applyBorder="1" applyAlignment="1">
      <alignment vertical="center"/>
    </xf>
    <xf numFmtId="0" fontId="32" fillId="0" borderId="51"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1" fillId="0" borderId="42" xfId="12" applyFont="1" applyFill="1" applyBorder="1" applyAlignment="1">
      <alignment horizontal="right" vertical="center"/>
    </xf>
    <xf numFmtId="0" fontId="16" fillId="0" borderId="79"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50"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51" xfId="1" applyNumberFormat="1" applyFont="1" applyFill="1" applyBorder="1" applyAlignment="1">
      <alignment horizontal="right" vertical="top"/>
    </xf>
    <xf numFmtId="177" fontId="33" fillId="0" borderId="15" xfId="1" applyNumberFormat="1" applyFont="1" applyFill="1" applyBorder="1" applyAlignment="1">
      <alignment horizontal="right" vertical="top"/>
    </xf>
    <xf numFmtId="177" fontId="33" fillId="0" borderId="51"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50" xfId="1" applyNumberFormat="1" applyFont="1" applyFill="1" applyBorder="1" applyAlignment="1">
      <alignment vertical="top"/>
    </xf>
    <xf numFmtId="177" fontId="33" fillId="0" borderId="50" xfId="1" applyNumberFormat="1" applyFont="1" applyFill="1" applyBorder="1" applyAlignment="1">
      <alignment vertical="top"/>
    </xf>
    <xf numFmtId="1" fontId="16" fillId="0" borderId="0" xfId="0" applyNumberFormat="1" applyFont="1" applyFill="1" applyAlignment="1">
      <alignment vertical="top"/>
    </xf>
    <xf numFmtId="0" fontId="33" fillId="0" borderId="80" xfId="0" applyFont="1" applyFill="1" applyBorder="1" applyAlignment="1">
      <alignment horizontal="right" vertical="top"/>
    </xf>
    <xf numFmtId="181" fontId="33" fillId="0" borderId="53" xfId="1" applyNumberFormat="1" applyFont="1" applyFill="1" applyBorder="1" applyAlignment="1">
      <alignment horizontal="right" vertical="center"/>
    </xf>
    <xf numFmtId="181" fontId="33" fillId="0" borderId="61" xfId="1" applyNumberFormat="1" applyFont="1" applyFill="1" applyBorder="1" applyAlignment="1">
      <alignment horizontal="right" vertical="center"/>
    </xf>
    <xf numFmtId="181" fontId="33" fillId="0" borderId="60" xfId="1" applyNumberFormat="1" applyFont="1" applyFill="1" applyBorder="1" applyAlignment="1">
      <alignment horizontal="right" vertical="center"/>
    </xf>
    <xf numFmtId="181" fontId="32" fillId="0" borderId="53" xfId="1" applyNumberFormat="1" applyFont="1" applyFill="1" applyBorder="1" applyAlignment="1">
      <alignment horizontal="right" vertical="center"/>
    </xf>
    <xf numFmtId="181" fontId="32" fillId="0" borderId="61" xfId="1" applyNumberFormat="1" applyFont="1" applyFill="1" applyBorder="1" applyAlignment="1">
      <alignment horizontal="right" vertical="center"/>
    </xf>
    <xf numFmtId="181" fontId="32" fillId="0" borderId="60" xfId="1" applyNumberFormat="1" applyFont="1" applyFill="1" applyBorder="1" applyAlignment="1">
      <alignment horizontal="right" vertical="center"/>
    </xf>
    <xf numFmtId="0" fontId="33" fillId="0" borderId="17" xfId="0" quotePrefix="1" applyFont="1" applyFill="1" applyBorder="1" applyAlignment="1">
      <alignment horizontal="left" vertical="top"/>
    </xf>
    <xf numFmtId="0" fontId="22" fillId="0" borderId="11" xfId="0" applyFont="1" applyFill="1" applyBorder="1" applyAlignment="1">
      <alignment horizontal="right" vertical="top"/>
    </xf>
    <xf numFmtId="177" fontId="10" fillId="0" borderId="41" xfId="1" applyNumberFormat="1" applyFont="1" applyFill="1" applyBorder="1" applyAlignment="1">
      <alignment horizontal="right" vertical="top"/>
    </xf>
    <xf numFmtId="177" fontId="10" fillId="0" borderId="83" xfId="1" applyNumberFormat="1" applyFont="1" applyFill="1" applyBorder="1" applyAlignment="1">
      <alignment horizontal="right" vertical="top"/>
    </xf>
    <xf numFmtId="177" fontId="10" fillId="0" borderId="54" xfId="1" applyNumberFormat="1" applyFont="1" applyFill="1" applyBorder="1" applyAlignment="1">
      <alignment horizontal="right" vertical="top"/>
    </xf>
    <xf numFmtId="177" fontId="10" fillId="0" borderId="62" xfId="1" applyNumberFormat="1" applyFont="1" applyFill="1" applyBorder="1" applyAlignment="1">
      <alignment horizontal="right" vertical="top"/>
    </xf>
    <xf numFmtId="177" fontId="10" fillId="0" borderId="47" xfId="1" applyNumberFormat="1" applyFont="1" applyFill="1" applyBorder="1" applyAlignment="1">
      <alignment horizontal="right" vertical="top"/>
    </xf>
    <xf numFmtId="0" fontId="10" fillId="0" borderId="79"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1" xfId="12" applyFont="1" applyFill="1" applyBorder="1" applyAlignment="1">
      <alignment vertical="top"/>
    </xf>
    <xf numFmtId="0" fontId="33" fillId="0" borderId="54" xfId="12" applyFont="1" applyFill="1" applyBorder="1" applyAlignment="1">
      <alignment vertical="top"/>
    </xf>
    <xf numFmtId="0" fontId="33" fillId="0" borderId="47" xfId="12" applyFont="1" applyFill="1" applyBorder="1" applyAlignment="1">
      <alignment vertical="top"/>
    </xf>
    <xf numFmtId="0" fontId="33" fillId="0" borderId="83" xfId="12" applyFont="1" applyFill="1" applyBorder="1" applyAlignment="1">
      <alignment vertical="top"/>
    </xf>
    <xf numFmtId="0" fontId="33" fillId="0" borderId="62" xfId="12" applyFont="1" applyFill="1" applyBorder="1" applyAlignment="1">
      <alignment vertical="top"/>
    </xf>
    <xf numFmtId="2" fontId="33" fillId="0" borderId="41" xfId="9" applyNumberFormat="1" applyFont="1" applyFill="1" applyBorder="1" applyAlignment="1">
      <alignment horizontal="right" vertical="top"/>
    </xf>
    <xf numFmtId="0" fontId="33" fillId="0" borderId="11" xfId="9" applyFont="1" applyFill="1" applyBorder="1" applyAlignment="1">
      <alignment horizontal="right" vertical="top"/>
    </xf>
    <xf numFmtId="0" fontId="33" fillId="0" borderId="22"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5" xfId="0" applyFont="1" applyFill="1" applyBorder="1" applyAlignment="1">
      <alignment horizontal="center" vertical="top"/>
    </xf>
    <xf numFmtId="0" fontId="32" fillId="2" borderId="17" xfId="0" applyFont="1" applyFill="1" applyBorder="1" applyAlignment="1">
      <alignment horizontal="center" vertical="top"/>
    </xf>
    <xf numFmtId="0" fontId="32" fillId="2" borderId="4" xfId="0" applyFont="1" applyFill="1" applyBorder="1" applyAlignment="1">
      <alignment horizontal="center" vertical="top"/>
    </xf>
    <xf numFmtId="0" fontId="32" fillId="2" borderId="21" xfId="0" applyFont="1" applyFill="1" applyBorder="1" applyAlignment="1">
      <alignment horizontal="center" vertical="top"/>
    </xf>
    <xf numFmtId="2" fontId="33" fillId="0" borderId="50" xfId="11" applyNumberFormat="1" applyFont="1" applyFill="1" applyBorder="1" applyAlignment="1">
      <alignment horizontal="center" vertical="center"/>
    </xf>
    <xf numFmtId="0" fontId="33" fillId="0" borderId="17" xfId="0" applyFont="1" applyFill="1" applyBorder="1" applyAlignment="1">
      <alignment horizontal="left" vertical="top" indent="1"/>
    </xf>
    <xf numFmtId="0" fontId="32" fillId="0" borderId="80" xfId="0" applyFont="1" applyFill="1" applyBorder="1" applyAlignment="1">
      <alignment horizontal="right" vertical="top" indent="1"/>
    </xf>
    <xf numFmtId="0" fontId="33" fillId="0" borderId="80" xfId="0" applyFont="1" applyFill="1" applyBorder="1" applyAlignment="1">
      <alignment horizontal="right" vertical="top" indent="1"/>
    </xf>
    <xf numFmtId="0" fontId="33" fillId="0" borderId="81" xfId="12" applyFont="1" applyFill="1" applyBorder="1" applyAlignment="1">
      <alignment horizontal="right" vertical="top" indent="1"/>
    </xf>
    <xf numFmtId="0" fontId="33" fillId="0" borderId="6"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177" fontId="33" fillId="0" borderId="41" xfId="1" applyNumberFormat="1" applyFont="1" applyFill="1" applyBorder="1" applyAlignment="1">
      <alignment vertical="center"/>
    </xf>
    <xf numFmtId="0" fontId="32" fillId="0" borderId="0" xfId="0" applyFont="1" applyFill="1" applyAlignment="1">
      <alignment horizontal="center" vertical="center"/>
    </xf>
    <xf numFmtId="49" fontId="47" fillId="0" borderId="10" xfId="1" applyNumberFormat="1" applyFont="1" applyFill="1" applyBorder="1" applyAlignment="1">
      <alignment horizontal="right" vertical="center" indent="1"/>
    </xf>
    <xf numFmtId="49" fontId="33" fillId="0" borderId="16" xfId="1" applyNumberFormat="1" applyFont="1" applyFill="1" applyBorder="1" applyAlignment="1">
      <alignment horizontal="right" vertical="center" indent="1"/>
    </xf>
    <xf numFmtId="49" fontId="33" fillId="0" borderId="7" xfId="1" applyNumberFormat="1" applyFont="1" applyFill="1" applyBorder="1" applyAlignment="1">
      <alignment horizontal="right" vertical="center" indent="1"/>
    </xf>
    <xf numFmtId="0" fontId="47" fillId="0" borderId="6" xfId="0" applyFont="1" applyFill="1" applyBorder="1" applyAlignment="1">
      <alignment horizontal="left" vertical="center" indent="1"/>
    </xf>
    <xf numFmtId="0" fontId="33" fillId="0" borderId="6" xfId="0" applyFont="1" applyFill="1" applyBorder="1" applyAlignment="1">
      <alignment horizontal="left" vertical="center" indent="1"/>
    </xf>
    <xf numFmtId="0" fontId="33" fillId="0" borderId="14" xfId="12" applyFont="1" applyFill="1" applyBorder="1" applyAlignment="1">
      <alignment horizontal="left" vertical="center" indent="1"/>
    </xf>
    <xf numFmtId="0" fontId="33" fillId="0" borderId="6" xfId="12" applyFont="1" applyFill="1" applyBorder="1" applyAlignment="1">
      <alignment horizontal="left" vertical="center" indent="1"/>
    </xf>
    <xf numFmtId="1" fontId="33" fillId="0" borderId="50" xfId="0" applyNumberFormat="1" applyFont="1" applyFill="1" applyBorder="1" applyAlignment="1">
      <alignment horizontal="right" vertical="center"/>
    </xf>
    <xf numFmtId="177" fontId="47" fillId="0" borderId="50"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7" xfId="1" applyNumberFormat="1" applyFont="1" applyFill="1" applyBorder="1" applyAlignment="1">
      <alignment horizontal="right" vertical="center" indent="1"/>
    </xf>
    <xf numFmtId="49" fontId="33" fillId="0" borderId="7" xfId="1" applyNumberFormat="1" applyFont="1" applyFill="1" applyBorder="1" applyAlignment="1">
      <alignment horizontal="right" vertical="center" indent="1" readingOrder="2"/>
    </xf>
    <xf numFmtId="49" fontId="33" fillId="0" borderId="7" xfId="1" quotePrefix="1" applyNumberFormat="1" applyFont="1" applyFill="1" applyBorder="1" applyAlignment="1">
      <alignment horizontal="right" vertical="center" indent="1"/>
    </xf>
    <xf numFmtId="49" fontId="47" fillId="0" borderId="6" xfId="1" applyNumberFormat="1" applyFont="1" applyFill="1" applyBorder="1" applyAlignment="1">
      <alignment horizontal="left" vertical="center" indent="1"/>
    </xf>
    <xf numFmtId="49" fontId="32" fillId="0" borderId="6" xfId="1" applyNumberFormat="1" applyFont="1" applyFill="1" applyBorder="1" applyAlignment="1">
      <alignment horizontal="left" vertical="center" indent="1"/>
    </xf>
    <xf numFmtId="49" fontId="33" fillId="0" borderId="6" xfId="1" applyNumberFormat="1" applyFont="1" applyFill="1" applyBorder="1" applyAlignment="1">
      <alignment horizontal="left" vertical="center" indent="1"/>
    </xf>
    <xf numFmtId="49" fontId="33" fillId="0" borderId="14" xfId="1" applyNumberFormat="1" applyFont="1" applyFill="1" applyBorder="1" applyAlignment="1">
      <alignment horizontal="left" vertical="center" indent="1"/>
    </xf>
    <xf numFmtId="49" fontId="33" fillId="0" borderId="6" xfId="1" quotePrefix="1" applyNumberFormat="1" applyFont="1" applyFill="1" applyBorder="1" applyAlignment="1">
      <alignment horizontal="left" vertical="center" indent="1"/>
    </xf>
    <xf numFmtId="181" fontId="32" fillId="0" borderId="5" xfId="1" applyNumberFormat="1" applyFont="1" applyFill="1" applyBorder="1" applyAlignment="1">
      <alignment vertical="center"/>
    </xf>
    <xf numFmtId="181" fontId="32" fillId="0" borderId="50" xfId="1" applyNumberFormat="1" applyFont="1" applyFill="1" applyBorder="1" applyAlignment="1">
      <alignment vertical="center"/>
    </xf>
    <xf numFmtId="181" fontId="33" fillId="0" borderId="50" xfId="1" applyNumberFormat="1" applyFont="1" applyFill="1" applyBorder="1" applyAlignment="1">
      <alignment vertical="center"/>
    </xf>
    <xf numFmtId="181" fontId="33" fillId="0" borderId="50" xfId="1" quotePrefix="1" applyNumberFormat="1" applyFont="1" applyFill="1" applyBorder="1" applyAlignment="1">
      <alignment vertical="center"/>
    </xf>
    <xf numFmtId="181" fontId="33" fillId="0" borderId="41" xfId="1" applyNumberFormat="1" applyFont="1" applyFill="1" applyBorder="1" applyAlignment="1">
      <alignment vertical="center"/>
    </xf>
    <xf numFmtId="181" fontId="33" fillId="0" borderId="47" xfId="1" applyNumberFormat="1" applyFont="1" applyFill="1" applyBorder="1" applyAlignment="1">
      <alignment vertical="center"/>
    </xf>
    <xf numFmtId="181" fontId="47" fillId="0" borderId="50" xfId="1" applyNumberFormat="1" applyFont="1" applyFill="1" applyBorder="1" applyAlignment="1">
      <alignment vertical="center"/>
    </xf>
    <xf numFmtId="0" fontId="32" fillId="0" borderId="53" xfId="0" applyFont="1" applyFill="1" applyBorder="1" applyAlignment="1">
      <alignment vertical="center"/>
    </xf>
    <xf numFmtId="0" fontId="32" fillId="0" borderId="0" xfId="0" applyFont="1" applyFill="1" applyBorder="1" applyAlignment="1">
      <alignment vertical="center"/>
    </xf>
    <xf numFmtId="0" fontId="32" fillId="0" borderId="60" xfId="0" applyFont="1" applyFill="1" applyBorder="1" applyAlignment="1">
      <alignment vertical="center"/>
    </xf>
    <xf numFmtId="0" fontId="32" fillId="0" borderId="61" xfId="0" applyFont="1" applyFill="1" applyBorder="1" applyAlignment="1">
      <alignment vertical="center"/>
    </xf>
    <xf numFmtId="177" fontId="32" fillId="0" borderId="15" xfId="1" applyNumberFormat="1" applyFont="1" applyFill="1" applyBorder="1" applyAlignment="1">
      <alignment horizontal="right" vertical="center"/>
    </xf>
    <xf numFmtId="177" fontId="32" fillId="0" borderId="53" xfId="1" applyNumberFormat="1" applyFont="1" applyFill="1" applyBorder="1" applyAlignment="1">
      <alignment horizontal="right" vertical="center"/>
    </xf>
    <xf numFmtId="181" fontId="32" fillId="0" borderId="50" xfId="1" applyNumberFormat="1" applyFont="1" applyFill="1" applyBorder="1" applyAlignment="1">
      <alignment horizontal="right" vertical="center"/>
    </xf>
    <xf numFmtId="181" fontId="32" fillId="0" borderId="63" xfId="1" applyNumberFormat="1" applyFont="1" applyFill="1" applyBorder="1" applyAlignment="1">
      <alignment horizontal="right" vertical="center"/>
    </xf>
    <xf numFmtId="0" fontId="33" fillId="0" borderId="10" xfId="0" applyFont="1" applyFill="1" applyBorder="1" applyAlignment="1">
      <alignment horizontal="right" vertical="center"/>
    </xf>
    <xf numFmtId="177" fontId="33" fillId="0" borderId="53" xfId="1" applyNumberFormat="1" applyFont="1" applyFill="1" applyBorder="1" applyAlignment="1">
      <alignment horizontal="right" vertical="center"/>
    </xf>
    <xf numFmtId="181" fontId="33" fillId="0" borderId="50" xfId="1" applyNumberFormat="1" applyFont="1" applyFill="1" applyBorder="1" applyAlignment="1">
      <alignment horizontal="right" vertical="center"/>
    </xf>
    <xf numFmtId="181" fontId="33" fillId="0" borderId="63" xfId="1" applyNumberFormat="1" applyFont="1" applyFill="1" applyBorder="1" applyAlignment="1">
      <alignment horizontal="right" vertical="center"/>
    </xf>
    <xf numFmtId="0" fontId="33" fillId="0" borderId="17" xfId="0" applyFont="1" applyFill="1" applyBorder="1" applyAlignment="1">
      <alignment horizontal="left" vertical="center"/>
    </xf>
    <xf numFmtId="181" fontId="32" fillId="0" borderId="95"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181" fontId="32" fillId="0" borderId="105" xfId="1" applyNumberFormat="1" applyFont="1" applyFill="1" applyBorder="1" applyAlignment="1">
      <alignment horizontal="right" vertical="center"/>
    </xf>
    <xf numFmtId="181" fontId="32" fillId="0" borderId="52" xfId="1" applyNumberFormat="1" applyFont="1" applyFill="1" applyBorder="1" applyAlignment="1">
      <alignment horizontal="right" vertical="center"/>
    </xf>
    <xf numFmtId="181" fontId="32" fillId="0" borderId="59"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50" xfId="1" applyNumberFormat="1" applyFont="1" applyFill="1" applyBorder="1" applyAlignment="1">
      <alignment horizontal="right" vertical="center"/>
    </xf>
    <xf numFmtId="175" fontId="33" fillId="0" borderId="51" xfId="1" applyNumberFormat="1" applyFont="1" applyFill="1" applyBorder="1" applyAlignment="1">
      <alignment horizontal="right" vertical="center"/>
    </xf>
    <xf numFmtId="175" fontId="28" fillId="0" borderId="51" xfId="1" applyNumberFormat="1" applyFont="1" applyFill="1" applyBorder="1" applyAlignment="1">
      <alignment horizontal="right" vertical="center"/>
    </xf>
    <xf numFmtId="175" fontId="32" fillId="0" borderId="51" xfId="1" applyNumberFormat="1" applyFont="1" applyFill="1" applyBorder="1" applyAlignment="1">
      <alignment vertical="center"/>
    </xf>
    <xf numFmtId="175" fontId="33" fillId="0" borderId="51" xfId="1" applyNumberFormat="1" applyFont="1" applyFill="1" applyBorder="1" applyAlignment="1">
      <alignment vertical="center"/>
    </xf>
    <xf numFmtId="170" fontId="32" fillId="0" borderId="0" xfId="1" applyNumberFormat="1" applyFont="1" applyFill="1" applyAlignment="1">
      <alignment vertical="center"/>
    </xf>
    <xf numFmtId="180" fontId="33" fillId="0" borderId="50"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50" xfId="12" applyNumberFormat="1" applyFont="1" applyFill="1" applyBorder="1" applyAlignment="1">
      <alignment horizontal="right" vertical="center"/>
    </xf>
    <xf numFmtId="175" fontId="28" fillId="0" borderId="50" xfId="1" applyNumberFormat="1" applyFont="1" applyFill="1" applyBorder="1" applyAlignment="1">
      <alignment horizontal="right" vertical="center"/>
    </xf>
    <xf numFmtId="175" fontId="48" fillId="0" borderId="51" xfId="1" applyNumberFormat="1" applyFont="1" applyFill="1" applyBorder="1" applyAlignment="1">
      <alignment vertical="center"/>
    </xf>
    <xf numFmtId="182" fontId="33" fillId="0" borderId="50" xfId="1" applyNumberFormat="1" applyFont="1" applyFill="1" applyBorder="1" applyAlignment="1">
      <alignment horizontal="right" vertical="center"/>
    </xf>
    <xf numFmtId="0" fontId="32" fillId="0" borderId="99" xfId="0" applyFont="1" applyFill="1" applyBorder="1" applyAlignment="1">
      <alignment horizontal="right" vertical="center" indent="1"/>
    </xf>
    <xf numFmtId="0" fontId="32" fillId="0" borderId="36" xfId="0" applyFont="1" applyFill="1" applyBorder="1" applyAlignment="1">
      <alignment horizontal="right" vertical="center" indent="1"/>
    </xf>
    <xf numFmtId="0" fontId="33" fillId="0" borderId="10" xfId="0" applyFont="1" applyFill="1" applyBorder="1" applyAlignment="1">
      <alignment horizontal="right" vertical="center" indent="2"/>
    </xf>
    <xf numFmtId="0" fontId="32" fillId="0" borderId="100" xfId="0" applyFont="1" applyFill="1" applyBorder="1" applyAlignment="1">
      <alignment horizontal="left" vertical="center" indent="1"/>
    </xf>
    <xf numFmtId="0" fontId="32" fillId="0" borderId="21" xfId="0" applyFont="1" applyFill="1" applyBorder="1" applyAlignment="1">
      <alignment horizontal="left" vertical="center" indent="1"/>
    </xf>
    <xf numFmtId="0" fontId="33" fillId="0" borderId="17" xfId="0" applyFont="1" applyFill="1" applyBorder="1" applyAlignment="1">
      <alignment horizontal="left" vertical="center" indent="2"/>
    </xf>
    <xf numFmtId="177" fontId="32" fillId="0" borderId="60" xfId="1" applyNumberFormat="1" applyFont="1" applyFill="1" applyBorder="1" applyAlignment="1">
      <alignment horizontal="right" vertical="center"/>
    </xf>
    <xf numFmtId="177" fontId="32" fillId="0" borderId="61" xfId="1" applyNumberFormat="1" applyFont="1" applyFill="1" applyBorder="1" applyAlignment="1">
      <alignment horizontal="right" vertical="center"/>
    </xf>
    <xf numFmtId="177" fontId="33" fillId="0" borderId="60" xfId="1" applyNumberFormat="1" applyFont="1" applyFill="1" applyBorder="1" applyAlignment="1">
      <alignment horizontal="right" vertical="center"/>
    </xf>
    <xf numFmtId="177" fontId="33" fillId="0" borderId="61" xfId="1" applyNumberFormat="1" applyFont="1" applyFill="1" applyBorder="1" applyAlignment="1">
      <alignment horizontal="right" vertical="center"/>
    </xf>
    <xf numFmtId="0" fontId="16" fillId="0" borderId="0" xfId="0" applyFont="1" applyFill="1" applyAlignment="1">
      <alignment vertical="center"/>
    </xf>
    <xf numFmtId="0" fontId="33" fillId="0" borderId="50" xfId="0" applyFont="1" applyFill="1" applyBorder="1" applyAlignment="1">
      <alignment vertical="center"/>
    </xf>
    <xf numFmtId="0" fontId="33" fillId="0" borderId="51" xfId="0" applyFont="1" applyFill="1" applyBorder="1" applyAlignment="1">
      <alignment vertical="center"/>
    </xf>
    <xf numFmtId="0" fontId="28" fillId="0" borderId="51" xfId="0" applyFont="1" applyFill="1" applyBorder="1" applyAlignment="1">
      <alignment vertical="center"/>
    </xf>
    <xf numFmtId="0" fontId="48" fillId="0" borderId="51" xfId="0" applyFont="1" applyFill="1" applyBorder="1" applyAlignment="1">
      <alignment vertical="center"/>
    </xf>
    <xf numFmtId="177" fontId="48" fillId="0" borderId="51" xfId="1" applyNumberFormat="1" applyFont="1" applyFill="1" applyBorder="1" applyAlignment="1">
      <alignment horizontal="right" vertical="center"/>
    </xf>
    <xf numFmtId="181" fontId="32" fillId="0" borderId="51"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50" xfId="1" applyNumberFormat="1" applyFont="1" applyFill="1" applyBorder="1" applyAlignment="1">
      <alignment horizontal="right" vertical="center"/>
    </xf>
    <xf numFmtId="177" fontId="28" fillId="0" borderId="51" xfId="1" applyNumberFormat="1" applyFont="1" applyFill="1" applyBorder="1" applyAlignment="1">
      <alignment horizontal="right" vertical="center"/>
    </xf>
    <xf numFmtId="181" fontId="33" fillId="0" borderId="51" xfId="1" applyNumberFormat="1" applyFont="1" applyFill="1" applyBorder="1" applyAlignment="1">
      <alignment horizontal="right" vertical="center"/>
    </xf>
    <xf numFmtId="3" fontId="33" fillId="0" borderId="51" xfId="1" applyNumberFormat="1" applyFont="1" applyFill="1" applyBorder="1" applyAlignment="1">
      <alignment horizontal="right" vertical="center"/>
    </xf>
    <xf numFmtId="3" fontId="28" fillId="0" borderId="51" xfId="1" applyNumberFormat="1" applyFont="1" applyFill="1" applyBorder="1" applyAlignment="1">
      <alignment horizontal="right" vertical="center"/>
    </xf>
    <xf numFmtId="3" fontId="48" fillId="0" borderId="51" xfId="1" applyNumberFormat="1" applyFont="1" applyFill="1" applyBorder="1" applyAlignment="1">
      <alignment horizontal="right" vertical="center"/>
    </xf>
    <xf numFmtId="175" fontId="32" fillId="0" borderId="41" xfId="1" applyNumberFormat="1" applyFont="1" applyFill="1" applyBorder="1" applyAlignment="1">
      <alignment vertical="center"/>
    </xf>
    <xf numFmtId="175" fontId="32" fillId="0" borderId="41" xfId="1" applyNumberFormat="1" applyFont="1" applyFill="1" applyBorder="1" applyAlignment="1">
      <alignment horizontal="right" vertical="center"/>
    </xf>
    <xf numFmtId="175" fontId="32" fillId="0" borderId="42" xfId="1" applyNumberFormat="1" applyFont="1" applyFill="1" applyBorder="1" applyAlignment="1">
      <alignment horizontal="right" vertical="center"/>
    </xf>
    <xf numFmtId="175" fontId="48" fillId="0" borderId="42" xfId="1" applyNumberFormat="1" applyFont="1" applyFill="1" applyBorder="1" applyAlignment="1">
      <alignment horizontal="right" vertical="center"/>
    </xf>
    <xf numFmtId="181" fontId="32" fillId="0" borderId="42" xfId="1" applyNumberFormat="1" applyFont="1" applyFill="1" applyBorder="1" applyAlignment="1">
      <alignment horizontal="right" vertical="center"/>
    </xf>
    <xf numFmtId="0" fontId="32" fillId="0" borderId="79" xfId="0" applyFont="1" applyFill="1" applyBorder="1" applyAlignment="1">
      <alignment vertical="center"/>
    </xf>
    <xf numFmtId="175" fontId="33" fillId="0" borderId="50" xfId="1" applyNumberFormat="1" applyFont="1" applyFill="1" applyBorder="1" applyAlignment="1">
      <alignment vertical="center"/>
    </xf>
    <xf numFmtId="175" fontId="33" fillId="0" borderId="50" xfId="1" applyNumberFormat="1" applyFont="1" applyFill="1" applyBorder="1" applyAlignment="1">
      <alignment horizontal="center" vertical="center"/>
    </xf>
    <xf numFmtId="175" fontId="33" fillId="0" borderId="51" xfId="1" applyNumberFormat="1" applyFont="1" applyFill="1" applyBorder="1" applyAlignment="1">
      <alignment horizontal="center" vertical="center"/>
    </xf>
    <xf numFmtId="175" fontId="28" fillId="0" borderId="51" xfId="1" applyNumberFormat="1" applyFont="1" applyFill="1" applyBorder="1" applyAlignment="1">
      <alignment horizontal="center" vertical="center"/>
    </xf>
    <xf numFmtId="181" fontId="33" fillId="0" borderId="51" xfId="1" applyNumberFormat="1" applyFont="1" applyFill="1" applyBorder="1" applyAlignment="1">
      <alignment horizontal="center" vertical="center"/>
    </xf>
    <xf numFmtId="175" fontId="32" fillId="0" borderId="50" xfId="1" applyNumberFormat="1" applyFont="1" applyFill="1" applyBorder="1" applyAlignment="1">
      <alignment vertical="center"/>
    </xf>
    <xf numFmtId="181" fontId="32" fillId="0" borderId="51" xfId="1" applyNumberFormat="1" applyFont="1" applyFill="1" applyBorder="1" applyAlignment="1">
      <alignment vertical="center"/>
    </xf>
    <xf numFmtId="175" fontId="32" fillId="0" borderId="50" xfId="1" applyNumberFormat="1" applyFont="1" applyFill="1" applyBorder="1" applyAlignment="1">
      <alignment horizontal="right" vertical="center"/>
    </xf>
    <xf numFmtId="175" fontId="32" fillId="0" borderId="51" xfId="1" applyNumberFormat="1" applyFont="1" applyFill="1" applyBorder="1" applyAlignment="1">
      <alignment horizontal="right" vertical="center"/>
    </xf>
    <xf numFmtId="175" fontId="48" fillId="0" borderId="51" xfId="1" applyNumberFormat="1" applyFont="1" applyFill="1" applyBorder="1" applyAlignment="1">
      <alignment horizontal="right" vertical="center"/>
    </xf>
    <xf numFmtId="180" fontId="32" fillId="0" borderId="51" xfId="1" applyNumberFormat="1" applyFont="1" applyFill="1" applyBorder="1" applyAlignment="1">
      <alignment horizontal="right" vertical="center"/>
    </xf>
    <xf numFmtId="180" fontId="33" fillId="0" borderId="51" xfId="1" applyNumberFormat="1" applyFont="1" applyFill="1" applyBorder="1" applyAlignment="1">
      <alignment horizontal="right" vertical="center"/>
    </xf>
    <xf numFmtId="180" fontId="32" fillId="0" borderId="42" xfId="1" applyNumberFormat="1" applyFont="1" applyFill="1" applyBorder="1" applyAlignment="1">
      <alignment horizontal="right" vertical="center"/>
    </xf>
    <xf numFmtId="175" fontId="33" fillId="0" borderId="25" xfId="1" applyNumberFormat="1" applyFont="1" applyFill="1" applyBorder="1" applyAlignment="1">
      <alignment horizontal="right" vertical="center"/>
    </xf>
    <xf numFmtId="175" fontId="33" fillId="0" borderId="32" xfId="1" applyNumberFormat="1" applyFont="1" applyFill="1" applyBorder="1" applyAlignment="1">
      <alignment horizontal="right" vertical="center"/>
    </xf>
    <xf numFmtId="175" fontId="28" fillId="0" borderId="32" xfId="1" applyNumberFormat="1" applyFont="1" applyFill="1" applyBorder="1" applyAlignment="1">
      <alignment horizontal="right" vertical="center"/>
    </xf>
    <xf numFmtId="180" fontId="33" fillId="0" borderId="32" xfId="1" applyNumberFormat="1" applyFont="1" applyFill="1" applyBorder="1" applyAlignment="1">
      <alignment horizontal="right" vertical="center"/>
    </xf>
    <xf numFmtId="0" fontId="47" fillId="0" borderId="10" xfId="0" applyFont="1" applyFill="1" applyBorder="1" applyAlignment="1">
      <alignment horizontal="right" vertical="center" wrapText="1" indent="1"/>
    </xf>
    <xf numFmtId="0" fontId="32" fillId="0" borderId="79"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51" xfId="1" applyNumberFormat="1" applyFont="1" applyFill="1" applyBorder="1" applyAlignment="1">
      <alignment horizontal="right" vertical="center"/>
    </xf>
    <xf numFmtId="0" fontId="32" fillId="0" borderId="79" xfId="0" applyFont="1" applyFill="1" applyBorder="1" applyAlignment="1">
      <alignment horizontal="left" vertical="center"/>
    </xf>
    <xf numFmtId="182" fontId="32" fillId="0" borderId="51" xfId="1" applyNumberFormat="1" applyFont="1" applyFill="1" applyBorder="1" applyAlignment="1">
      <alignment horizontal="right" vertical="center"/>
    </xf>
    <xf numFmtId="182" fontId="33" fillId="0" borderId="51" xfId="1" applyNumberFormat="1" applyFont="1" applyFill="1" applyBorder="1" applyAlignment="1">
      <alignment horizontal="right" vertical="center"/>
    </xf>
    <xf numFmtId="175" fontId="32" fillId="0" borderId="25" xfId="1" applyNumberFormat="1" applyFont="1" applyFill="1" applyBorder="1" applyAlignment="1">
      <alignment horizontal="right" vertical="center"/>
    </xf>
    <xf numFmtId="175" fontId="32" fillId="0" borderId="32" xfId="1" applyNumberFormat="1" applyFont="1" applyFill="1" applyBorder="1" applyAlignment="1">
      <alignment horizontal="right" vertical="center"/>
    </xf>
    <xf numFmtId="175" fontId="48" fillId="0" borderId="32" xfId="1" applyNumberFormat="1" applyFont="1" applyFill="1" applyBorder="1" applyAlignment="1">
      <alignment horizontal="right" vertical="center"/>
    </xf>
    <xf numFmtId="175" fontId="48" fillId="0" borderId="50" xfId="1" applyNumberFormat="1" applyFont="1" applyFill="1" applyBorder="1" applyAlignment="1">
      <alignment horizontal="right" vertical="center"/>
    </xf>
    <xf numFmtId="173" fontId="32" fillId="0" borderId="42" xfId="1" applyNumberFormat="1" applyFont="1" applyFill="1" applyBorder="1" applyAlignment="1">
      <alignment horizontal="right" vertical="center"/>
    </xf>
    <xf numFmtId="0" fontId="32" fillId="0" borderId="24" xfId="0" applyFont="1" applyFill="1" applyBorder="1" applyAlignment="1">
      <alignment horizontal="right" vertical="center" indent="1"/>
    </xf>
    <xf numFmtId="0" fontId="32" fillId="0" borderId="19" xfId="0" applyFont="1" applyFill="1" applyBorder="1" applyAlignment="1">
      <alignment horizontal="left"/>
    </xf>
    <xf numFmtId="0" fontId="32" fillId="0" borderId="26" xfId="0" applyFont="1" applyFill="1" applyBorder="1" applyAlignment="1">
      <alignment horizontal="left" vertical="center" indent="1"/>
    </xf>
    <xf numFmtId="177" fontId="32" fillId="0" borderId="63" xfId="1" applyNumberFormat="1" applyFont="1" applyFill="1" applyBorder="1" applyAlignment="1">
      <alignment horizontal="right" vertical="center"/>
    </xf>
    <xf numFmtId="177" fontId="33" fillId="0" borderId="63" xfId="1" applyNumberFormat="1" applyFont="1" applyFill="1" applyBorder="1" applyAlignment="1">
      <alignment horizontal="right" vertical="center"/>
    </xf>
    <xf numFmtId="0" fontId="47" fillId="0" borderId="80" xfId="0" applyFont="1" applyFill="1" applyBorder="1" applyAlignment="1">
      <alignment horizontal="right" vertical="center" indent="1"/>
    </xf>
    <xf numFmtId="0" fontId="32" fillId="0" borderId="80" xfId="0" applyFont="1" applyFill="1" applyBorder="1" applyAlignment="1">
      <alignment horizontal="right" vertical="center" indent="1"/>
    </xf>
    <xf numFmtId="0" fontId="33" fillId="0" borderId="80" xfId="0" applyFont="1" applyFill="1" applyBorder="1" applyAlignment="1">
      <alignment horizontal="right" vertical="center" indent="1"/>
    </xf>
    <xf numFmtId="0" fontId="33" fillId="0" borderId="80" xfId="0" applyFont="1" applyFill="1" applyBorder="1" applyAlignment="1">
      <alignment horizontal="right" vertical="center" indent="2"/>
    </xf>
    <xf numFmtId="1" fontId="32" fillId="0" borderId="50" xfId="0" applyNumberFormat="1" applyFont="1" applyFill="1" applyBorder="1" applyAlignment="1">
      <alignment horizontal="right" vertical="center"/>
    </xf>
    <xf numFmtId="1" fontId="32" fillId="0" borderId="60" xfId="0" applyNumberFormat="1" applyFont="1" applyFill="1" applyBorder="1" applyAlignment="1">
      <alignment horizontal="right" vertical="center"/>
    </xf>
    <xf numFmtId="1" fontId="32" fillId="0" borderId="53" xfId="0" applyNumberFormat="1" applyFont="1" applyFill="1" applyBorder="1" applyAlignment="1">
      <alignment horizontal="right" vertical="center"/>
    </xf>
    <xf numFmtId="1" fontId="32" fillId="0" borderId="61" xfId="0" applyNumberFormat="1" applyFont="1" applyFill="1" applyBorder="1" applyAlignment="1">
      <alignment horizontal="right" vertical="center"/>
    </xf>
    <xf numFmtId="181" fontId="33" fillId="0" borderId="15" xfId="1" applyNumberFormat="1" applyFont="1" applyFill="1" applyBorder="1" applyAlignment="1">
      <alignment horizontal="right" vertical="center"/>
    </xf>
    <xf numFmtId="181" fontId="32" fillId="0" borderId="15" xfId="1" applyNumberFormat="1" applyFont="1" applyFill="1" applyBorder="1" applyAlignment="1">
      <alignment horizontal="right" vertical="center"/>
    </xf>
    <xf numFmtId="181" fontId="32" fillId="0" borderId="60" xfId="1" applyNumberFormat="1" applyFont="1" applyFill="1" applyBorder="1" applyAlignment="1">
      <alignment vertical="center"/>
    </xf>
    <xf numFmtId="181" fontId="32" fillId="0" borderId="53" xfId="1" applyNumberFormat="1" applyFont="1" applyFill="1" applyBorder="1" applyAlignment="1">
      <alignment vertical="center"/>
    </xf>
    <xf numFmtId="181" fontId="32" fillId="0" borderId="63" xfId="1" applyNumberFormat="1" applyFont="1" applyFill="1" applyBorder="1" applyAlignment="1">
      <alignment vertical="center"/>
    </xf>
    <xf numFmtId="181" fontId="32" fillId="0" borderId="61" xfId="1" applyNumberFormat="1" applyFont="1" applyFill="1" applyBorder="1" applyAlignment="1">
      <alignment vertical="center"/>
    </xf>
    <xf numFmtId="181" fontId="32" fillId="0" borderId="15" xfId="1" applyNumberFormat="1" applyFont="1" applyFill="1" applyBorder="1" applyAlignment="1">
      <alignment vertical="center"/>
    </xf>
    <xf numFmtId="0" fontId="32" fillId="0" borderId="0" xfId="6" applyFont="1" applyFill="1" applyAlignment="1">
      <alignment vertical="center"/>
    </xf>
    <xf numFmtId="177" fontId="32" fillId="0" borderId="41" xfId="1" applyNumberFormat="1" applyFont="1" applyFill="1" applyBorder="1" applyAlignment="1">
      <alignment horizontal="right" vertical="center"/>
    </xf>
    <xf numFmtId="177" fontId="33" fillId="0" borderId="41" xfId="1" applyNumberFormat="1" applyFont="1" applyFill="1" applyBorder="1" applyAlignment="1">
      <alignment horizontal="right" vertical="center"/>
    </xf>
    <xf numFmtId="177" fontId="32" fillId="0" borderId="83" xfId="1" applyNumberFormat="1" applyFont="1" applyFill="1" applyBorder="1" applyAlignment="1">
      <alignment horizontal="right" vertical="center"/>
    </xf>
    <xf numFmtId="177" fontId="32" fillId="0" borderId="54" xfId="1" applyNumberFormat="1" applyFont="1" applyFill="1" applyBorder="1" applyAlignment="1">
      <alignment horizontal="right" vertical="center"/>
    </xf>
    <xf numFmtId="177" fontId="32" fillId="0" borderId="62" xfId="1" applyNumberFormat="1" applyFont="1" applyFill="1" applyBorder="1" applyAlignment="1">
      <alignment horizontal="right" vertical="center"/>
    </xf>
    <xf numFmtId="177" fontId="32" fillId="0" borderId="82" xfId="1" applyNumberFormat="1" applyFont="1" applyFill="1" applyBorder="1" applyAlignment="1">
      <alignment horizontal="right" vertical="center"/>
    </xf>
    <xf numFmtId="177" fontId="32" fillId="0" borderId="47"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10" xfId="6" applyFont="1" applyFill="1" applyBorder="1" applyAlignment="1">
      <alignment horizontal="right" vertical="center" indent="1"/>
    </xf>
    <xf numFmtId="0" fontId="33" fillId="0" borderId="10" xfId="4" applyFont="1" applyFill="1" applyBorder="1" applyAlignment="1">
      <alignment horizontal="right" vertical="center" indent="1"/>
    </xf>
    <xf numFmtId="0" fontId="33" fillId="0" borderId="17" xfId="21" applyFont="1" applyFill="1" applyBorder="1" applyAlignment="1">
      <alignment horizontal="left" vertical="center" indent="2"/>
    </xf>
    <xf numFmtId="0" fontId="32" fillId="0" borderId="17" xfId="6" applyFont="1" applyFill="1" applyBorder="1" applyAlignment="1">
      <alignment horizontal="left" vertical="center" indent="1"/>
    </xf>
    <xf numFmtId="0" fontId="47" fillId="0" borderId="10" xfId="12" applyFont="1" applyFill="1" applyBorder="1" applyAlignment="1">
      <alignment horizontal="right" vertical="center" indent="1"/>
    </xf>
    <xf numFmtId="0" fontId="32" fillId="0" borderId="10" xfId="12" applyFont="1" applyFill="1" applyBorder="1" applyAlignment="1">
      <alignment horizontal="right" vertical="center" indent="1"/>
    </xf>
    <xf numFmtId="0" fontId="33" fillId="0" borderId="10" xfId="12" applyFont="1" applyFill="1" applyBorder="1" applyAlignment="1">
      <alignment horizontal="right" vertical="center" indent="1"/>
    </xf>
    <xf numFmtId="0" fontId="16" fillId="0" borderId="11" xfId="12" applyFont="1" applyFill="1" applyBorder="1" applyAlignment="1">
      <alignment horizontal="right" vertical="center" indent="1"/>
    </xf>
    <xf numFmtId="0" fontId="47" fillId="0" borderId="17" xfId="12" applyFont="1" applyFill="1" applyBorder="1" applyAlignment="1">
      <alignment horizontal="left" vertical="center" indent="1" readingOrder="1"/>
    </xf>
    <xf numFmtId="0" fontId="33" fillId="0" borderId="17" xfId="12" applyFont="1" applyFill="1" applyBorder="1" applyAlignment="1">
      <alignment horizontal="left" vertical="center" indent="1"/>
    </xf>
    <xf numFmtId="0" fontId="33" fillId="0" borderId="17" xfId="12" applyFont="1" applyFill="1" applyBorder="1" applyAlignment="1">
      <alignment horizontal="left" vertical="center" indent="2"/>
    </xf>
    <xf numFmtId="0" fontId="33" fillId="0" borderId="10" xfId="12" applyFont="1" applyFill="1" applyBorder="1" applyAlignment="1">
      <alignment horizontal="right" vertical="center" indent="2"/>
    </xf>
    <xf numFmtId="0" fontId="33" fillId="0" borderId="17" xfId="21" applyFont="1" applyFill="1" applyBorder="1" applyAlignment="1">
      <alignment horizontal="left" vertical="center" indent="1"/>
    </xf>
    <xf numFmtId="1" fontId="32" fillId="0" borderId="61" xfId="0" applyNumberFormat="1" applyFont="1" applyFill="1" applyBorder="1" applyAlignment="1">
      <alignment vertical="center"/>
    </xf>
    <xf numFmtId="1" fontId="32" fillId="0" borderId="60" xfId="0" applyNumberFormat="1" applyFont="1" applyFill="1" applyBorder="1" applyAlignment="1">
      <alignment vertical="center"/>
    </xf>
    <xf numFmtId="1" fontId="32" fillId="0" borderId="53"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41"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83"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0" fontId="32" fillId="0" borderId="50" xfId="6" applyFont="1" applyFill="1" applyBorder="1" applyAlignment="1">
      <alignment vertical="center"/>
    </xf>
    <xf numFmtId="0" fontId="32" fillId="0" borderId="60" xfId="6" applyFont="1" applyFill="1" applyBorder="1" applyAlignment="1">
      <alignment vertical="center"/>
    </xf>
    <xf numFmtId="0" fontId="32" fillId="0" borderId="53" xfId="6" applyFont="1" applyFill="1" applyBorder="1" applyAlignment="1">
      <alignment vertical="center"/>
    </xf>
    <xf numFmtId="0" fontId="32" fillId="0" borderId="61" xfId="6" applyFont="1" applyFill="1" applyBorder="1" applyAlignment="1">
      <alignment vertical="center"/>
    </xf>
    <xf numFmtId="1" fontId="33" fillId="0" borderId="60" xfId="6" applyNumberFormat="1" applyFont="1" applyFill="1" applyBorder="1" applyAlignment="1">
      <alignment horizontal="right" vertical="center"/>
    </xf>
    <xf numFmtId="1" fontId="33" fillId="0" borderId="53" xfId="6" applyNumberFormat="1" applyFont="1" applyFill="1" applyBorder="1" applyAlignment="1">
      <alignment horizontal="right" vertical="center"/>
    </xf>
    <xf numFmtId="1" fontId="33" fillId="0" borderId="61"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11" xfId="6" applyFont="1" applyFill="1" applyBorder="1" applyAlignment="1">
      <alignment horizontal="right" vertical="center"/>
    </xf>
    <xf numFmtId="181" fontId="17" fillId="0" borderId="41" xfId="1" applyNumberFormat="1" applyFont="1" applyFill="1" applyBorder="1" applyAlignment="1">
      <alignment horizontal="right" vertical="center"/>
    </xf>
    <xf numFmtId="181" fontId="17" fillId="0" borderId="47" xfId="1" applyNumberFormat="1" applyFont="1" applyFill="1" applyBorder="1" applyAlignment="1">
      <alignment horizontal="right" vertical="center"/>
    </xf>
    <xf numFmtId="181" fontId="17" fillId="0" borderId="83" xfId="1" applyNumberFormat="1" applyFont="1" applyFill="1" applyBorder="1" applyAlignment="1">
      <alignment horizontal="right" vertical="center"/>
    </xf>
    <xf numFmtId="181" fontId="17" fillId="0" borderId="54" xfId="1" applyNumberFormat="1" applyFont="1" applyFill="1" applyBorder="1" applyAlignment="1">
      <alignment horizontal="right" vertical="center"/>
    </xf>
    <xf numFmtId="181" fontId="17" fillId="0" borderId="62" xfId="1" applyNumberFormat="1" applyFont="1" applyFill="1" applyBorder="1" applyAlignment="1">
      <alignment horizontal="right" vertical="center"/>
    </xf>
    <xf numFmtId="0" fontId="17" fillId="0" borderId="79"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50" xfId="21" applyFont="1" applyFill="1" applyBorder="1" applyAlignment="1">
      <alignment vertical="center"/>
    </xf>
    <xf numFmtId="1" fontId="32" fillId="0" borderId="61" xfId="21" applyNumberFormat="1" applyFont="1" applyFill="1" applyBorder="1" applyAlignment="1">
      <alignment vertical="center"/>
    </xf>
    <xf numFmtId="1" fontId="32" fillId="0" borderId="60" xfId="21" applyNumberFormat="1" applyFont="1" applyFill="1" applyBorder="1" applyAlignment="1">
      <alignment vertical="center"/>
    </xf>
    <xf numFmtId="1" fontId="32" fillId="0" borderId="53" xfId="21" applyNumberFormat="1" applyFont="1" applyFill="1" applyBorder="1" applyAlignment="1">
      <alignment vertical="center"/>
    </xf>
    <xf numFmtId="0" fontId="32" fillId="0" borderId="0" xfId="21" applyFont="1" applyFill="1" applyAlignment="1">
      <alignment vertical="center"/>
    </xf>
    <xf numFmtId="1" fontId="32" fillId="0" borderId="50" xfId="21" applyNumberFormat="1" applyFont="1" applyFill="1" applyBorder="1" applyAlignment="1">
      <alignment horizontal="right" vertical="center"/>
    </xf>
    <xf numFmtId="1" fontId="32" fillId="0" borderId="60" xfId="21" applyNumberFormat="1" applyFont="1" applyFill="1" applyBorder="1" applyAlignment="1">
      <alignment horizontal="right" vertical="center"/>
    </xf>
    <xf numFmtId="1" fontId="32" fillId="0" borderId="53" xfId="21" applyNumberFormat="1" applyFont="1" applyFill="1" applyBorder="1" applyAlignment="1">
      <alignment horizontal="right" vertical="center"/>
    </xf>
    <xf numFmtId="1" fontId="32" fillId="0" borderId="61"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10" xfId="21" applyFont="1" applyFill="1" applyBorder="1" applyAlignment="1">
      <alignment horizontal="right" vertical="center" indent="1"/>
    </xf>
    <xf numFmtId="0" fontId="32" fillId="0" borderId="10" xfId="21" applyFont="1" applyFill="1" applyBorder="1" applyAlignment="1">
      <alignment horizontal="right" vertical="center" indent="1"/>
    </xf>
    <xf numFmtId="49" fontId="32" fillId="0" borderId="99" xfId="1" applyNumberFormat="1" applyFont="1" applyFill="1" applyBorder="1" applyAlignment="1">
      <alignment horizontal="right" vertical="center" indent="1"/>
    </xf>
    <xf numFmtId="49" fontId="32" fillId="0" borderId="36" xfId="1" applyNumberFormat="1" applyFont="1" applyFill="1" applyBorder="1" applyAlignment="1">
      <alignment horizontal="right" vertical="center" indent="1"/>
    </xf>
    <xf numFmtId="0" fontId="32" fillId="0" borderId="11" xfId="21" applyFont="1" applyFill="1" applyBorder="1" applyAlignment="1">
      <alignment horizontal="right" indent="1"/>
    </xf>
    <xf numFmtId="49" fontId="33" fillId="0" borderId="10" xfId="1" applyNumberFormat="1" applyFont="1" applyFill="1" applyBorder="1" applyAlignment="1">
      <alignment horizontal="right" vertical="center" indent="2"/>
    </xf>
    <xf numFmtId="0" fontId="47" fillId="0" borderId="17" xfId="21" applyFont="1" applyFill="1" applyBorder="1" applyAlignment="1">
      <alignment horizontal="left" vertical="center" indent="1"/>
    </xf>
    <xf numFmtId="0" fontId="32" fillId="0" borderId="17" xfId="21" applyFont="1" applyFill="1" applyBorder="1" applyAlignment="1">
      <alignment horizontal="left" vertical="center" indent="1"/>
    </xf>
    <xf numFmtId="1" fontId="33" fillId="0" borderId="17" xfId="6" applyNumberFormat="1" applyFont="1" applyFill="1" applyBorder="1" applyAlignment="1">
      <alignment horizontal="left" vertical="center" indent="1"/>
    </xf>
    <xf numFmtId="0" fontId="32" fillId="0" borderId="100" xfId="21" applyFont="1" applyFill="1" applyBorder="1" applyAlignment="1">
      <alignment horizontal="left" vertical="center" indent="1"/>
    </xf>
    <xf numFmtId="0" fontId="32" fillId="0" borderId="21" xfId="21" applyFont="1" applyFill="1" applyBorder="1" applyAlignment="1">
      <alignment horizontal="left" vertical="center" indent="1"/>
    </xf>
    <xf numFmtId="181" fontId="33" fillId="0" borderId="60" xfId="1" applyNumberFormat="1" applyFont="1" applyFill="1" applyBorder="1" applyAlignment="1">
      <alignment vertical="center"/>
    </xf>
    <xf numFmtId="181" fontId="33" fillId="0" borderId="53" xfId="1" applyNumberFormat="1" applyFont="1" applyFill="1" applyBorder="1" applyAlignment="1">
      <alignment vertical="center"/>
    </xf>
    <xf numFmtId="177" fontId="33" fillId="0" borderId="48" xfId="1" applyNumberFormat="1" applyFont="1" applyFill="1" applyBorder="1" applyAlignment="1">
      <alignment horizontal="right" vertical="center"/>
    </xf>
    <xf numFmtId="177" fontId="33" fillId="0" borderId="4" xfId="1" applyNumberFormat="1" applyFont="1" applyFill="1" applyBorder="1" applyAlignment="1">
      <alignment horizontal="right" vertical="center"/>
    </xf>
    <xf numFmtId="49" fontId="47" fillId="0" borderId="17" xfId="1" applyNumberFormat="1" applyFont="1" applyFill="1" applyBorder="1" applyAlignment="1">
      <alignment horizontal="left" vertical="center" indent="1"/>
    </xf>
    <xf numFmtId="1" fontId="33" fillId="0" borderId="60" xfId="0" applyNumberFormat="1" applyFont="1" applyFill="1" applyBorder="1" applyAlignment="1">
      <alignment horizontal="right" vertical="center"/>
    </xf>
    <xf numFmtId="1" fontId="33" fillId="0" borderId="53" xfId="0" applyNumberFormat="1" applyFont="1" applyFill="1" applyBorder="1" applyAlignment="1">
      <alignment horizontal="right" vertical="center"/>
    </xf>
    <xf numFmtId="1" fontId="33" fillId="0" borderId="15" xfId="0" applyNumberFormat="1" applyFont="1" applyFill="1" applyBorder="1" applyAlignment="1">
      <alignment horizontal="right" vertical="center"/>
    </xf>
    <xf numFmtId="0" fontId="47" fillId="0" borderId="99" xfId="0" applyFont="1" applyFill="1" applyBorder="1" applyAlignment="1">
      <alignment horizontal="right" vertical="center" indent="1"/>
    </xf>
    <xf numFmtId="0" fontId="33" fillId="0" borderId="17" xfId="0" quotePrefix="1" applyFont="1" applyFill="1" applyBorder="1" applyAlignment="1">
      <alignment horizontal="left" vertical="center" indent="1"/>
    </xf>
    <xf numFmtId="1" fontId="33" fillId="0" borderId="17" xfId="0" applyNumberFormat="1" applyFont="1" applyFill="1" applyBorder="1" applyAlignment="1">
      <alignment horizontal="left" vertical="center" indent="1"/>
    </xf>
    <xf numFmtId="0" fontId="47" fillId="0" borderId="100" xfId="0" applyFont="1" applyFill="1" applyBorder="1" applyAlignment="1">
      <alignment horizontal="left" vertical="center" indent="1"/>
    </xf>
    <xf numFmtId="1" fontId="33" fillId="0" borderId="60" xfId="0" applyNumberFormat="1" applyFont="1" applyFill="1" applyBorder="1" applyAlignment="1">
      <alignment horizontal="center" vertical="center"/>
    </xf>
    <xf numFmtId="1" fontId="33" fillId="0" borderId="53" xfId="0" applyNumberFormat="1" applyFont="1" applyFill="1" applyBorder="1" applyAlignment="1">
      <alignment horizontal="center" vertical="center"/>
    </xf>
    <xf numFmtId="1" fontId="33" fillId="0" borderId="61" xfId="0" applyNumberFormat="1" applyFont="1" applyFill="1" applyBorder="1" applyAlignment="1">
      <alignment horizontal="center" vertical="center"/>
    </xf>
    <xf numFmtId="177" fontId="33" fillId="0" borderId="50" xfId="1" applyNumberFormat="1" applyFont="1" applyFill="1" applyBorder="1" applyAlignment="1">
      <alignment horizontal="center" vertical="center"/>
    </xf>
    <xf numFmtId="177" fontId="33" fillId="0" borderId="25" xfId="1" applyNumberFormat="1" applyFont="1" applyFill="1" applyBorder="1" applyAlignment="1">
      <alignment horizontal="center" vertical="center"/>
    </xf>
    <xf numFmtId="181" fontId="33" fillId="0" borderId="25" xfId="1" applyNumberFormat="1" applyFont="1" applyFill="1" applyBorder="1" applyAlignment="1">
      <alignment horizontal="right" vertical="center"/>
    </xf>
    <xf numFmtId="181" fontId="33" fillId="0" borderId="90" xfId="1" applyNumberFormat="1" applyFont="1" applyFill="1" applyBorder="1" applyAlignment="1">
      <alignment horizontal="right" vertical="center"/>
    </xf>
    <xf numFmtId="181" fontId="33" fillId="0" borderId="88" xfId="1" applyNumberFormat="1" applyFont="1" applyFill="1" applyBorder="1" applyAlignment="1">
      <alignment horizontal="right" vertical="center"/>
    </xf>
    <xf numFmtId="181" fontId="33" fillId="0" borderId="89" xfId="1" applyNumberFormat="1" applyFont="1" applyFill="1" applyBorder="1" applyAlignment="1">
      <alignment horizontal="right" vertical="center"/>
    </xf>
    <xf numFmtId="181" fontId="33" fillId="0" borderId="91" xfId="1" applyNumberFormat="1" applyFont="1" applyFill="1" applyBorder="1" applyAlignment="1">
      <alignment horizontal="right" vertical="center"/>
    </xf>
    <xf numFmtId="181" fontId="33" fillId="0" borderId="41" xfId="1" applyNumberFormat="1" applyFont="1" applyFill="1" applyBorder="1" applyAlignment="1">
      <alignment horizontal="right" vertical="center"/>
    </xf>
    <xf numFmtId="181" fontId="33" fillId="0" borderId="47"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54" xfId="1" applyNumberFormat="1" applyFont="1" applyFill="1" applyBorder="1" applyAlignment="1">
      <alignment horizontal="right" vertical="center"/>
    </xf>
    <xf numFmtId="181" fontId="33" fillId="0" borderId="62" xfId="1" applyNumberFormat="1" applyFont="1" applyFill="1" applyBorder="1" applyAlignment="1">
      <alignment horizontal="right" vertical="center"/>
    </xf>
    <xf numFmtId="177" fontId="33" fillId="0" borderId="60" xfId="1" applyNumberFormat="1" applyFont="1" applyFill="1" applyBorder="1" applyAlignment="1">
      <alignment horizontal="center" vertical="center"/>
    </xf>
    <xf numFmtId="177" fontId="33" fillId="0" borderId="53" xfId="1" applyNumberFormat="1" applyFont="1" applyFill="1" applyBorder="1" applyAlignment="1">
      <alignment horizontal="center" vertical="center"/>
    </xf>
    <xf numFmtId="177" fontId="33" fillId="0" borderId="61" xfId="1" applyNumberFormat="1" applyFont="1" applyFill="1" applyBorder="1" applyAlignment="1">
      <alignment horizontal="center" vertical="center"/>
    </xf>
    <xf numFmtId="181" fontId="33" fillId="0" borderId="50" xfId="1" applyNumberFormat="1" applyFont="1" applyFill="1" applyBorder="1" applyAlignment="1">
      <alignment horizontal="center" vertical="center"/>
    </xf>
    <xf numFmtId="181" fontId="33" fillId="0" borderId="60" xfId="1" applyNumberFormat="1" applyFont="1" applyFill="1" applyBorder="1" applyAlignment="1">
      <alignment horizontal="center" vertical="center"/>
    </xf>
    <xf numFmtId="181" fontId="33" fillId="0" borderId="53" xfId="1" applyNumberFormat="1" applyFont="1" applyFill="1" applyBorder="1" applyAlignment="1">
      <alignment horizontal="center" vertical="center"/>
    </xf>
    <xf numFmtId="181" fontId="33" fillId="0" borderId="61" xfId="1" applyNumberFormat="1" applyFont="1" applyFill="1" applyBorder="1" applyAlignment="1">
      <alignment horizontal="center" vertical="center"/>
    </xf>
    <xf numFmtId="177" fontId="33" fillId="0" borderId="90" xfId="1" applyNumberFormat="1" applyFont="1" applyFill="1" applyBorder="1" applyAlignment="1">
      <alignment horizontal="center" vertical="center"/>
    </xf>
    <xf numFmtId="177" fontId="33" fillId="0" borderId="88" xfId="1" applyNumberFormat="1" applyFont="1" applyFill="1" applyBorder="1" applyAlignment="1">
      <alignment horizontal="center" vertical="center"/>
    </xf>
    <xf numFmtId="177" fontId="33" fillId="0" borderId="91" xfId="1" applyNumberFormat="1" applyFont="1" applyFill="1" applyBorder="1" applyAlignment="1">
      <alignment horizontal="center" vertical="center"/>
    </xf>
    <xf numFmtId="9" fontId="33" fillId="0" borderId="50" xfId="14" applyFont="1" applyFill="1" applyBorder="1" applyAlignment="1">
      <alignment horizontal="right" vertical="center"/>
    </xf>
    <xf numFmtId="9" fontId="32" fillId="0" borderId="50" xfId="14" applyFont="1" applyFill="1" applyBorder="1" applyAlignment="1">
      <alignment horizontal="right" vertical="center"/>
    </xf>
    <xf numFmtId="0" fontId="33" fillId="0" borderId="36" xfId="0" applyFont="1" applyFill="1" applyBorder="1" applyAlignment="1">
      <alignment horizontal="right" vertical="center"/>
    </xf>
    <xf numFmtId="9" fontId="32" fillId="0" borderId="49" xfId="14" applyFont="1" applyFill="1" applyBorder="1" applyAlignment="1">
      <alignment horizontal="right" vertical="center"/>
    </xf>
    <xf numFmtId="9" fontId="32" fillId="0" borderId="52" xfId="14" applyFont="1" applyFill="1" applyBorder="1" applyAlignment="1">
      <alignment horizontal="center" vertical="center"/>
    </xf>
    <xf numFmtId="9" fontId="32" fillId="0" borderId="59" xfId="14" applyFont="1" applyFill="1" applyBorder="1" applyAlignment="1">
      <alignment horizontal="center" vertical="center"/>
    </xf>
    <xf numFmtId="9" fontId="32" fillId="0" borderId="105" xfId="14" applyFont="1" applyFill="1" applyBorder="1" applyAlignment="1">
      <alignment horizontal="center" vertical="center"/>
    </xf>
    <xf numFmtId="171" fontId="32" fillId="0" borderId="50" xfId="14" applyNumberFormat="1" applyFont="1" applyFill="1" applyBorder="1" applyAlignment="1">
      <alignment horizontal="right" vertical="center"/>
    </xf>
    <xf numFmtId="177" fontId="32" fillId="0" borderId="41" xfId="1" applyNumberFormat="1" applyFont="1" applyFill="1" applyBorder="1" applyAlignment="1">
      <alignment horizontal="center" vertical="center"/>
    </xf>
    <xf numFmtId="177" fontId="32" fillId="0" borderId="83" xfId="1" applyNumberFormat="1" applyFont="1" applyFill="1" applyBorder="1" applyAlignment="1">
      <alignment horizontal="center" vertical="center"/>
    </xf>
    <xf numFmtId="177" fontId="32" fillId="0" borderId="54" xfId="1" applyNumberFormat="1" applyFont="1" applyFill="1" applyBorder="1" applyAlignment="1">
      <alignment horizontal="center" vertical="center"/>
    </xf>
    <xf numFmtId="177" fontId="32" fillId="0" borderId="62" xfId="1" applyNumberFormat="1" applyFont="1" applyFill="1" applyBorder="1" applyAlignment="1">
      <alignment horizontal="center" vertical="center"/>
    </xf>
    <xf numFmtId="177" fontId="32" fillId="0" borderId="47"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7" xfId="0" applyFont="1" applyFill="1" applyBorder="1" applyAlignment="1">
      <alignment horizontal="right" vertical="center" indent="1"/>
    </xf>
    <xf numFmtId="0" fontId="33" fillId="0" borderId="7" xfId="0" applyFont="1" applyFill="1" applyBorder="1" applyAlignment="1">
      <alignment horizontal="right" vertical="center" indent="1"/>
    </xf>
    <xf numFmtId="0" fontId="33" fillId="0" borderId="36" xfId="0" applyFont="1" applyFill="1" applyBorder="1" applyAlignment="1">
      <alignment horizontal="right" vertical="center" indent="1"/>
    </xf>
    <xf numFmtId="0" fontId="47" fillId="0" borderId="17" xfId="0" quotePrefix="1" applyFont="1" applyFill="1" applyBorder="1" applyAlignment="1">
      <alignment horizontal="left" vertical="center" indent="1"/>
    </xf>
    <xf numFmtId="0" fontId="33" fillId="0" borderId="26" xfId="0" quotePrefix="1" applyFont="1" applyFill="1" applyBorder="1" applyAlignment="1">
      <alignment horizontal="left" vertical="center" indent="1"/>
    </xf>
    <xf numFmtId="0" fontId="33" fillId="0" borderId="79" xfId="0" quotePrefix="1" applyFont="1" applyFill="1" applyBorder="1" applyAlignment="1">
      <alignment horizontal="left" vertical="center" indent="1"/>
    </xf>
    <xf numFmtId="0" fontId="33" fillId="0" borderId="21" xfId="0" applyFont="1" applyFill="1" applyBorder="1" applyAlignment="1">
      <alignment horizontal="left" vertical="center" indent="1"/>
    </xf>
    <xf numFmtId="0" fontId="33" fillId="0" borderId="0" xfId="5" applyFont="1" applyFill="1" applyAlignment="1">
      <alignment vertical="center"/>
    </xf>
    <xf numFmtId="0" fontId="33" fillId="0" borderId="15" xfId="5" applyFont="1" applyFill="1" applyBorder="1" applyAlignment="1">
      <alignment horizontal="center" vertical="center"/>
    </xf>
    <xf numFmtId="0" fontId="33" fillId="0" borderId="50" xfId="5" applyFont="1" applyFill="1" applyBorder="1" applyAlignment="1">
      <alignment horizontal="center" vertical="center"/>
    </xf>
    <xf numFmtId="0" fontId="33" fillId="0" borderId="60" xfId="5" applyFont="1" applyFill="1" applyBorder="1" applyAlignment="1">
      <alignment horizontal="center" vertical="center"/>
    </xf>
    <xf numFmtId="0" fontId="33" fillId="0" borderId="53" xfId="5" applyFont="1" applyFill="1" applyBorder="1" applyAlignment="1">
      <alignment horizontal="center" vertical="center"/>
    </xf>
    <xf numFmtId="0" fontId="33" fillId="0" borderId="63" xfId="5" applyFont="1" applyFill="1" applyBorder="1" applyAlignment="1">
      <alignment horizontal="center" vertical="center"/>
    </xf>
    <xf numFmtId="181" fontId="33" fillId="0" borderId="63" xfId="1" applyNumberFormat="1" applyFont="1" applyFill="1" applyBorder="1" applyAlignment="1">
      <alignment vertical="center"/>
    </xf>
    <xf numFmtId="181" fontId="33" fillId="0" borderId="61"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5" xfId="1" applyNumberFormat="1" applyFont="1" applyFill="1" applyBorder="1" applyAlignment="1">
      <alignment vertical="center"/>
    </xf>
    <xf numFmtId="177" fontId="33" fillId="0" borderId="51" xfId="1" applyNumberFormat="1" applyFont="1" applyFill="1" applyBorder="1" applyAlignment="1">
      <alignment vertical="center"/>
    </xf>
    <xf numFmtId="177" fontId="32" fillId="0" borderId="41" xfId="1" applyNumberFormat="1" applyFont="1" applyFill="1" applyBorder="1" applyAlignment="1">
      <alignment vertical="center"/>
    </xf>
    <xf numFmtId="177" fontId="32" fillId="0" borderId="47" xfId="1" applyNumberFormat="1" applyFont="1" applyFill="1" applyBorder="1" applyAlignment="1">
      <alignment vertical="center"/>
    </xf>
    <xf numFmtId="9" fontId="33" fillId="0" borderId="50" xfId="14" applyFont="1" applyFill="1" applyBorder="1" applyAlignment="1">
      <alignment vertical="center"/>
    </xf>
    <xf numFmtId="9" fontId="32" fillId="0" borderId="50" xfId="14" applyFont="1" applyFill="1" applyBorder="1" applyAlignment="1">
      <alignment vertical="center"/>
    </xf>
    <xf numFmtId="0" fontId="47" fillId="0" borderId="10" xfId="5" applyFont="1" applyFill="1" applyBorder="1" applyAlignment="1">
      <alignment horizontal="right" vertical="center" wrapText="1" indent="1"/>
    </xf>
    <xf numFmtId="0" fontId="33" fillId="0" borderId="10" xfId="5" applyFont="1" applyFill="1" applyBorder="1" applyAlignment="1">
      <alignment horizontal="right" vertical="center" indent="1"/>
    </xf>
    <xf numFmtId="0" fontId="32" fillId="0" borderId="10" xfId="5" applyFont="1" applyFill="1" applyBorder="1" applyAlignment="1">
      <alignment horizontal="right" vertical="center" indent="1"/>
    </xf>
    <xf numFmtId="0" fontId="47" fillId="0" borderId="24" xfId="5" applyFont="1" applyFill="1" applyBorder="1" applyAlignment="1">
      <alignment horizontal="right" vertical="center" wrapText="1" indent="1"/>
    </xf>
    <xf numFmtId="0" fontId="47" fillId="0" borderId="10" xfId="5" applyFont="1" applyFill="1" applyBorder="1" applyAlignment="1">
      <alignment horizontal="right" vertical="center" indent="1"/>
    </xf>
    <xf numFmtId="0" fontId="33" fillId="0" borderId="10" xfId="5" applyFont="1" applyFill="1" applyBorder="1" applyAlignment="1">
      <alignment horizontal="right" vertical="center" wrapText="1" indent="1"/>
    </xf>
    <xf numFmtId="0" fontId="32" fillId="0" borderId="11" xfId="5" applyFont="1" applyFill="1" applyBorder="1" applyAlignment="1">
      <alignment horizontal="right" vertical="center" indent="1"/>
    </xf>
    <xf numFmtId="0" fontId="47" fillId="0" borderId="17" xfId="5" applyFont="1" applyFill="1" applyBorder="1" applyAlignment="1">
      <alignment horizontal="left" wrapText="1" indent="3"/>
    </xf>
    <xf numFmtId="0" fontId="47" fillId="0" borderId="17" xfId="5" applyFont="1" applyFill="1" applyBorder="1" applyAlignment="1">
      <alignment horizontal="left" vertical="center" indent="1"/>
    </xf>
    <xf numFmtId="0" fontId="47" fillId="0" borderId="17" xfId="5" applyFont="1" applyFill="1" applyBorder="1" applyAlignment="1">
      <alignment horizontal="left" vertical="center" wrapText="1" indent="1"/>
    </xf>
    <xf numFmtId="0" fontId="33" fillId="0" borderId="17" xfId="5" applyFont="1" applyFill="1" applyBorder="1" applyAlignment="1">
      <alignment horizontal="left" vertical="center" indent="1"/>
    </xf>
    <xf numFmtId="0" fontId="32" fillId="0" borderId="17" xfId="5" quotePrefix="1" applyFont="1" applyFill="1" applyBorder="1" applyAlignment="1">
      <alignment horizontal="left" vertical="center" indent="1"/>
    </xf>
    <xf numFmtId="0" fontId="32" fillId="0" borderId="17" xfId="5" applyFont="1" applyFill="1" applyBorder="1" applyAlignment="1">
      <alignment horizontal="left" vertical="center" indent="1"/>
    </xf>
    <xf numFmtId="0" fontId="47" fillId="0" borderId="26" xfId="5" applyFont="1" applyFill="1" applyBorder="1" applyAlignment="1">
      <alignment horizontal="left" vertical="center" wrapText="1" indent="1"/>
    </xf>
    <xf numFmtId="0" fontId="32" fillId="0" borderId="79" xfId="5" applyFont="1" applyFill="1" applyBorder="1" applyAlignment="1">
      <alignment horizontal="left" vertical="center" indent="1"/>
    </xf>
    <xf numFmtId="0" fontId="17" fillId="2" borderId="98" xfId="0" applyFont="1" applyFill="1" applyBorder="1" applyAlignment="1">
      <alignment horizontal="center" vertical="center"/>
    </xf>
    <xf numFmtId="0" fontId="33" fillId="0" borderId="0" xfId="5" applyFont="1" applyFill="1" applyAlignment="1">
      <alignment horizontal="center" vertical="center"/>
    </xf>
    <xf numFmtId="1" fontId="33" fillId="0" borderId="63" xfId="0" applyNumberFormat="1" applyFont="1" applyFill="1" applyBorder="1" applyAlignment="1">
      <alignment horizontal="right" vertical="center"/>
    </xf>
    <xf numFmtId="181" fontId="32" fillId="0" borderId="82" xfId="1" applyNumberFormat="1" applyFont="1" applyFill="1" applyBorder="1" applyAlignment="1">
      <alignment horizontal="right" vertical="center"/>
    </xf>
    <xf numFmtId="177" fontId="32" fillId="0" borderId="112" xfId="1" applyNumberFormat="1" applyFont="1" applyFill="1" applyBorder="1" applyAlignment="1">
      <alignment horizontal="right" vertical="center"/>
    </xf>
    <xf numFmtId="0" fontId="47" fillId="0" borderId="80" xfId="0" applyFont="1" applyFill="1" applyBorder="1" applyAlignment="1">
      <alignment horizontal="right" vertical="center" wrapText="1" indent="1"/>
    </xf>
    <xf numFmtId="0" fontId="47" fillId="0" borderId="84" xfId="0" applyFont="1" applyFill="1" applyBorder="1" applyAlignment="1">
      <alignment horizontal="right" vertical="center" wrapText="1" indent="1"/>
    </xf>
    <xf numFmtId="0" fontId="32" fillId="0" borderId="81" xfId="0" applyFont="1" applyFill="1" applyBorder="1" applyAlignment="1">
      <alignment horizontal="right" vertical="center" indent="1"/>
    </xf>
    <xf numFmtId="49" fontId="33" fillId="0" borderId="80" xfId="14" applyNumberFormat="1" applyFont="1" applyFill="1" applyBorder="1" applyAlignment="1">
      <alignment horizontal="right" vertical="center" indent="1"/>
    </xf>
    <xf numFmtId="49" fontId="32" fillId="0" borderId="80" xfId="14" applyNumberFormat="1" applyFont="1" applyFill="1" applyBorder="1" applyAlignment="1">
      <alignment horizontal="right" vertical="center" indent="1"/>
    </xf>
    <xf numFmtId="49" fontId="47" fillId="0" borderId="80" xfId="14" applyNumberFormat="1" applyFont="1" applyFill="1" applyBorder="1" applyAlignment="1">
      <alignment horizontal="right" vertical="center" indent="1"/>
    </xf>
    <xf numFmtId="0" fontId="32" fillId="0" borderId="17" xfId="0" quotePrefix="1" applyFont="1" applyFill="1" applyBorder="1" applyAlignment="1">
      <alignment horizontal="left" vertical="center" indent="1"/>
    </xf>
    <xf numFmtId="0" fontId="32" fillId="0" borderId="79" xfId="0" quotePrefix="1" applyFont="1" applyFill="1" applyBorder="1" applyAlignment="1">
      <alignment horizontal="left" vertical="center" indent="1"/>
    </xf>
    <xf numFmtId="0" fontId="33" fillId="0" borderId="17" xfId="0" quotePrefix="1" applyFont="1" applyFill="1" applyBorder="1" applyAlignment="1">
      <alignment horizontal="left" vertical="top" indent="1"/>
    </xf>
    <xf numFmtId="0" fontId="32" fillId="0" borderId="0" xfId="8" applyFont="1" applyFill="1" applyAlignment="1">
      <alignment vertical="center"/>
    </xf>
    <xf numFmtId="0" fontId="32" fillId="0" borderId="50" xfId="8" applyFont="1" applyFill="1" applyBorder="1" applyAlignment="1">
      <alignment vertical="center"/>
    </xf>
    <xf numFmtId="0" fontId="32" fillId="0" borderId="53" xfId="8" applyFont="1" applyFill="1" applyBorder="1" applyAlignment="1">
      <alignment vertical="center"/>
    </xf>
    <xf numFmtId="0" fontId="32" fillId="0" borderId="60" xfId="8" applyFont="1" applyFill="1" applyBorder="1" applyAlignment="1">
      <alignment vertical="center"/>
    </xf>
    <xf numFmtId="0" fontId="32" fillId="0" borderId="61" xfId="8" applyFont="1" applyFill="1" applyBorder="1" applyAlignment="1">
      <alignment vertical="center"/>
    </xf>
    <xf numFmtId="168" fontId="33" fillId="0" borderId="50" xfId="12" applyNumberFormat="1" applyFont="1" applyFill="1" applyBorder="1" applyAlignment="1">
      <alignment horizontal="right" vertical="center" readingOrder="1"/>
    </xf>
    <xf numFmtId="168" fontId="33" fillId="0" borderId="53" xfId="12" applyNumberFormat="1" applyFont="1" applyFill="1" applyBorder="1" applyAlignment="1">
      <alignment horizontal="right" vertical="center"/>
    </xf>
    <xf numFmtId="2" fontId="33" fillId="0" borderId="53" xfId="0" applyNumberFormat="1" applyFont="1" applyFill="1" applyBorder="1" applyAlignment="1">
      <alignment horizontal="right" vertical="center" readingOrder="1"/>
    </xf>
    <xf numFmtId="2" fontId="33" fillId="0" borderId="61" xfId="0" applyNumberFormat="1" applyFont="1" applyFill="1" applyBorder="1" applyAlignment="1">
      <alignment horizontal="right" vertical="center" readingOrder="1"/>
    </xf>
    <xf numFmtId="2" fontId="33" fillId="0" borderId="60" xfId="0" applyNumberFormat="1" applyFont="1" applyFill="1" applyBorder="1" applyAlignment="1">
      <alignment horizontal="right" vertical="center" readingOrder="1"/>
    </xf>
    <xf numFmtId="168" fontId="32" fillId="0" borderId="50" xfId="8" applyNumberFormat="1" applyFont="1" applyFill="1" applyBorder="1" applyAlignment="1">
      <alignment horizontal="right" vertical="center" readingOrder="1"/>
    </xf>
    <xf numFmtId="168" fontId="32" fillId="0" borderId="50" xfId="8" applyNumberFormat="1" applyFont="1" applyFill="1" applyBorder="1" applyAlignment="1">
      <alignment horizontal="right" vertical="center"/>
    </xf>
    <xf numFmtId="168" fontId="32" fillId="0" borderId="53" xfId="8" applyNumberFormat="1" applyFont="1" applyFill="1" applyBorder="1" applyAlignment="1">
      <alignment horizontal="right" vertical="center"/>
    </xf>
    <xf numFmtId="168" fontId="32" fillId="0" borderId="60" xfId="8" applyNumberFormat="1" applyFont="1" applyFill="1" applyBorder="1" applyAlignment="1">
      <alignment horizontal="right" vertical="center"/>
    </xf>
    <xf numFmtId="168" fontId="32" fillId="0" borderId="61" xfId="8" applyNumberFormat="1" applyFont="1" applyFill="1" applyBorder="1" applyAlignment="1">
      <alignment horizontal="right" vertical="center"/>
    </xf>
    <xf numFmtId="168" fontId="33" fillId="0" borderId="60" xfId="12" applyNumberFormat="1" applyFont="1" applyFill="1" applyBorder="1" applyAlignment="1">
      <alignment horizontal="right" vertical="center"/>
    </xf>
    <xf numFmtId="168" fontId="33" fillId="0" borderId="61" xfId="12" applyNumberFormat="1" applyFont="1" applyFill="1" applyBorder="1" applyAlignment="1">
      <alignment horizontal="right" vertical="center"/>
    </xf>
    <xf numFmtId="2" fontId="33" fillId="0" borderId="53" xfId="12" applyNumberFormat="1" applyFont="1" applyFill="1" applyBorder="1" applyAlignment="1">
      <alignment horizontal="right" vertical="center"/>
    </xf>
    <xf numFmtId="2" fontId="33" fillId="0" borderId="61" xfId="12" applyNumberFormat="1" applyFont="1" applyFill="1" applyBorder="1" applyAlignment="1">
      <alignment horizontal="right" vertical="center"/>
    </xf>
    <xf numFmtId="2" fontId="33" fillId="0" borderId="60" xfId="12" applyNumberFormat="1" applyFont="1" applyFill="1" applyBorder="1" applyAlignment="1">
      <alignment horizontal="right" vertical="center"/>
    </xf>
    <xf numFmtId="172" fontId="33" fillId="0" borderId="53" xfId="12" applyNumberFormat="1" applyFont="1" applyFill="1" applyBorder="1" applyAlignment="1">
      <alignment horizontal="right" vertical="center"/>
    </xf>
    <xf numFmtId="2" fontId="33" fillId="0" borderId="50" xfId="12" applyNumberFormat="1" applyFont="1" applyFill="1" applyBorder="1" applyAlignment="1">
      <alignment horizontal="right" vertical="center" readingOrder="1"/>
    </xf>
    <xf numFmtId="172" fontId="33" fillId="0" borderId="61" xfId="12" applyNumberFormat="1" applyFont="1" applyFill="1" applyBorder="1" applyAlignment="1">
      <alignment horizontal="right" vertical="center"/>
    </xf>
    <xf numFmtId="2" fontId="33" fillId="0" borderId="50" xfId="12" applyNumberFormat="1" applyFont="1" applyFill="1" applyBorder="1" applyAlignment="1">
      <alignment horizontal="right" vertical="center"/>
    </xf>
    <xf numFmtId="168" fontId="32" fillId="0" borderId="41" xfId="8" applyNumberFormat="1" applyFont="1" applyFill="1" applyBorder="1" applyAlignment="1">
      <alignment horizontal="right" vertical="center" readingOrder="1"/>
    </xf>
    <xf numFmtId="168" fontId="32" fillId="0" borderId="54" xfId="8" applyNumberFormat="1" applyFont="1" applyFill="1" applyBorder="1" applyAlignment="1">
      <alignment horizontal="right" vertical="center" readingOrder="1"/>
    </xf>
    <xf numFmtId="168" fontId="32" fillId="0" borderId="47" xfId="8" applyNumberFormat="1" applyFont="1" applyFill="1" applyBorder="1" applyAlignment="1">
      <alignment horizontal="right" vertical="center" readingOrder="1"/>
    </xf>
    <xf numFmtId="168" fontId="32" fillId="0" borderId="83" xfId="8" applyNumberFormat="1" applyFont="1" applyFill="1" applyBorder="1" applyAlignment="1">
      <alignment horizontal="right" vertical="center" readingOrder="1"/>
    </xf>
    <xf numFmtId="168" fontId="32" fillId="0" borderId="62" xfId="8" applyNumberFormat="1" applyFont="1" applyFill="1" applyBorder="1" applyAlignment="1">
      <alignment horizontal="right" vertical="center" readingOrder="1"/>
    </xf>
    <xf numFmtId="168" fontId="32" fillId="0" borderId="25" xfId="8" applyNumberFormat="1" applyFont="1" applyFill="1" applyBorder="1" applyAlignment="1">
      <alignment horizontal="right" vertical="center"/>
    </xf>
    <xf numFmtId="168" fontId="32" fillId="0" borderId="88" xfId="8" applyNumberFormat="1" applyFont="1" applyFill="1" applyBorder="1" applyAlignment="1">
      <alignment horizontal="right" vertical="center"/>
    </xf>
    <xf numFmtId="168" fontId="32" fillId="0" borderId="90" xfId="8" applyNumberFormat="1" applyFont="1" applyFill="1" applyBorder="1" applyAlignment="1">
      <alignment horizontal="right" vertical="center"/>
    </xf>
    <xf numFmtId="168" fontId="32" fillId="0" borderId="91" xfId="8" applyNumberFormat="1" applyFont="1" applyFill="1" applyBorder="1" applyAlignment="1">
      <alignment horizontal="right" vertical="center"/>
    </xf>
    <xf numFmtId="168" fontId="32" fillId="0" borderId="53" xfId="8" applyNumberFormat="1" applyFont="1" applyFill="1" applyBorder="1" applyAlignment="1">
      <alignment horizontal="right" vertical="center" readingOrder="1"/>
    </xf>
    <xf numFmtId="168" fontId="32" fillId="0" borderId="60" xfId="8" applyNumberFormat="1" applyFont="1" applyFill="1" applyBorder="1" applyAlignment="1">
      <alignment horizontal="right" vertical="center" readingOrder="1"/>
    </xf>
    <xf numFmtId="168" fontId="32" fillId="0" borderId="61" xfId="8" applyNumberFormat="1" applyFont="1" applyFill="1" applyBorder="1" applyAlignment="1">
      <alignment horizontal="right" vertical="center" readingOrder="1"/>
    </xf>
    <xf numFmtId="0" fontId="47" fillId="0" borderId="80" xfId="8" applyFont="1" applyFill="1" applyBorder="1" applyAlignment="1">
      <alignment horizontal="right" vertical="center" indent="1"/>
    </xf>
    <xf numFmtId="0" fontId="32" fillId="0" borderId="80" xfId="8" applyFont="1" applyFill="1" applyBorder="1" applyAlignment="1">
      <alignment horizontal="right" vertical="center" indent="1"/>
    </xf>
    <xf numFmtId="0" fontId="33" fillId="0" borderId="80" xfId="12" applyFont="1" applyFill="1" applyBorder="1" applyAlignment="1">
      <alignment horizontal="right" vertical="center" indent="1"/>
    </xf>
    <xf numFmtId="0" fontId="32" fillId="0" borderId="80" xfId="12" applyFont="1" applyFill="1" applyBorder="1" applyAlignment="1">
      <alignment horizontal="right" vertical="center" indent="1"/>
    </xf>
    <xf numFmtId="0" fontId="33" fillId="0" borderId="80" xfId="8" applyFont="1" applyFill="1" applyBorder="1" applyAlignment="1">
      <alignment horizontal="right" vertical="center" indent="1"/>
    </xf>
    <xf numFmtId="0" fontId="32" fillId="0" borderId="81" xfId="8" applyFont="1" applyFill="1" applyBorder="1" applyAlignment="1">
      <alignment horizontal="right" vertical="center" indent="1"/>
    </xf>
    <xf numFmtId="0" fontId="32" fillId="0" borderId="84" xfId="8" applyFont="1" applyFill="1" applyBorder="1" applyAlignment="1">
      <alignment horizontal="right" vertical="center" indent="1"/>
    </xf>
    <xf numFmtId="0" fontId="47" fillId="0" borderId="17" xfId="8" applyFont="1" applyFill="1" applyBorder="1" applyAlignment="1">
      <alignment horizontal="left" vertical="center" indent="1"/>
    </xf>
    <xf numFmtId="0" fontId="32" fillId="0" borderId="17" xfId="8" applyFont="1" applyFill="1" applyBorder="1" applyAlignment="1">
      <alignment horizontal="left" vertical="center" indent="1"/>
    </xf>
    <xf numFmtId="0" fontId="32" fillId="0" borderId="22" xfId="8" applyFont="1" applyFill="1" applyBorder="1" applyAlignment="1">
      <alignment horizontal="left" vertical="center" indent="1"/>
    </xf>
    <xf numFmtId="0" fontId="32" fillId="0" borderId="26" xfId="8" applyFont="1" applyFill="1" applyBorder="1" applyAlignment="1">
      <alignment horizontal="left" vertical="center" indent="1"/>
    </xf>
    <xf numFmtId="0" fontId="33" fillId="0" borderId="22" xfId="12" applyFont="1" applyFill="1" applyBorder="1" applyAlignment="1">
      <alignment horizontal="left" vertical="top" indent="2"/>
    </xf>
    <xf numFmtId="0" fontId="14" fillId="0" borderId="0" xfId="12" applyFont="1" applyFill="1" applyAlignment="1">
      <alignment horizontal="left" indent="1"/>
    </xf>
    <xf numFmtId="2" fontId="33" fillId="0" borderId="50" xfId="9" applyNumberFormat="1" applyFont="1" applyFill="1" applyBorder="1" applyAlignment="1">
      <alignment horizontal="right" vertical="center"/>
    </xf>
    <xf numFmtId="2" fontId="32" fillId="0" borderId="50" xfId="12" applyNumberFormat="1" applyFont="1" applyFill="1" applyBorder="1" applyAlignment="1">
      <alignment horizontal="right" vertical="center"/>
    </xf>
    <xf numFmtId="0" fontId="32" fillId="0" borderId="50" xfId="12" applyFont="1" applyFill="1" applyBorder="1" applyAlignment="1">
      <alignment horizontal="right" vertical="center"/>
    </xf>
    <xf numFmtId="0" fontId="32" fillId="0" borderId="25" xfId="12" applyFont="1" applyFill="1" applyBorder="1" applyAlignment="1">
      <alignment horizontal="right" vertical="center"/>
    </xf>
    <xf numFmtId="2" fontId="32" fillId="0" borderId="41" xfId="12" applyNumberFormat="1" applyFont="1" applyFill="1" applyBorder="1" applyAlignment="1">
      <alignment horizontal="right" vertical="center"/>
    </xf>
    <xf numFmtId="2" fontId="33" fillId="0" borderId="41" xfId="9" applyNumberFormat="1" applyFont="1" applyFill="1" applyBorder="1" applyAlignment="1">
      <alignment horizontal="right" vertical="center"/>
    </xf>
    <xf numFmtId="0" fontId="47" fillId="0" borderId="10" xfId="9" applyFont="1" applyFill="1" applyBorder="1" applyAlignment="1">
      <alignment horizontal="right" vertical="center" indent="1"/>
    </xf>
    <xf numFmtId="0" fontId="33" fillId="0" borderId="10" xfId="9" applyFont="1" applyFill="1" applyBorder="1" applyAlignment="1">
      <alignment horizontal="right" vertical="center" indent="1"/>
    </xf>
    <xf numFmtId="0" fontId="32" fillId="0" borderId="24" xfId="12" applyFont="1" applyFill="1" applyBorder="1" applyAlignment="1">
      <alignment horizontal="right" vertical="center" indent="1"/>
    </xf>
    <xf numFmtId="0" fontId="32" fillId="0" borderId="11" xfId="12" applyFont="1" applyFill="1" applyBorder="1" applyAlignment="1">
      <alignment horizontal="right" vertical="center" indent="1"/>
    </xf>
    <xf numFmtId="0" fontId="33" fillId="0" borderId="10" xfId="9" applyFont="1" applyFill="1" applyBorder="1" applyAlignment="1">
      <alignment horizontal="right" vertical="center" wrapText="1" indent="1"/>
    </xf>
    <xf numFmtId="0" fontId="33" fillId="0" borderId="11" xfId="9" applyFont="1" applyFill="1" applyBorder="1" applyAlignment="1">
      <alignment horizontal="right" vertical="center" indent="1"/>
    </xf>
    <xf numFmtId="0" fontId="47" fillId="0" borderId="17" xfId="9" applyFont="1" applyFill="1" applyBorder="1" applyAlignment="1">
      <alignment horizontal="left" vertical="center" indent="1"/>
    </xf>
    <xf numFmtId="0" fontId="33" fillId="0" borderId="17" xfId="9" applyFont="1" applyFill="1" applyBorder="1" applyAlignment="1">
      <alignment horizontal="left" vertical="center" indent="1"/>
    </xf>
    <xf numFmtId="0" fontId="32" fillId="0" borderId="26" xfId="12" applyFont="1" applyFill="1" applyBorder="1" applyAlignment="1">
      <alignment horizontal="left" vertical="center" indent="1"/>
    </xf>
    <xf numFmtId="0" fontId="32" fillId="0" borderId="22" xfId="12" applyFont="1" applyFill="1" applyBorder="1" applyAlignment="1">
      <alignment horizontal="left" vertical="center" indent="1"/>
    </xf>
    <xf numFmtId="0" fontId="33" fillId="0" borderId="22"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2" fillId="0" borderId="35" xfId="0" applyNumberFormat="1" applyFont="1" applyFill="1" applyBorder="1" applyAlignment="1">
      <alignment horizontal="center" vertical="center"/>
    </xf>
    <xf numFmtId="2" fontId="32" fillId="0" borderId="107" xfId="0" applyNumberFormat="1" applyFont="1" applyFill="1" applyBorder="1" applyAlignment="1">
      <alignment horizontal="center" vertical="center"/>
    </xf>
    <xf numFmtId="2" fontId="32" fillId="0" borderId="109" xfId="0" applyNumberFormat="1" applyFont="1" applyFill="1" applyBorder="1" applyAlignment="1">
      <alignment horizontal="center" vertical="center"/>
    </xf>
    <xf numFmtId="2" fontId="33" fillId="0" borderId="0" xfId="0" applyNumberFormat="1" applyFont="1" applyFill="1" applyAlignment="1">
      <alignment vertical="center"/>
    </xf>
    <xf numFmtId="0" fontId="32" fillId="0" borderId="50" xfId="0" applyFont="1" applyFill="1" applyBorder="1" applyAlignment="1">
      <alignment horizontal="right" vertical="center"/>
    </xf>
    <xf numFmtId="2" fontId="33" fillId="0" borderId="50" xfId="0" applyNumberFormat="1" applyFont="1" applyFill="1" applyBorder="1" applyAlignment="1">
      <alignment horizontal="center" vertical="center"/>
    </xf>
    <xf numFmtId="2" fontId="33" fillId="0" borderId="17" xfId="0" applyNumberFormat="1" applyFont="1" applyFill="1" applyBorder="1" applyAlignment="1">
      <alignment horizontal="center" vertical="center"/>
    </xf>
    <xf numFmtId="2" fontId="33" fillId="0" borderId="21" xfId="0" applyNumberFormat="1" applyFont="1" applyFill="1" applyBorder="1" applyAlignment="1">
      <alignment horizontal="center" vertical="center"/>
    </xf>
    <xf numFmtId="0" fontId="32" fillId="0" borderId="95" xfId="0" applyFont="1" applyFill="1" applyBorder="1" applyAlignment="1">
      <alignment horizontal="right" vertical="center"/>
    </xf>
    <xf numFmtId="2" fontId="33" fillId="0" borderId="95" xfId="0" applyNumberFormat="1" applyFont="1" applyFill="1" applyBorder="1" applyAlignment="1">
      <alignment horizontal="center" vertical="center"/>
    </xf>
    <xf numFmtId="2" fontId="33" fillId="0" borderId="100"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9" xfId="0" applyFont="1" applyFill="1" applyBorder="1" applyAlignment="1">
      <alignment horizontal="right" vertical="center"/>
    </xf>
    <xf numFmtId="2" fontId="33" fillId="0" borderId="49" xfId="0" applyNumberFormat="1" applyFont="1" applyFill="1" applyBorder="1" applyAlignment="1">
      <alignment horizontal="center" vertical="center"/>
    </xf>
    <xf numFmtId="2" fontId="33" fillId="0" borderId="41" xfId="0" applyNumberFormat="1" applyFont="1" applyFill="1" applyBorder="1" applyAlignment="1">
      <alignment horizontal="center" vertical="center"/>
    </xf>
    <xf numFmtId="2" fontId="33" fillId="0" borderId="79" xfId="0" applyNumberFormat="1" applyFont="1" applyFill="1" applyBorder="1" applyAlignment="1">
      <alignment horizontal="center" vertical="center"/>
    </xf>
    <xf numFmtId="0" fontId="32" fillId="0" borderId="50" xfId="13" applyFont="1" applyFill="1" applyBorder="1" applyAlignment="1">
      <alignment vertical="center"/>
    </xf>
    <xf numFmtId="0" fontId="32" fillId="0" borderId="0" xfId="13" applyFont="1" applyFill="1" applyAlignment="1">
      <alignment vertical="center"/>
    </xf>
    <xf numFmtId="0" fontId="32" fillId="0" borderId="50" xfId="13" applyFont="1" applyFill="1" applyBorder="1" applyAlignment="1">
      <alignment horizontal="right" vertical="center"/>
    </xf>
    <xf numFmtId="168" fontId="33" fillId="0" borderId="50" xfId="11" applyNumberFormat="1" applyFont="1" applyFill="1" applyBorder="1" applyAlignment="1">
      <alignment horizontal="right" vertical="center"/>
    </xf>
    <xf numFmtId="168" fontId="32" fillId="0" borderId="50" xfId="13" applyNumberFormat="1" applyFont="1" applyFill="1" applyBorder="1" applyAlignment="1">
      <alignment horizontal="right" vertical="center"/>
    </xf>
    <xf numFmtId="0" fontId="33" fillId="0" borderId="0" xfId="13" applyFont="1" applyFill="1" applyAlignment="1">
      <alignment vertical="center"/>
    </xf>
    <xf numFmtId="168" fontId="33" fillId="0" borderId="50" xfId="10" applyNumberFormat="1" applyFont="1" applyFill="1" applyBorder="1" applyAlignment="1">
      <alignment horizontal="right" vertical="center"/>
    </xf>
    <xf numFmtId="168" fontId="33" fillId="0" borderId="41" xfId="13" applyNumberFormat="1" applyFont="1" applyFill="1" applyBorder="1" applyAlignment="1">
      <alignment horizontal="right" vertical="center"/>
    </xf>
    <xf numFmtId="168" fontId="33" fillId="0" borderId="50"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50" xfId="11" applyNumberFormat="1" applyFont="1" applyFill="1" applyBorder="1" applyAlignment="1">
      <alignment horizontal="right" vertical="center" readingOrder="1"/>
    </xf>
    <xf numFmtId="168" fontId="33" fillId="0" borderId="25" xfId="13" applyNumberFormat="1" applyFont="1" applyFill="1" applyBorder="1" applyAlignment="1">
      <alignment horizontal="right" vertical="center"/>
    </xf>
    <xf numFmtId="2" fontId="33" fillId="0" borderId="41" xfId="13" applyNumberFormat="1" applyFont="1" applyFill="1" applyBorder="1" applyAlignment="1">
      <alignment horizontal="right" vertical="center"/>
    </xf>
    <xf numFmtId="2" fontId="33" fillId="0" borderId="25" xfId="13" applyNumberFormat="1" applyFont="1" applyFill="1" applyBorder="1" applyAlignment="1">
      <alignment horizontal="right" vertical="center"/>
    </xf>
    <xf numFmtId="2" fontId="33" fillId="0" borderId="50" xfId="10" applyNumberFormat="1" applyFont="1" applyFill="1" applyBorder="1" applyAlignment="1">
      <alignment horizontal="right" vertical="center"/>
    </xf>
    <xf numFmtId="2" fontId="33" fillId="0" borderId="50" xfId="13" applyNumberFormat="1" applyFont="1" applyFill="1" applyBorder="1" applyAlignment="1">
      <alignment horizontal="right" vertical="center"/>
    </xf>
    <xf numFmtId="2" fontId="32" fillId="0" borderId="50" xfId="13" applyNumberFormat="1" applyFont="1" applyFill="1" applyBorder="1" applyAlignment="1">
      <alignment horizontal="right" vertical="center"/>
    </xf>
    <xf numFmtId="2" fontId="11" fillId="0" borderId="50" xfId="13" applyNumberFormat="1" applyFont="1" applyFill="1" applyBorder="1" applyAlignment="1">
      <alignment horizontal="center" vertical="center"/>
    </xf>
    <xf numFmtId="0" fontId="11" fillId="0" borderId="50" xfId="13" applyFont="1" applyFill="1" applyBorder="1" applyAlignment="1">
      <alignment horizontal="center" vertical="center"/>
    </xf>
    <xf numFmtId="0" fontId="11" fillId="0" borderId="50" xfId="13" applyFont="1" applyFill="1" applyBorder="1" applyAlignment="1">
      <alignment horizontal="center" vertical="center" wrapText="1"/>
    </xf>
    <xf numFmtId="2" fontId="47" fillId="0" borderId="50" xfId="13" applyNumberFormat="1" applyFont="1" applyFill="1" applyBorder="1" applyAlignment="1">
      <alignment horizontal="right" vertical="center"/>
    </xf>
    <xf numFmtId="2" fontId="33" fillId="0" borderId="50" xfId="11" applyNumberFormat="1" applyFont="1" applyFill="1" applyBorder="1" applyAlignment="1">
      <alignment horizontal="right" vertical="center"/>
    </xf>
    <xf numFmtId="168" fontId="33" fillId="0" borderId="50" xfId="0" applyNumberFormat="1" applyFont="1" applyFill="1" applyBorder="1" applyAlignment="1">
      <alignment horizontal="right" vertical="center"/>
    </xf>
    <xf numFmtId="168" fontId="32" fillId="0" borderId="50" xfId="11" applyNumberFormat="1" applyFont="1" applyFill="1" applyBorder="1" applyAlignment="1">
      <alignment horizontal="right" vertical="center"/>
    </xf>
    <xf numFmtId="0" fontId="32" fillId="0" borderId="11" xfId="13" applyFont="1" applyFill="1" applyBorder="1" applyAlignment="1">
      <alignment vertical="center"/>
    </xf>
    <xf numFmtId="0" fontId="33" fillId="0" borderId="41" xfId="13" applyFont="1" applyFill="1" applyBorder="1" applyAlignment="1">
      <alignment vertical="center"/>
    </xf>
    <xf numFmtId="0" fontId="33" fillId="0" borderId="41" xfId="13" applyFont="1" applyFill="1" applyBorder="1" applyAlignment="1">
      <alignment horizontal="right" vertical="center"/>
    </xf>
    <xf numFmtId="0" fontId="47" fillId="0" borderId="10" xfId="10" applyFont="1" applyFill="1" applyBorder="1" applyAlignment="1">
      <alignment horizontal="right" vertical="center" indent="1"/>
    </xf>
    <xf numFmtId="0" fontId="32" fillId="0" borderId="10" xfId="13" applyFont="1" applyFill="1" applyBorder="1" applyAlignment="1">
      <alignment horizontal="right" vertical="center" indent="1"/>
    </xf>
    <xf numFmtId="0" fontId="32" fillId="0" borderId="10" xfId="11" applyFont="1" applyFill="1" applyBorder="1" applyAlignment="1">
      <alignment horizontal="right" vertical="center" indent="1" readingOrder="2"/>
    </xf>
    <xf numFmtId="0" fontId="33" fillId="0" borderId="10" xfId="11" applyFont="1" applyFill="1" applyBorder="1" applyAlignment="1">
      <alignment horizontal="right" vertical="center" indent="1" readingOrder="1"/>
    </xf>
    <xf numFmtId="0" fontId="33" fillId="0" borderId="10" xfId="11" applyFont="1" applyFill="1" applyBorder="1" applyAlignment="1">
      <alignment horizontal="right" vertical="center" wrapText="1" indent="1"/>
    </xf>
    <xf numFmtId="0" fontId="33" fillId="0" borderId="11" xfId="13" applyFont="1" applyFill="1" applyBorder="1" applyAlignment="1">
      <alignment horizontal="right" vertical="center" indent="1"/>
    </xf>
    <xf numFmtId="0" fontId="33" fillId="0" borderId="10" xfId="13" applyFont="1" applyFill="1" applyBorder="1" applyAlignment="1">
      <alignment horizontal="right" vertical="center" indent="1"/>
    </xf>
    <xf numFmtId="0" fontId="33" fillId="0" borderId="24" xfId="13" applyFont="1" applyFill="1" applyBorder="1" applyAlignment="1">
      <alignment horizontal="right" vertical="center" indent="1"/>
    </xf>
    <xf numFmtId="0" fontId="33" fillId="0" borderId="10" xfId="11" quotePrefix="1" applyFont="1" applyFill="1" applyBorder="1" applyAlignment="1">
      <alignment horizontal="right" vertical="center" indent="1"/>
    </xf>
    <xf numFmtId="0" fontId="47" fillId="0" borderId="17" xfId="10" applyFont="1" applyFill="1" applyBorder="1" applyAlignment="1">
      <alignment horizontal="left" vertical="center" indent="1"/>
    </xf>
    <xf numFmtId="0" fontId="32" fillId="0" borderId="17" xfId="13" applyFont="1" applyFill="1" applyBorder="1" applyAlignment="1">
      <alignment horizontal="left" vertical="center" indent="1"/>
    </xf>
    <xf numFmtId="0" fontId="32" fillId="0" borderId="17" xfId="11" applyFont="1" applyFill="1" applyBorder="1" applyAlignment="1">
      <alignment horizontal="left" vertical="center" indent="1"/>
    </xf>
    <xf numFmtId="0" fontId="33" fillId="0" borderId="22" xfId="13" applyFont="1" applyFill="1" applyBorder="1" applyAlignment="1">
      <alignment horizontal="left" vertical="center" indent="1"/>
    </xf>
    <xf numFmtId="0" fontId="33" fillId="0" borderId="17" xfId="13" applyFont="1" applyFill="1" applyBorder="1" applyAlignment="1">
      <alignment horizontal="left" vertical="center" indent="1"/>
    </xf>
    <xf numFmtId="0" fontId="33" fillId="0" borderId="26" xfId="13" applyFont="1" applyFill="1" applyBorder="1" applyAlignment="1">
      <alignment horizontal="left" vertical="center" indent="1"/>
    </xf>
    <xf numFmtId="0" fontId="33" fillId="0" borderId="17" xfId="11" quotePrefix="1" applyFont="1" applyFill="1" applyBorder="1" applyAlignment="1">
      <alignment horizontal="left" vertical="center" indent="1"/>
    </xf>
    <xf numFmtId="0" fontId="32" fillId="0" borderId="22"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50" xfId="12" applyFont="1" applyFill="1" applyBorder="1" applyAlignment="1">
      <alignment horizontal="right" vertical="center"/>
    </xf>
    <xf numFmtId="0" fontId="33" fillId="0" borderId="0" xfId="12" applyFont="1" applyFill="1" applyAlignment="1">
      <alignment horizontal="center" vertical="center"/>
    </xf>
    <xf numFmtId="168" fontId="33" fillId="0" borderId="50" xfId="11" applyNumberFormat="1" applyFont="1" applyFill="1" applyBorder="1" applyAlignment="1">
      <alignment horizontal="center" vertical="center"/>
    </xf>
    <xf numFmtId="0" fontId="51" fillId="0" borderId="10" xfId="12" applyFont="1" applyFill="1" applyBorder="1" applyAlignment="1">
      <alignment horizontal="right" vertical="center" indent="1"/>
    </xf>
    <xf numFmtId="0" fontId="33" fillId="0" borderId="10" xfId="11" applyFont="1" applyFill="1" applyBorder="1" applyAlignment="1">
      <alignment horizontal="right" vertical="center" indent="1" readingOrder="2"/>
    </xf>
    <xf numFmtId="0" fontId="47" fillId="0" borderId="10" xfId="11" applyFont="1" applyFill="1" applyBorder="1" applyAlignment="1">
      <alignment horizontal="right" vertical="center" indent="1"/>
    </xf>
    <xf numFmtId="0" fontId="51" fillId="0" borderId="17" xfId="12" applyFont="1" applyFill="1" applyBorder="1" applyAlignment="1">
      <alignment horizontal="left" vertical="center" indent="1"/>
    </xf>
    <xf numFmtId="0" fontId="47" fillId="0" borderId="17" xfId="11" applyFont="1" applyFill="1" applyBorder="1" applyAlignment="1">
      <alignment horizontal="left" vertical="center" indent="1"/>
    </xf>
    <xf numFmtId="1" fontId="33" fillId="0" borderId="53" xfId="4" applyNumberFormat="1" applyFont="1" applyFill="1" applyBorder="1" applyAlignment="1">
      <alignment vertical="center"/>
    </xf>
    <xf numFmtId="1" fontId="33" fillId="0" borderId="61" xfId="4" applyNumberFormat="1" applyFont="1" applyFill="1" applyBorder="1" applyAlignment="1">
      <alignment vertical="center"/>
    </xf>
    <xf numFmtId="49" fontId="47" fillId="0" borderId="10" xfId="4" applyNumberFormat="1" applyFont="1" applyFill="1" applyBorder="1" applyAlignment="1">
      <alignment horizontal="right" vertical="center" indent="1"/>
    </xf>
    <xf numFmtId="49" fontId="32" fillId="0" borderId="10" xfId="4" applyNumberFormat="1" applyFont="1" applyFill="1" applyBorder="1" applyAlignment="1">
      <alignment horizontal="right" vertical="center" indent="1"/>
    </xf>
    <xf numFmtId="0" fontId="32" fillId="0" borderId="51" xfId="0" applyFont="1" applyFill="1" applyBorder="1" applyAlignment="1">
      <alignment horizontal="right" vertical="center"/>
    </xf>
    <xf numFmtId="0" fontId="33" fillId="0" borderId="50" xfId="0" applyFont="1" applyFill="1" applyBorder="1" applyAlignment="1">
      <alignment horizontal="right" vertical="center"/>
    </xf>
    <xf numFmtId="0" fontId="33" fillId="0" borderId="51" xfId="0" applyFont="1" applyFill="1" applyBorder="1" applyAlignment="1">
      <alignment horizontal="right" vertical="center"/>
    </xf>
    <xf numFmtId="0" fontId="33" fillId="0" borderId="50" xfId="0" applyFont="1" applyFill="1" applyBorder="1" applyAlignment="1">
      <alignment horizontal="left" vertical="center"/>
    </xf>
    <xf numFmtId="0" fontId="33" fillId="0" borderId="48" xfId="0" applyFont="1" applyFill="1" applyBorder="1" applyAlignment="1">
      <alignment horizontal="right" vertical="center"/>
    </xf>
    <xf numFmtId="0" fontId="33" fillId="0" borderId="48" xfId="0" applyFont="1" applyFill="1" applyBorder="1" applyAlignment="1">
      <alignment horizontal="left" vertical="center"/>
    </xf>
    <xf numFmtId="0" fontId="33" fillId="0" borderId="4" xfId="0" applyFont="1" applyFill="1" applyBorder="1" applyAlignment="1">
      <alignment horizontal="right" vertical="center"/>
    </xf>
    <xf numFmtId="0" fontId="33" fillId="0" borderId="4" xfId="0" applyFont="1" applyFill="1" applyBorder="1" applyAlignment="1">
      <alignment horizontal="left" vertical="center"/>
    </xf>
    <xf numFmtId="0" fontId="33" fillId="0" borderId="21" xfId="0" applyFont="1" applyFill="1" applyBorder="1" applyAlignment="1">
      <alignment horizontal="left" vertical="center"/>
    </xf>
    <xf numFmtId="0" fontId="33" fillId="0" borderId="95" xfId="0" applyFont="1" applyFill="1" applyBorder="1" applyAlignment="1">
      <alignment horizontal="right" vertical="center"/>
    </xf>
    <xf numFmtId="177" fontId="33" fillId="0" borderId="95" xfId="1" applyNumberFormat="1" applyFont="1" applyFill="1" applyBorder="1" applyAlignment="1">
      <alignment horizontal="right" vertical="center"/>
    </xf>
    <xf numFmtId="0" fontId="33" fillId="0" borderId="95" xfId="0" applyFont="1" applyFill="1" applyBorder="1" applyAlignment="1">
      <alignment horizontal="left" vertical="center"/>
    </xf>
    <xf numFmtId="0" fontId="33" fillId="0" borderId="11" xfId="0" applyFont="1" applyFill="1" applyBorder="1" applyAlignment="1">
      <alignment horizontal="right" vertical="center"/>
    </xf>
    <xf numFmtId="0" fontId="33" fillId="0" borderId="41" xfId="0" applyFont="1" applyFill="1" applyBorder="1" applyAlignment="1">
      <alignment horizontal="right" vertical="center"/>
    </xf>
    <xf numFmtId="0" fontId="33" fillId="0" borderId="22" xfId="0" applyFont="1" applyFill="1" applyBorder="1" applyAlignment="1">
      <alignment horizontal="lef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9" xfId="0" applyFont="1" applyFill="1" applyBorder="1" applyAlignment="1">
      <alignment vertical="center"/>
    </xf>
    <xf numFmtId="0" fontId="33" fillId="0" borderId="101" xfId="0" applyFont="1" applyFill="1" applyBorder="1" applyAlignment="1">
      <alignment vertical="center"/>
    </xf>
    <xf numFmtId="0" fontId="33" fillId="0" borderId="52" xfId="0" applyFont="1" applyFill="1" applyBorder="1" applyAlignment="1">
      <alignment vertical="center"/>
    </xf>
    <xf numFmtId="0" fontId="33" fillId="0" borderId="59" xfId="0" applyFont="1" applyFill="1" applyBorder="1" applyAlignment="1">
      <alignment vertical="center"/>
    </xf>
    <xf numFmtId="0" fontId="33" fillId="0" borderId="105" xfId="0" applyFont="1" applyFill="1" applyBorder="1" applyAlignment="1">
      <alignment vertical="center"/>
    </xf>
    <xf numFmtId="0" fontId="33" fillId="0" borderId="15" xfId="0" applyFont="1" applyFill="1" applyBorder="1" applyAlignment="1">
      <alignment vertical="center"/>
    </xf>
    <xf numFmtId="0" fontId="33" fillId="0" borderId="53" xfId="0" applyFont="1" applyFill="1" applyBorder="1" applyAlignment="1">
      <alignment vertical="center"/>
    </xf>
    <xf numFmtId="0" fontId="33" fillId="0" borderId="60" xfId="0" applyFont="1" applyFill="1" applyBorder="1" applyAlignment="1">
      <alignment vertical="center"/>
    </xf>
    <xf numFmtId="0" fontId="33" fillId="0" borderId="61" xfId="0" applyFont="1" applyFill="1" applyBorder="1" applyAlignment="1">
      <alignment vertical="center"/>
    </xf>
    <xf numFmtId="0" fontId="47" fillId="0" borderId="50" xfId="0" applyFont="1" applyFill="1" applyBorder="1" applyAlignment="1">
      <alignment vertical="center"/>
    </xf>
    <xf numFmtId="0" fontId="47" fillId="0" borderId="15" xfId="0" applyFont="1" applyFill="1" applyBorder="1" applyAlignment="1">
      <alignment vertical="center"/>
    </xf>
    <xf numFmtId="0" fontId="47" fillId="0" borderId="53" xfId="0" applyFont="1" applyFill="1" applyBorder="1" applyAlignment="1">
      <alignment vertical="center"/>
    </xf>
    <xf numFmtId="0" fontId="47" fillId="0" borderId="60" xfId="0" applyFont="1" applyFill="1" applyBorder="1" applyAlignment="1">
      <alignment vertical="center"/>
    </xf>
    <xf numFmtId="0" fontId="47" fillId="0" borderId="61" xfId="0" applyFont="1" applyFill="1" applyBorder="1" applyAlignment="1">
      <alignment vertical="center"/>
    </xf>
    <xf numFmtId="0" fontId="34" fillId="0" borderId="0" xfId="0" applyFont="1" applyFill="1" applyAlignment="1">
      <alignment vertical="center"/>
    </xf>
    <xf numFmtId="171" fontId="33" fillId="0" borderId="50" xfId="14" applyNumberFormat="1" applyFont="1" applyFill="1" applyBorder="1" applyAlignment="1">
      <alignment vertical="center"/>
    </xf>
    <xf numFmtId="171" fontId="33" fillId="0" borderId="15" xfId="14" applyNumberFormat="1" applyFont="1" applyFill="1" applyBorder="1" applyAlignment="1">
      <alignment vertical="center"/>
    </xf>
    <xf numFmtId="171" fontId="33" fillId="0" borderId="53" xfId="14" applyNumberFormat="1" applyFont="1" applyFill="1" applyBorder="1" applyAlignment="1">
      <alignment vertical="center"/>
    </xf>
    <xf numFmtId="171" fontId="33" fillId="0" borderId="60" xfId="14" applyNumberFormat="1" applyFont="1" applyFill="1" applyBorder="1" applyAlignment="1">
      <alignment vertical="center"/>
    </xf>
    <xf numFmtId="171" fontId="33" fillId="0" borderId="61" xfId="14" applyNumberFormat="1" applyFont="1" applyFill="1" applyBorder="1" applyAlignment="1">
      <alignment vertical="center"/>
    </xf>
    <xf numFmtId="0" fontId="33" fillId="0" borderId="16" xfId="0" applyFont="1" applyFill="1" applyBorder="1" applyAlignment="1">
      <alignment vertical="center"/>
    </xf>
    <xf numFmtId="0" fontId="33" fillId="0" borderId="47" xfId="0" applyFont="1" applyFill="1" applyBorder="1" applyAlignment="1">
      <alignment vertical="center"/>
    </xf>
    <xf numFmtId="0" fontId="33" fillId="0" borderId="29" xfId="0" applyFont="1" applyFill="1" applyBorder="1" applyAlignment="1">
      <alignment vertical="center"/>
    </xf>
    <xf numFmtId="0" fontId="33" fillId="0" borderId="54" xfId="0" applyFont="1" applyFill="1" applyBorder="1" applyAlignment="1">
      <alignment vertical="center"/>
    </xf>
    <xf numFmtId="0" fontId="33" fillId="0" borderId="83" xfId="0" applyFont="1" applyFill="1" applyBorder="1" applyAlignment="1">
      <alignment vertical="center"/>
    </xf>
    <xf numFmtId="0" fontId="33" fillId="0" borderId="62" xfId="0" applyFont="1" applyFill="1" applyBorder="1" applyAlignment="1">
      <alignment vertical="center"/>
    </xf>
    <xf numFmtId="49" fontId="33" fillId="0" borderId="7" xfId="0" applyNumberFormat="1" applyFont="1" applyFill="1" applyBorder="1" applyAlignment="1">
      <alignment horizontal="right" vertical="center" indent="1"/>
    </xf>
    <xf numFmtId="49" fontId="33" fillId="0" borderId="7" xfId="0" applyNumberFormat="1" applyFont="1" applyFill="1" applyBorder="1" applyAlignment="1">
      <alignment horizontal="right" vertical="center" indent="1" readingOrder="2"/>
    </xf>
    <xf numFmtId="0" fontId="33" fillId="0" borderId="20" xfId="0" applyFont="1" applyFill="1" applyBorder="1" applyAlignment="1">
      <alignment horizontal="right" vertical="center" indent="1"/>
    </xf>
    <xf numFmtId="0" fontId="47" fillId="0" borderId="7" xfId="0" applyFont="1" applyFill="1" applyBorder="1" applyAlignment="1">
      <alignment horizontal="right" vertical="center" indent="1"/>
    </xf>
    <xf numFmtId="181" fontId="33" fillId="0" borderId="15"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50" xfId="1" applyNumberFormat="1" applyFont="1" applyFill="1" applyBorder="1" applyAlignment="1">
      <alignment vertical="center"/>
    </xf>
    <xf numFmtId="180" fontId="33" fillId="0" borderId="15" xfId="1" applyNumberFormat="1" applyFont="1" applyFill="1" applyBorder="1" applyAlignment="1">
      <alignment vertical="center"/>
    </xf>
    <xf numFmtId="180" fontId="33" fillId="0" borderId="53" xfId="1" applyNumberFormat="1" applyFont="1" applyFill="1" applyBorder="1" applyAlignment="1">
      <alignment vertical="center"/>
    </xf>
    <xf numFmtId="180" fontId="33" fillId="0" borderId="60" xfId="1" applyNumberFormat="1" applyFont="1" applyFill="1" applyBorder="1" applyAlignment="1">
      <alignment vertical="center"/>
    </xf>
    <xf numFmtId="180" fontId="33" fillId="0" borderId="61" xfId="1" applyNumberFormat="1" applyFont="1" applyFill="1" applyBorder="1" applyAlignment="1">
      <alignment vertical="center"/>
    </xf>
    <xf numFmtId="49" fontId="32" fillId="0" borderId="50" xfId="1" applyNumberFormat="1" applyFont="1" applyFill="1" applyBorder="1" applyAlignment="1">
      <alignment horizontal="right" vertical="center"/>
    </xf>
    <xf numFmtId="49" fontId="32" fillId="0" borderId="95" xfId="1" applyNumberFormat="1" applyFont="1" applyFill="1" applyBorder="1" applyAlignment="1">
      <alignment horizontal="right" vertical="center"/>
    </xf>
    <xf numFmtId="49" fontId="32" fillId="0" borderId="49" xfId="1" applyNumberFormat="1" applyFont="1" applyFill="1" applyBorder="1" applyAlignment="1">
      <alignment horizontal="right" vertical="center"/>
    </xf>
    <xf numFmtId="177" fontId="32" fillId="0" borderId="108" xfId="1" applyNumberFormat="1" applyFont="1" applyFill="1" applyBorder="1" applyAlignment="1">
      <alignment horizontal="left" vertical="center" indent="2"/>
    </xf>
    <xf numFmtId="177" fontId="32" fillId="0" borderId="93" xfId="1" applyNumberFormat="1" applyFont="1" applyFill="1" applyBorder="1" applyAlignment="1">
      <alignment horizontal="left" vertical="center" indent="2"/>
    </xf>
    <xf numFmtId="167" fontId="32" fillId="0" borderId="35" xfId="1" applyNumberFormat="1" applyFont="1" applyFill="1" applyBorder="1" applyAlignment="1">
      <alignment horizontal="left" vertical="center" indent="2"/>
    </xf>
    <xf numFmtId="177" fontId="32" fillId="0" borderId="92" xfId="1" applyNumberFormat="1" applyFont="1" applyFill="1" applyBorder="1" applyAlignment="1">
      <alignment horizontal="left" vertical="center" indent="2"/>
    </xf>
    <xf numFmtId="177" fontId="33" fillId="0" borderId="50" xfId="1" applyNumberFormat="1" applyFont="1" applyFill="1" applyBorder="1" applyAlignment="1">
      <alignment horizontal="left" vertical="center" indent="2"/>
    </xf>
    <xf numFmtId="167" fontId="33" fillId="0" borderId="50" xfId="1" applyNumberFormat="1" applyFont="1" applyFill="1" applyBorder="1" applyAlignment="1">
      <alignment horizontal="left" vertical="center" indent="2"/>
    </xf>
    <xf numFmtId="177" fontId="33" fillId="0" borderId="17" xfId="1" applyNumberFormat="1" applyFont="1" applyFill="1" applyBorder="1" applyAlignment="1">
      <alignment horizontal="left" vertical="center" indent="2"/>
    </xf>
    <xf numFmtId="177" fontId="33" fillId="0" borderId="95" xfId="1" applyNumberFormat="1" applyFont="1" applyFill="1" applyBorder="1" applyAlignment="1">
      <alignment horizontal="left" vertical="center" indent="2"/>
    </xf>
    <xf numFmtId="177" fontId="33" fillId="0" borderId="100" xfId="1" applyNumberFormat="1" applyFont="1" applyFill="1" applyBorder="1" applyAlignment="1">
      <alignment horizontal="left" vertical="center" indent="2"/>
    </xf>
    <xf numFmtId="177" fontId="33" fillId="0" borderId="49" xfId="1" applyNumberFormat="1" applyFont="1" applyFill="1" applyBorder="1" applyAlignment="1">
      <alignment horizontal="left" vertical="center" indent="2"/>
    </xf>
    <xf numFmtId="177" fontId="33" fillId="0" borderId="21" xfId="1" applyNumberFormat="1" applyFont="1" applyFill="1" applyBorder="1" applyAlignment="1">
      <alignment horizontal="left" vertical="center" indent="2"/>
    </xf>
    <xf numFmtId="167" fontId="33" fillId="0" borderId="95" xfId="1" applyNumberFormat="1" applyFont="1" applyFill="1" applyBorder="1" applyAlignment="1">
      <alignment horizontal="left" vertical="center" indent="2"/>
    </xf>
    <xf numFmtId="167" fontId="33" fillId="0" borderId="49" xfId="1" applyNumberFormat="1" applyFont="1" applyFill="1" applyBorder="1" applyAlignment="1">
      <alignment horizontal="left" vertical="center" indent="2"/>
    </xf>
    <xf numFmtId="3" fontId="32" fillId="0" borderId="51" xfId="1" applyNumberFormat="1" applyFont="1" applyFill="1" applyBorder="1" applyAlignment="1">
      <alignment vertical="center"/>
    </xf>
    <xf numFmtId="3" fontId="33" fillId="0" borderId="51" xfId="1" applyNumberFormat="1" applyFont="1" applyFill="1" applyBorder="1" applyAlignment="1">
      <alignment vertical="center"/>
    </xf>
    <xf numFmtId="168" fontId="32" fillId="0" borderId="51" xfId="0" applyNumberFormat="1" applyFont="1" applyFill="1" applyBorder="1" applyAlignment="1">
      <alignment horizontal="right" vertical="center"/>
    </xf>
    <xf numFmtId="168" fontId="33" fillId="0" borderId="51" xfId="0" applyNumberFormat="1" applyFont="1" applyFill="1" applyBorder="1" applyAlignment="1">
      <alignment horizontal="right" vertical="center"/>
    </xf>
    <xf numFmtId="0" fontId="16" fillId="0" borderId="42"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10" xfId="1" applyNumberFormat="1" applyFont="1" applyFill="1" applyBorder="1" applyAlignment="1">
      <alignment horizontal="right" vertical="center" wrapText="1" indent="1" readingOrder="2"/>
    </xf>
    <xf numFmtId="49" fontId="33" fillId="0" borderId="10" xfId="1" applyNumberFormat="1" applyFont="1" applyFill="1" applyBorder="1" applyAlignment="1">
      <alignment horizontal="right" vertical="center" wrapText="1" indent="2"/>
    </xf>
    <xf numFmtId="49" fontId="33" fillId="0" borderId="10" xfId="1" applyNumberFormat="1" applyFont="1" applyFill="1" applyBorder="1" applyAlignment="1">
      <alignment horizontal="right" vertical="center" wrapText="1" indent="3"/>
    </xf>
    <xf numFmtId="49" fontId="33" fillId="0" borderId="10" xfId="1" applyNumberFormat="1" applyFont="1" applyFill="1" applyBorder="1" applyAlignment="1">
      <alignment horizontal="right" vertical="center" wrapText="1" indent="2" readingOrder="2"/>
    </xf>
    <xf numFmtId="49" fontId="33" fillId="0" borderId="10" xfId="1" applyNumberFormat="1" applyFont="1" applyFill="1" applyBorder="1" applyAlignment="1">
      <alignment horizontal="right" vertical="center" wrapText="1" indent="3" readingOrder="2"/>
    </xf>
    <xf numFmtId="49" fontId="33" fillId="0" borderId="17" xfId="1" applyNumberFormat="1" applyFont="1" applyFill="1" applyBorder="1" applyAlignment="1">
      <alignment horizontal="left" vertical="center" indent="2"/>
    </xf>
    <xf numFmtId="49" fontId="33" fillId="0" borderId="17" xfId="1" applyNumberFormat="1" applyFont="1" applyFill="1" applyBorder="1" applyAlignment="1">
      <alignment horizontal="left" vertical="center" indent="3"/>
    </xf>
    <xf numFmtId="49" fontId="33" fillId="0" borderId="17" xfId="1" applyNumberFormat="1" applyFont="1" applyFill="1" applyBorder="1" applyAlignment="1">
      <alignment horizontal="left" vertical="center" indent="2" readingOrder="2"/>
    </xf>
    <xf numFmtId="3" fontId="32" fillId="0" borderId="10" xfId="1" applyNumberFormat="1" applyFont="1" applyFill="1" applyBorder="1" applyAlignment="1">
      <alignment horizontal="right" vertical="center" wrapText="1" indent="1"/>
    </xf>
    <xf numFmtId="3" fontId="33" fillId="0" borderId="10" xfId="1" applyNumberFormat="1" applyFont="1" applyFill="1" applyBorder="1" applyAlignment="1">
      <alignment horizontal="right" vertical="center" wrapText="1" indent="1"/>
    </xf>
    <xf numFmtId="3" fontId="33" fillId="0" borderId="10" xfId="1" applyNumberFormat="1" applyFont="1" applyFill="1" applyBorder="1" applyAlignment="1">
      <alignment horizontal="right" vertical="center" wrapText="1" indent="2"/>
    </xf>
    <xf numFmtId="3" fontId="32" fillId="0" borderId="17" xfId="1" applyNumberFormat="1" applyFont="1" applyFill="1" applyBorder="1" applyAlignment="1">
      <alignment horizontal="left" vertical="center" indent="1"/>
    </xf>
    <xf numFmtId="3" fontId="33" fillId="0" borderId="17" xfId="1" applyNumberFormat="1" applyFont="1" applyFill="1" applyBorder="1" applyAlignment="1">
      <alignment horizontal="left" vertical="center" indent="1"/>
    </xf>
    <xf numFmtId="3" fontId="33" fillId="0" borderId="17" xfId="1" applyNumberFormat="1" applyFont="1" applyFill="1" applyBorder="1" applyAlignment="1">
      <alignment horizontal="left" vertical="center" indent="2"/>
    </xf>
    <xf numFmtId="0" fontId="33" fillId="0" borderId="100" xfId="0" applyFont="1" applyFill="1" applyBorder="1"/>
    <xf numFmtId="3" fontId="32" fillId="0" borderId="50" xfId="1" quotePrefix="1" applyNumberFormat="1" applyFont="1" applyFill="1" applyBorder="1" applyAlignment="1">
      <alignment horizontal="right" vertical="center"/>
    </xf>
    <xf numFmtId="3" fontId="33" fillId="0" borderId="50" xfId="1" quotePrefix="1" applyNumberFormat="1" applyFont="1" applyFill="1" applyBorder="1" applyAlignment="1">
      <alignment horizontal="right" vertical="center"/>
    </xf>
    <xf numFmtId="3" fontId="32" fillId="0" borderId="5" xfId="1" applyNumberFormat="1" applyFont="1" applyFill="1" applyBorder="1" applyAlignment="1">
      <alignment vertical="center"/>
    </xf>
    <xf numFmtId="3" fontId="32" fillId="0" borderId="50" xfId="1" applyNumberFormat="1" applyFont="1" applyFill="1" applyBorder="1" applyAlignment="1">
      <alignment vertical="center"/>
    </xf>
    <xf numFmtId="3" fontId="33" fillId="0" borderId="5" xfId="1" applyNumberFormat="1" applyFont="1" applyFill="1" applyBorder="1" applyAlignment="1">
      <alignment vertical="center"/>
    </xf>
    <xf numFmtId="3" fontId="33" fillId="0" borderId="50" xfId="1" applyNumberFormat="1" applyFont="1" applyFill="1" applyBorder="1" applyAlignment="1">
      <alignment vertical="center"/>
    </xf>
    <xf numFmtId="3" fontId="33" fillId="0" borderId="50" xfId="1" quotePrefix="1" applyNumberFormat="1" applyFont="1" applyFill="1" applyBorder="1" applyAlignment="1">
      <alignment vertical="center"/>
    </xf>
    <xf numFmtId="3" fontId="33" fillId="0" borderId="47" xfId="1" applyNumberFormat="1" applyFont="1" applyFill="1" applyBorder="1" applyAlignment="1">
      <alignment vertical="center"/>
    </xf>
    <xf numFmtId="3" fontId="33" fillId="0" borderId="41" xfId="1" applyNumberFormat="1" applyFont="1" applyFill="1" applyBorder="1" applyAlignment="1">
      <alignment vertical="center"/>
    </xf>
    <xf numFmtId="3" fontId="32" fillId="0" borderId="51" xfId="1" quotePrefix="1" applyNumberFormat="1" applyFont="1" applyFill="1" applyBorder="1" applyAlignment="1">
      <alignment horizontal="right" vertical="center"/>
    </xf>
    <xf numFmtId="3" fontId="33" fillId="0" borderId="51" xfId="1" quotePrefix="1" applyNumberFormat="1" applyFont="1" applyFill="1" applyBorder="1" applyAlignment="1">
      <alignment horizontal="right" vertical="center"/>
    </xf>
    <xf numFmtId="3" fontId="33" fillId="0" borderId="51" xfId="1" quotePrefix="1" applyNumberFormat="1" applyFont="1" applyFill="1" applyBorder="1" applyAlignment="1">
      <alignment vertical="center"/>
    </xf>
    <xf numFmtId="3" fontId="33" fillId="0" borderId="42" xfId="1" applyNumberFormat="1" applyFont="1" applyFill="1" applyBorder="1" applyAlignment="1">
      <alignment vertical="center"/>
    </xf>
    <xf numFmtId="181" fontId="16" fillId="0" borderId="50"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50"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6" xfId="1" applyNumberFormat="1" applyFont="1" applyFill="1" applyBorder="1" applyAlignment="1">
      <alignment horizontal="right" vertical="center"/>
    </xf>
    <xf numFmtId="49" fontId="17" fillId="0" borderId="7" xfId="1" applyNumberFormat="1" applyFont="1" applyFill="1" applyBorder="1" applyAlignment="1">
      <alignment horizontal="right" vertical="center"/>
    </xf>
    <xf numFmtId="49" fontId="17" fillId="0" borderId="11" xfId="0" applyNumberFormat="1" applyFont="1" applyFill="1" applyBorder="1" applyAlignment="1">
      <alignment horizontal="right" indent="4"/>
    </xf>
    <xf numFmtId="49" fontId="17" fillId="0" borderId="14" xfId="1" applyNumberFormat="1" applyFont="1" applyFill="1" applyBorder="1" applyAlignment="1">
      <alignment horizontal="right" vertical="center"/>
    </xf>
    <xf numFmtId="49" fontId="17" fillId="0" borderId="6" xfId="1" applyNumberFormat="1" applyFont="1" applyFill="1" applyBorder="1" applyAlignment="1">
      <alignment horizontal="right" vertical="center"/>
    </xf>
    <xf numFmtId="49" fontId="17" fillId="0" borderId="14" xfId="0" applyNumberFormat="1" applyFont="1" applyFill="1" applyBorder="1" applyAlignment="1">
      <alignment horizontal="left" indent="3"/>
    </xf>
    <xf numFmtId="0" fontId="47" fillId="0" borderId="0" xfId="0" applyFont="1" applyFill="1" applyAlignment="1">
      <alignment vertical="center"/>
    </xf>
    <xf numFmtId="1" fontId="33" fillId="0" borderId="54" xfId="0" applyNumberFormat="1" applyFont="1" applyFill="1" applyBorder="1" applyAlignment="1">
      <alignment horizontal="right" indent="1"/>
    </xf>
    <xf numFmtId="1" fontId="33" fillId="0" borderId="62" xfId="0" applyNumberFormat="1" applyFont="1" applyFill="1" applyBorder="1" applyAlignment="1">
      <alignment horizontal="right" indent="1"/>
    </xf>
    <xf numFmtId="1" fontId="33" fillId="0" borderId="83" xfId="0" applyNumberFormat="1" applyFont="1" applyFill="1" applyBorder="1" applyAlignment="1">
      <alignment horizontal="right" indent="1"/>
    </xf>
    <xf numFmtId="0" fontId="17" fillId="0" borderId="0" xfId="0" applyFont="1" applyFill="1" applyAlignment="1">
      <alignment horizontal="center"/>
    </xf>
    <xf numFmtId="181" fontId="33" fillId="0" borderId="5" xfId="1" applyNumberFormat="1" applyFont="1" applyFill="1" applyBorder="1" applyAlignment="1">
      <alignment horizontal="right" vertical="center"/>
    </xf>
    <xf numFmtId="181" fontId="33" fillId="0" borderId="5" xfId="1" applyNumberFormat="1" applyFont="1" applyFill="1" applyBorder="1" applyAlignment="1">
      <alignment vertical="center"/>
    </xf>
    <xf numFmtId="181" fontId="33" fillId="0" borderId="13" xfId="1" applyNumberFormat="1" applyFont="1" applyFill="1" applyBorder="1" applyAlignment="1">
      <alignment vertical="center"/>
    </xf>
    <xf numFmtId="181" fontId="33" fillId="0" borderId="54" xfId="1" applyNumberFormat="1" applyFont="1" applyFill="1" applyBorder="1" applyAlignment="1">
      <alignment vertical="center"/>
    </xf>
    <xf numFmtId="181" fontId="33" fillId="0" borderId="62" xfId="1" applyNumberFormat="1" applyFont="1" applyFill="1" applyBorder="1" applyAlignment="1">
      <alignment vertical="center"/>
    </xf>
    <xf numFmtId="181" fontId="33" fillId="0" borderId="83" xfId="1" applyNumberFormat="1" applyFont="1" applyFill="1" applyBorder="1" applyAlignment="1">
      <alignment vertical="center"/>
    </xf>
    <xf numFmtId="181" fontId="47" fillId="0" borderId="5" xfId="1" applyNumberFormat="1" applyFont="1" applyFill="1" applyBorder="1" applyAlignment="1">
      <alignment vertical="center"/>
    </xf>
    <xf numFmtId="181" fontId="47" fillId="0" borderId="60" xfId="1" applyNumberFormat="1" applyFont="1" applyFill="1" applyBorder="1" applyAlignment="1">
      <alignment vertical="center"/>
    </xf>
    <xf numFmtId="181" fontId="47" fillId="0" borderId="53" xfId="1" applyNumberFormat="1" applyFont="1" applyFill="1" applyBorder="1" applyAlignment="1">
      <alignment vertical="center"/>
    </xf>
    <xf numFmtId="181" fontId="47" fillId="0" borderId="61" xfId="1" applyNumberFormat="1" applyFont="1" applyFill="1" applyBorder="1" applyAlignment="1">
      <alignment vertical="center"/>
    </xf>
    <xf numFmtId="0" fontId="33" fillId="0" borderId="22" xfId="0" applyFont="1" applyFill="1" applyBorder="1" applyAlignment="1">
      <alignment horizontal="left" vertical="center" indent="1"/>
    </xf>
    <xf numFmtId="49" fontId="47" fillId="0" borderId="10" xfId="0" applyNumberFormat="1" applyFont="1" applyFill="1" applyBorder="1" applyAlignment="1">
      <alignment horizontal="right" vertical="center" indent="1"/>
    </xf>
    <xf numFmtId="0" fontId="44" fillId="0" borderId="0" xfId="0" applyFont="1" applyFill="1" applyAlignment="1">
      <alignment vertical="center"/>
    </xf>
    <xf numFmtId="0" fontId="32" fillId="2" borderId="8" xfId="0" applyFont="1" applyFill="1" applyBorder="1" applyAlignment="1">
      <alignment horizontal="center" vertical="center"/>
    </xf>
    <xf numFmtId="0" fontId="33" fillId="0" borderId="0" xfId="0" applyFont="1" applyFill="1" applyAlignment="1">
      <alignment horizontal="center" vertical="center"/>
    </xf>
    <xf numFmtId="0" fontId="47" fillId="0" borderId="51" xfId="0" applyFont="1" applyFill="1" applyBorder="1" applyAlignment="1">
      <alignment vertical="center"/>
    </xf>
    <xf numFmtId="1" fontId="33" fillId="0" borderId="54" xfId="0" applyNumberFormat="1" applyFont="1" applyFill="1" applyBorder="1" applyAlignment="1">
      <alignment horizontal="right" vertical="center"/>
    </xf>
    <xf numFmtId="1" fontId="33" fillId="0" borderId="62" xfId="0" applyNumberFormat="1" applyFont="1" applyFill="1" applyBorder="1" applyAlignment="1">
      <alignment horizontal="right" vertical="center"/>
    </xf>
    <xf numFmtId="1" fontId="33" fillId="0" borderId="41" xfId="0" applyNumberFormat="1" applyFont="1" applyFill="1" applyBorder="1" applyAlignment="1">
      <alignment horizontal="right" vertical="center"/>
    </xf>
    <xf numFmtId="1" fontId="33" fillId="0" borderId="55" xfId="0" applyNumberFormat="1" applyFont="1" applyFill="1" applyBorder="1" applyAlignment="1">
      <alignment horizontal="right" vertical="center"/>
    </xf>
    <xf numFmtId="1" fontId="33" fillId="0" borderId="47" xfId="0" applyNumberFormat="1" applyFont="1" applyFill="1" applyBorder="1" applyAlignment="1">
      <alignment horizontal="right" vertical="center"/>
    </xf>
    <xf numFmtId="1" fontId="33" fillId="0" borderId="83" xfId="0" applyNumberFormat="1" applyFont="1" applyFill="1" applyBorder="1" applyAlignment="1">
      <alignment horizontal="right" vertical="center"/>
    </xf>
    <xf numFmtId="181" fontId="33" fillId="0" borderId="51" xfId="1" applyNumberFormat="1" applyFont="1" applyFill="1" applyBorder="1" applyAlignment="1">
      <alignment vertical="center"/>
    </xf>
    <xf numFmtId="181" fontId="33" fillId="0" borderId="55" xfId="1" applyNumberFormat="1" applyFont="1" applyFill="1" applyBorder="1" applyAlignment="1">
      <alignment vertical="center"/>
    </xf>
    <xf numFmtId="181" fontId="33" fillId="0" borderId="42" xfId="1" applyNumberFormat="1" applyFont="1" applyFill="1" applyBorder="1" applyAlignment="1">
      <alignment vertical="center"/>
    </xf>
    <xf numFmtId="181" fontId="47" fillId="0" borderId="51" xfId="1" applyNumberFormat="1" applyFont="1" applyFill="1" applyBorder="1" applyAlignment="1">
      <alignment vertical="center"/>
    </xf>
    <xf numFmtId="49" fontId="33" fillId="0" borderId="10" xfId="0" applyNumberFormat="1" applyFont="1" applyFill="1" applyBorder="1" applyAlignment="1">
      <alignment horizontal="right" vertical="center" indent="1"/>
    </xf>
    <xf numFmtId="0" fontId="33" fillId="0" borderId="14" xfId="0" applyFont="1" applyFill="1" applyBorder="1" applyAlignment="1">
      <alignment horizontal="left" vertical="center" indent="1"/>
    </xf>
    <xf numFmtId="1" fontId="33" fillId="0" borderId="14" xfId="0" applyNumberFormat="1" applyFont="1" applyFill="1" applyBorder="1" applyAlignment="1">
      <alignment horizontal="left" vertical="center" indent="1"/>
    </xf>
    <xf numFmtId="167" fontId="33" fillId="0" borderId="0" xfId="1" applyFont="1" applyFill="1"/>
    <xf numFmtId="0" fontId="32" fillId="0" borderId="14" xfId="0" applyFont="1" applyFill="1" applyBorder="1" applyAlignment="1">
      <alignment horizontal="left" indent="1"/>
    </xf>
    <xf numFmtId="177" fontId="33" fillId="0" borderId="0" xfId="0" applyNumberFormat="1" applyFont="1" applyFill="1" applyAlignment="1">
      <alignment vertical="center"/>
    </xf>
    <xf numFmtId="181" fontId="32" fillId="0" borderId="5" xfId="1" applyNumberFormat="1" applyFont="1" applyFill="1" applyBorder="1" applyAlignment="1">
      <alignment horizontal="right" vertical="center"/>
    </xf>
    <xf numFmtId="181" fontId="47" fillId="0" borderId="50"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7" xfId="0" quotePrefix="1" applyFont="1" applyFill="1" applyBorder="1" applyAlignment="1">
      <alignment horizontal="right" vertical="center" indent="1"/>
    </xf>
    <xf numFmtId="0" fontId="32" fillId="0" borderId="16" xfId="0" quotePrefix="1" applyFont="1" applyFill="1" applyBorder="1" applyAlignment="1">
      <alignment horizontal="right" vertical="center" indent="1"/>
    </xf>
    <xf numFmtId="0" fontId="47" fillId="0" borderId="6" xfId="0" quotePrefix="1" applyFont="1" applyFill="1" applyBorder="1" applyAlignment="1">
      <alignment horizontal="left" vertical="center" indent="1"/>
    </xf>
    <xf numFmtId="0" fontId="32" fillId="0" borderId="14"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99" xfId="0" applyFont="1" applyFill="1" applyBorder="1" applyAlignment="1">
      <alignment horizontal="right" indent="1"/>
    </xf>
    <xf numFmtId="0" fontId="33" fillId="0" borderId="87" xfId="0" applyFont="1" applyFill="1" applyBorder="1"/>
    <xf numFmtId="0" fontId="33" fillId="0" borderId="100" xfId="0" applyFont="1" applyFill="1" applyBorder="1" applyAlignment="1">
      <alignment horizontal="left" indent="1"/>
    </xf>
    <xf numFmtId="0" fontId="47" fillId="0" borderId="22" xfId="0" applyFont="1" applyFill="1" applyBorder="1" applyAlignment="1">
      <alignment horizontal="left" indent="1"/>
    </xf>
    <xf numFmtId="181" fontId="32" fillId="0" borderId="51" xfId="1" quotePrefix="1" applyNumberFormat="1" applyFont="1" applyFill="1" applyBorder="1" applyAlignment="1">
      <alignment horizontal="center" vertical="center"/>
    </xf>
    <xf numFmtId="181" fontId="33" fillId="0" borderId="50" xfId="1" applyNumberFormat="1" applyFont="1" applyFill="1" applyBorder="1" applyAlignment="1">
      <alignment horizontal="right" vertical="center" readingOrder="1"/>
    </xf>
    <xf numFmtId="181" fontId="33" fillId="0" borderId="51" xfId="1" applyNumberFormat="1" applyFont="1" applyFill="1" applyBorder="1" applyAlignment="1">
      <alignment horizontal="right" vertical="center" readingOrder="1"/>
    </xf>
    <xf numFmtId="181" fontId="32" fillId="0" borderId="50" xfId="1" applyNumberFormat="1" applyFont="1" applyFill="1" applyBorder="1" applyAlignment="1">
      <alignment horizontal="right" vertical="center" readingOrder="1"/>
    </xf>
    <xf numFmtId="49" fontId="33" fillId="0" borderId="11" xfId="1" applyNumberFormat="1" applyFont="1" applyFill="1" applyBorder="1" applyAlignment="1">
      <alignment horizontal="right" vertical="center" indent="1"/>
    </xf>
    <xf numFmtId="49" fontId="47" fillId="0" borderId="11" xfId="0" applyNumberFormat="1" applyFont="1" applyFill="1" applyBorder="1" applyAlignment="1">
      <alignment horizontal="right" indent="2"/>
    </xf>
    <xf numFmtId="1" fontId="39" fillId="0" borderId="0" xfId="12" applyNumberFormat="1" applyFont="1" applyFill="1"/>
    <xf numFmtId="49" fontId="33" fillId="0" borderId="22" xfId="1" applyNumberFormat="1" applyFont="1" applyFill="1" applyBorder="1" applyAlignment="1">
      <alignment horizontal="left" vertical="center"/>
    </xf>
    <xf numFmtId="3" fontId="33" fillId="0" borderId="42" xfId="1" applyNumberFormat="1" applyFont="1" applyFill="1" applyBorder="1" applyAlignment="1">
      <alignment horizontal="right" vertical="center"/>
    </xf>
    <xf numFmtId="49" fontId="33" fillId="0" borderId="111" xfId="1" applyNumberFormat="1" applyFont="1" applyFill="1" applyBorder="1" applyAlignment="1">
      <alignment horizontal="right" vertical="center" indent="1"/>
    </xf>
    <xf numFmtId="49" fontId="33" fillId="0" borderId="17" xfId="1" quotePrefix="1" applyNumberFormat="1" applyFont="1" applyFill="1" applyBorder="1" applyAlignment="1">
      <alignment horizontal="left" vertical="center" indent="1"/>
    </xf>
    <xf numFmtId="49" fontId="33" fillId="0" borderId="22" xfId="1" applyNumberFormat="1" applyFont="1" applyFill="1" applyBorder="1" applyAlignment="1">
      <alignment horizontal="left" vertical="center" indent="1"/>
    </xf>
    <xf numFmtId="49" fontId="33" fillId="0" borderId="19" xfId="1" applyNumberFormat="1" applyFont="1" applyFill="1" applyBorder="1" applyAlignment="1">
      <alignment horizontal="left" vertical="center" indent="1"/>
    </xf>
    <xf numFmtId="177" fontId="33" fillId="0" borderId="13" xfId="1" applyNumberFormat="1" applyFont="1" applyFill="1" applyBorder="1" applyAlignment="1">
      <alignment horizontal="right" vertical="center" readingOrder="1"/>
    </xf>
    <xf numFmtId="177" fontId="33" fillId="0" borderId="47" xfId="1" applyNumberFormat="1" applyFont="1" applyFill="1" applyBorder="1" applyAlignment="1">
      <alignment horizontal="right" vertical="center" readingOrder="1"/>
    </xf>
    <xf numFmtId="49" fontId="33" fillId="0" borderId="14" xfId="1" applyNumberFormat="1" applyFont="1" applyFill="1" applyBorder="1" applyAlignment="1">
      <alignment vertical="center"/>
    </xf>
    <xf numFmtId="49" fontId="47" fillId="0" borderId="7" xfId="1" quotePrefix="1" applyNumberFormat="1" applyFont="1" applyFill="1" applyBorder="1" applyAlignment="1">
      <alignment horizontal="right" vertical="center" indent="1"/>
    </xf>
    <xf numFmtId="49" fontId="47" fillId="0" borderId="6" xfId="1" quotePrefix="1" applyNumberFormat="1" applyFont="1" applyFill="1" applyBorder="1" applyAlignment="1">
      <alignment horizontal="left" vertical="center" indent="1"/>
    </xf>
    <xf numFmtId="177" fontId="47" fillId="0" borderId="50" xfId="1" applyNumberFormat="1" applyFont="1" applyFill="1" applyBorder="1" applyAlignment="1">
      <alignment horizontal="center" vertical="center"/>
    </xf>
    <xf numFmtId="168" fontId="32" fillId="0" borderId="5" xfId="0" applyNumberFormat="1" applyFont="1" applyFill="1" applyBorder="1" applyAlignment="1">
      <alignment horizontal="right" vertical="center"/>
    </xf>
    <xf numFmtId="168" fontId="33" fillId="0" borderId="5" xfId="0" applyNumberFormat="1" applyFont="1" applyFill="1" applyBorder="1" applyAlignment="1">
      <alignment horizontal="right" vertical="center"/>
    </xf>
    <xf numFmtId="0" fontId="32" fillId="0" borderId="6" xfId="0" applyFont="1" applyFill="1" applyBorder="1" applyAlignment="1">
      <alignment horizontal="left" indent="2"/>
    </xf>
    <xf numFmtId="181" fontId="32" fillId="0" borderId="16" xfId="1" applyNumberFormat="1" applyFont="1" applyFill="1" applyBorder="1" applyAlignment="1">
      <alignment horizontal="right" vertical="center" readingOrder="2"/>
    </xf>
    <xf numFmtId="181" fontId="32" fillId="0" borderId="13" xfId="1" applyNumberFormat="1" applyFont="1" applyFill="1" applyBorder="1" applyAlignment="1">
      <alignment horizontal="right" vertical="center" indent="1"/>
    </xf>
    <xf numFmtId="181" fontId="32" fillId="0" borderId="47" xfId="1" applyNumberFormat="1" applyFont="1" applyFill="1" applyBorder="1" applyAlignment="1">
      <alignment horizontal="right" vertical="center" indent="1"/>
    </xf>
    <xf numFmtId="181" fontId="32" fillId="0" borderId="41" xfId="1" applyNumberFormat="1" applyFont="1" applyFill="1" applyBorder="1" applyAlignment="1">
      <alignment horizontal="right" vertical="center" indent="1"/>
    </xf>
    <xf numFmtId="49" fontId="33" fillId="0" borderId="7" xfId="0" applyNumberFormat="1" applyFont="1" applyFill="1" applyBorder="1" applyAlignment="1">
      <alignment horizontal="right" indent="1"/>
    </xf>
    <xf numFmtId="49" fontId="47" fillId="0" borderId="7" xfId="0" applyNumberFormat="1" applyFont="1" applyFill="1" applyBorder="1" applyAlignment="1">
      <alignment horizontal="right" vertical="center" indent="1" readingOrder="2"/>
    </xf>
    <xf numFmtId="49" fontId="47" fillId="0" borderId="7" xfId="0" applyNumberFormat="1" applyFont="1" applyFill="1" applyBorder="1" applyAlignment="1">
      <alignment horizontal="right" vertical="center" indent="1"/>
    </xf>
    <xf numFmtId="49" fontId="47" fillId="0" borderId="30" xfId="1" applyNumberFormat="1" applyFont="1" applyFill="1" applyBorder="1" applyAlignment="1">
      <alignment horizontal="right" vertical="center" indent="1"/>
    </xf>
    <xf numFmtId="0" fontId="32" fillId="0" borderId="31" xfId="0" applyFont="1" applyFill="1" applyBorder="1" applyAlignment="1">
      <alignment horizontal="left" vertical="center" indent="1"/>
    </xf>
    <xf numFmtId="180" fontId="47" fillId="0" borderId="7" xfId="1" applyNumberFormat="1" applyFont="1" applyFill="1" applyBorder="1" applyAlignment="1">
      <alignment horizontal="right" vertical="center" indent="1"/>
    </xf>
    <xf numFmtId="180" fontId="33" fillId="0" borderId="7" xfId="1" applyNumberFormat="1" applyFont="1" applyFill="1" applyBorder="1" applyAlignment="1">
      <alignment horizontal="right" vertical="center" indent="1"/>
    </xf>
    <xf numFmtId="180" fontId="32" fillId="0" borderId="7" xfId="1" applyNumberFormat="1" applyFont="1" applyFill="1" applyBorder="1" applyAlignment="1">
      <alignment horizontal="right" vertical="center" indent="1"/>
    </xf>
    <xf numFmtId="0" fontId="33" fillId="0" borderId="6" xfId="0" quotePrefix="1" applyFont="1" applyFill="1" applyBorder="1" applyAlignment="1">
      <alignment horizontal="left" vertical="center" indent="1"/>
    </xf>
    <xf numFmtId="0" fontId="47" fillId="0" borderId="6"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50" xfId="12" applyFont="1" applyFill="1" applyBorder="1" applyAlignment="1">
      <alignment horizontal="center" vertical="center"/>
    </xf>
    <xf numFmtId="0" fontId="33" fillId="0" borderId="7" xfId="4" applyFont="1" applyFill="1" applyBorder="1" applyAlignment="1">
      <alignment horizontal="right" vertical="center" indent="1" readingOrder="2"/>
    </xf>
    <xf numFmtId="0" fontId="32" fillId="0" borderId="7" xfId="4" applyFont="1" applyFill="1" applyBorder="1" applyAlignment="1">
      <alignment horizontal="right" vertical="center" indent="1"/>
    </xf>
    <xf numFmtId="0" fontId="47" fillId="0" borderId="6" xfId="4" applyFont="1" applyFill="1" applyBorder="1" applyAlignment="1">
      <alignment horizontal="left" vertical="center" indent="1"/>
    </xf>
    <xf numFmtId="0" fontId="33" fillId="0" borderId="6" xfId="4" applyFont="1" applyFill="1" applyBorder="1" applyAlignment="1">
      <alignment horizontal="left" vertical="center" indent="1"/>
    </xf>
    <xf numFmtId="0" fontId="32" fillId="0" borderId="6" xfId="4" applyFont="1" applyFill="1" applyBorder="1" applyAlignment="1">
      <alignment horizontal="left" vertical="center" indent="1"/>
    </xf>
    <xf numFmtId="0" fontId="47" fillId="0" borderId="6"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53" xfId="4" applyNumberFormat="1" applyFont="1" applyFill="1" applyBorder="1" applyAlignment="1">
      <alignment vertical="center"/>
    </xf>
    <xf numFmtId="1" fontId="32" fillId="0" borderId="61"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7" xfId="4" applyFont="1" applyFill="1" applyBorder="1" applyAlignment="1">
      <alignment horizontal="left" vertical="center" indent="1"/>
    </xf>
    <xf numFmtId="0" fontId="33" fillId="0" borderId="17" xfId="4" applyFont="1" applyFill="1" applyBorder="1" applyAlignment="1">
      <alignment horizontal="left" vertical="center" indent="1"/>
    </xf>
    <xf numFmtId="0" fontId="33" fillId="0" borderId="17" xfId="4" applyFont="1" applyFill="1" applyBorder="1" applyAlignment="1">
      <alignment horizontal="left" vertical="center" indent="2"/>
    </xf>
    <xf numFmtId="0" fontId="32" fillId="0" borderId="39" xfId="4" applyFont="1" applyFill="1" applyBorder="1" applyAlignment="1">
      <alignment vertical="center"/>
    </xf>
    <xf numFmtId="0" fontId="32" fillId="0" borderId="47" xfId="4" applyFont="1" applyFill="1" applyBorder="1" applyAlignment="1">
      <alignment vertical="center"/>
    </xf>
    <xf numFmtId="1" fontId="32" fillId="0" borderId="83" xfId="4" applyNumberFormat="1" applyFont="1" applyFill="1" applyBorder="1" applyAlignment="1">
      <alignment horizontal="right" vertical="center"/>
    </xf>
    <xf numFmtId="1" fontId="32" fillId="0" borderId="54" xfId="4" applyNumberFormat="1" applyFont="1" applyFill="1" applyBorder="1" applyAlignment="1">
      <alignment horizontal="right" vertical="center"/>
    </xf>
    <xf numFmtId="1" fontId="32" fillId="0" borderId="62" xfId="4" applyNumberFormat="1" applyFont="1" applyFill="1" applyBorder="1" applyAlignment="1">
      <alignment horizontal="right" vertical="center"/>
    </xf>
    <xf numFmtId="0" fontId="33" fillId="0" borderId="27" xfId="4" applyFont="1" applyFill="1" applyBorder="1" applyAlignment="1">
      <alignment horizontal="center"/>
    </xf>
    <xf numFmtId="0" fontId="33" fillId="0" borderId="51" xfId="4" applyFont="1" applyFill="1" applyBorder="1"/>
    <xf numFmtId="0" fontId="33" fillId="0" borderId="5" xfId="4" applyFont="1" applyFill="1" applyBorder="1"/>
    <xf numFmtId="0" fontId="33" fillId="0" borderId="44" xfId="4" applyFont="1" applyFill="1" applyBorder="1" applyAlignment="1">
      <alignment horizontal="center"/>
    </xf>
    <xf numFmtId="0" fontId="47" fillId="0" borderId="0" xfId="4" applyFont="1" applyFill="1" applyAlignment="1">
      <alignment vertical="center"/>
    </xf>
    <xf numFmtId="0" fontId="47" fillId="0" borderId="50" xfId="4" applyFont="1" applyFill="1" applyBorder="1" applyAlignment="1">
      <alignment vertical="center"/>
    </xf>
    <xf numFmtId="0" fontId="47" fillId="0" borderId="60" xfId="4" applyFont="1" applyFill="1" applyBorder="1" applyAlignment="1">
      <alignment vertical="center"/>
    </xf>
    <xf numFmtId="0" fontId="47" fillId="0" borderId="53" xfId="4" applyFont="1" applyFill="1" applyBorder="1" applyAlignment="1">
      <alignment vertical="center"/>
    </xf>
    <xf numFmtId="0" fontId="47" fillId="0" borderId="61" xfId="4" applyFont="1" applyFill="1" applyBorder="1" applyAlignment="1">
      <alignment vertical="center"/>
    </xf>
    <xf numFmtId="0" fontId="47" fillId="0" borderId="51" xfId="4" applyFont="1" applyFill="1" applyBorder="1" applyAlignment="1">
      <alignment vertical="center"/>
    </xf>
    <xf numFmtId="0" fontId="47" fillId="0" borderId="5" xfId="4" applyFont="1" applyFill="1" applyBorder="1" applyAlignment="1">
      <alignment vertical="center"/>
    </xf>
    <xf numFmtId="1" fontId="32" fillId="0" borderId="5" xfId="4" applyNumberFormat="1" applyFont="1" applyFill="1" applyBorder="1" applyAlignment="1">
      <alignment horizontal="center" vertical="center"/>
    </xf>
    <xf numFmtId="1" fontId="32" fillId="0" borderId="50" xfId="4" applyNumberFormat="1" applyFont="1" applyFill="1" applyBorder="1" applyAlignment="1">
      <alignment horizontal="center" vertical="center"/>
    </xf>
    <xf numFmtId="1" fontId="32" fillId="0" borderId="60" xfId="4" applyNumberFormat="1" applyFont="1" applyFill="1" applyBorder="1" applyAlignment="1">
      <alignment horizontal="center" vertical="center"/>
    </xf>
    <xf numFmtId="1" fontId="32" fillId="0" borderId="53" xfId="4" applyNumberFormat="1" applyFont="1" applyFill="1" applyBorder="1" applyAlignment="1">
      <alignment horizontal="center" vertical="center"/>
    </xf>
    <xf numFmtId="1" fontId="32" fillId="0" borderId="61" xfId="4" applyNumberFormat="1" applyFont="1" applyFill="1" applyBorder="1" applyAlignment="1">
      <alignment horizontal="center" vertical="center"/>
    </xf>
    <xf numFmtId="1" fontId="32" fillId="0" borderId="51" xfId="4" applyNumberFormat="1" applyFont="1" applyFill="1" applyBorder="1" applyAlignment="1">
      <alignment horizontal="center" vertical="center"/>
    </xf>
    <xf numFmtId="0" fontId="10" fillId="0" borderId="16" xfId="4" applyFont="1" applyFill="1" applyBorder="1" applyAlignment="1">
      <alignment vertical="center"/>
    </xf>
    <xf numFmtId="1" fontId="10" fillId="0" borderId="47" xfId="4" applyNumberFormat="1" applyFont="1" applyFill="1" applyBorder="1" applyAlignment="1">
      <alignment vertical="center"/>
    </xf>
    <xf numFmtId="1" fontId="10" fillId="0" borderId="54" xfId="4" applyNumberFormat="1" applyFont="1" applyFill="1" applyBorder="1" applyAlignment="1">
      <alignment vertical="center"/>
    </xf>
    <xf numFmtId="1" fontId="10" fillId="0" borderId="62" xfId="4" applyNumberFormat="1" applyFont="1" applyFill="1" applyBorder="1" applyAlignment="1">
      <alignment vertical="center"/>
    </xf>
    <xf numFmtId="1" fontId="10" fillId="0" borderId="41" xfId="4" applyNumberFormat="1" applyFont="1" applyFill="1" applyBorder="1" applyAlignment="1">
      <alignment vertical="center"/>
    </xf>
    <xf numFmtId="1" fontId="10" fillId="0" borderId="42" xfId="4" applyNumberFormat="1" applyFont="1" applyFill="1" applyBorder="1" applyAlignment="1">
      <alignment vertical="center"/>
    </xf>
    <xf numFmtId="1" fontId="10" fillId="0" borderId="55" xfId="4" applyNumberFormat="1" applyFont="1" applyFill="1" applyBorder="1" applyAlignment="1">
      <alignment vertical="center"/>
    </xf>
    <xf numFmtId="1" fontId="10" fillId="0" borderId="83" xfId="4" applyNumberFormat="1" applyFont="1" applyFill="1" applyBorder="1" applyAlignment="1">
      <alignment vertical="center"/>
    </xf>
    <xf numFmtId="0" fontId="10" fillId="0" borderId="46"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181" fontId="32" fillId="0" borderId="23" xfId="1" applyNumberFormat="1" applyFont="1" applyFill="1" applyBorder="1" applyAlignment="1">
      <alignment vertical="center"/>
    </xf>
    <xf numFmtId="0" fontId="47" fillId="0" borderId="44" xfId="4" applyFont="1" applyFill="1" applyBorder="1" applyAlignment="1">
      <alignment horizontal="left" vertical="center" indent="1"/>
    </xf>
    <xf numFmtId="0" fontId="32" fillId="0" borderId="44" xfId="4" applyFont="1" applyFill="1" applyBorder="1" applyAlignment="1">
      <alignment horizontal="left" vertical="center" indent="1"/>
    </xf>
    <xf numFmtId="0" fontId="33" fillId="0" borderId="44" xfId="4" applyFont="1" applyFill="1" applyBorder="1" applyAlignment="1">
      <alignment horizontal="left" vertical="center" indent="1"/>
    </xf>
    <xf numFmtId="1" fontId="33" fillId="0" borderId="44" xfId="4" applyNumberFormat="1" applyFont="1" applyFill="1" applyBorder="1" applyAlignment="1">
      <alignment horizontal="left" vertical="center" indent="1"/>
    </xf>
    <xf numFmtId="0" fontId="33" fillId="0" borderId="46" xfId="4" applyFont="1" applyFill="1" applyBorder="1" applyAlignment="1">
      <alignment horizontal="left" vertical="center" indent="1"/>
    </xf>
    <xf numFmtId="0" fontId="17" fillId="0" borderId="0" xfId="4" applyFont="1" applyFill="1" applyAlignment="1">
      <alignment horizontal="center"/>
    </xf>
    <xf numFmtId="49" fontId="33" fillId="0" borderId="7" xfId="1" applyNumberFormat="1" applyFont="1" applyFill="1" applyBorder="1" applyAlignment="1">
      <alignment horizontal="right" vertical="center" indent="2"/>
    </xf>
    <xf numFmtId="0" fontId="52" fillId="0" borderId="71" xfId="4" applyFont="1" applyFill="1" applyBorder="1" applyAlignment="1">
      <alignment vertical="center" wrapText="1" readingOrder="2"/>
    </xf>
    <xf numFmtId="0" fontId="17" fillId="2" borderId="50" xfId="0" applyFont="1" applyFill="1" applyBorder="1" applyAlignment="1">
      <alignment horizontal="center" vertical="center"/>
    </xf>
    <xf numFmtId="0" fontId="17" fillId="2" borderId="49" xfId="0" applyFont="1" applyFill="1" applyBorder="1" applyAlignment="1">
      <alignment horizontal="center" vertical="center"/>
    </xf>
    <xf numFmtId="177" fontId="32" fillId="0" borderId="15" xfId="1" applyNumberFormat="1" applyFont="1" applyFill="1" applyBorder="1" applyAlignment="1">
      <alignment horizontal="right" vertical="top"/>
    </xf>
    <xf numFmtId="177" fontId="32" fillId="0" borderId="112" xfId="1" applyNumberFormat="1" applyFont="1" applyFill="1" applyBorder="1" applyAlignment="1">
      <alignment horizontal="right" indent="1"/>
    </xf>
    <xf numFmtId="2" fontId="32" fillId="0" borderId="114"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115" xfId="4" applyNumberFormat="1" applyFont="1" applyFill="1" applyBorder="1" applyAlignment="1">
      <alignment horizontal="center" vertical="center"/>
    </xf>
    <xf numFmtId="49" fontId="12" fillId="0" borderId="116" xfId="4" applyNumberFormat="1" applyFont="1" applyFill="1" applyBorder="1" applyAlignment="1">
      <alignment horizontal="center" vertical="center"/>
    </xf>
    <xf numFmtId="181" fontId="20" fillId="0" borderId="0" xfId="0" applyNumberFormat="1" applyFont="1" applyFill="1"/>
    <xf numFmtId="0" fontId="17" fillId="2" borderId="118" xfId="4" applyFont="1" applyFill="1" applyBorder="1" applyAlignment="1">
      <alignment horizontal="center" vertical="center"/>
    </xf>
    <xf numFmtId="0" fontId="17" fillId="2" borderId="119" xfId="4" applyFont="1" applyFill="1" applyBorder="1" applyAlignment="1">
      <alignment horizontal="center" vertical="center"/>
    </xf>
    <xf numFmtId="0" fontId="33" fillId="0" borderId="118" xfId="0" applyFont="1" applyFill="1" applyBorder="1"/>
    <xf numFmtId="0" fontId="33" fillId="0" borderId="118" xfId="0" applyFont="1" applyFill="1" applyBorder="1" applyAlignment="1">
      <alignment vertical="center"/>
    </xf>
    <xf numFmtId="0" fontId="32" fillId="2" borderId="26" xfId="0" applyFont="1" applyFill="1" applyBorder="1" applyAlignment="1">
      <alignment horizontal="center" vertical="center" wrapText="1"/>
    </xf>
    <xf numFmtId="0" fontId="16" fillId="2" borderId="17" xfId="0" applyFont="1" applyFill="1" applyBorder="1" applyAlignment="1">
      <alignment horizontal="left" vertical="center" wrapText="1"/>
    </xf>
    <xf numFmtId="0" fontId="16" fillId="2" borderId="21" xfId="0" applyFont="1" applyFill="1" applyBorder="1" applyAlignment="1">
      <alignment vertical="center" wrapText="1"/>
    </xf>
    <xf numFmtId="0" fontId="33" fillId="0" borderId="79" xfId="0" applyFont="1" applyFill="1" applyBorder="1" applyAlignment="1">
      <alignment vertical="center"/>
    </xf>
    <xf numFmtId="181" fontId="32" fillId="0" borderId="118" xfId="1" applyNumberFormat="1" applyFont="1" applyFill="1" applyBorder="1" applyAlignment="1">
      <alignment horizontal="right" vertical="center"/>
    </xf>
    <xf numFmtId="181" fontId="32" fillId="0" borderId="119" xfId="1" applyNumberFormat="1" applyFont="1" applyFill="1" applyBorder="1" applyAlignment="1">
      <alignment horizontal="right" vertical="center"/>
    </xf>
    <xf numFmtId="181" fontId="32" fillId="0" borderId="117" xfId="1" applyNumberFormat="1" applyFont="1" applyFill="1" applyBorder="1" applyAlignment="1">
      <alignment horizontal="right" vertical="center"/>
    </xf>
    <xf numFmtId="0" fontId="47" fillId="0" borderId="99" xfId="4" applyFont="1" applyFill="1" applyBorder="1" applyAlignment="1">
      <alignment horizontal="right" indent="1"/>
    </xf>
    <xf numFmtId="0" fontId="32" fillId="0" borderId="95" xfId="4" applyFont="1" applyFill="1" applyBorder="1" applyAlignment="1">
      <alignment horizontal="right" indent="2"/>
    </xf>
    <xf numFmtId="0" fontId="32" fillId="0" borderId="87" xfId="4" applyFont="1" applyFill="1" applyBorder="1" applyAlignment="1">
      <alignment horizontal="right" indent="2"/>
    </xf>
    <xf numFmtId="0" fontId="32" fillId="0" borderId="117" xfId="4" applyFont="1" applyFill="1" applyBorder="1" applyAlignment="1">
      <alignment horizontal="right" indent="2"/>
    </xf>
    <xf numFmtId="0" fontId="32" fillId="0" borderId="118" xfId="4" applyFont="1" applyFill="1" applyBorder="1" applyAlignment="1">
      <alignment horizontal="right" indent="2"/>
    </xf>
    <xf numFmtId="0" fontId="32" fillId="0" borderId="119" xfId="4" applyFont="1" applyFill="1" applyBorder="1" applyAlignment="1">
      <alignment horizontal="right" indent="2"/>
    </xf>
    <xf numFmtId="0" fontId="47" fillId="0" borderId="120" xfId="4" applyFont="1" applyFill="1" applyBorder="1" applyAlignment="1">
      <alignment horizontal="left" indent="1"/>
    </xf>
    <xf numFmtId="0" fontId="33" fillId="0" borderId="119" xfId="0" applyFont="1" applyFill="1" applyBorder="1"/>
    <xf numFmtId="181" fontId="11" fillId="0" borderId="0" xfId="0" applyNumberFormat="1" applyFont="1" applyFill="1" applyAlignment="1">
      <alignment horizontal="center"/>
    </xf>
    <xf numFmtId="181" fontId="33" fillId="0" borderId="85" xfId="1" applyNumberFormat="1" applyFont="1" applyFill="1" applyBorder="1" applyAlignment="1">
      <alignment horizontal="right" vertical="center"/>
    </xf>
    <xf numFmtId="181" fontId="32" fillId="0" borderId="112"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21" xfId="1" applyNumberFormat="1" applyFont="1" applyFill="1" applyBorder="1" applyAlignment="1">
      <alignment horizontal="right" vertical="center"/>
    </xf>
    <xf numFmtId="0" fontId="33" fillId="0" borderId="121" xfId="0" applyFont="1" applyFill="1" applyBorder="1"/>
    <xf numFmtId="181" fontId="33" fillId="0" borderId="121" xfId="1" applyNumberFormat="1" applyFont="1" applyFill="1" applyBorder="1" applyAlignment="1">
      <alignment vertical="center"/>
    </xf>
    <xf numFmtId="177" fontId="33" fillId="0" borderId="121" xfId="1" applyNumberFormat="1" applyFont="1" applyFill="1" applyBorder="1" applyAlignment="1">
      <alignment horizontal="right" indent="2"/>
    </xf>
    <xf numFmtId="0" fontId="20" fillId="0" borderId="121" xfId="0" applyFont="1" applyFill="1" applyBorder="1"/>
    <xf numFmtId="0" fontId="33" fillId="0" borderId="121" xfId="4" applyFont="1" applyFill="1" applyBorder="1" applyAlignment="1">
      <alignment horizontal="right" indent="1"/>
    </xf>
    <xf numFmtId="177" fontId="32" fillId="0" borderId="121"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21" xfId="0" applyFont="1" applyFill="1" applyBorder="1" applyAlignment="1">
      <alignment horizontal="right" indent="1"/>
    </xf>
    <xf numFmtId="181" fontId="32" fillId="0" borderId="121" xfId="1" applyNumberFormat="1" applyFont="1" applyFill="1" applyBorder="1" applyAlignment="1">
      <alignment horizontal="right" vertical="center" indent="1"/>
    </xf>
    <xf numFmtId="0" fontId="33" fillId="0" borderId="117" xfId="0" applyFont="1" applyFill="1" applyBorder="1"/>
    <xf numFmtId="0" fontId="33" fillId="0" borderId="117" xfId="0" applyFont="1" applyFill="1" applyBorder="1" applyAlignment="1">
      <alignment vertical="center"/>
    </xf>
    <xf numFmtId="49" fontId="33" fillId="0" borderId="6" xfId="1" applyNumberFormat="1" applyFont="1" applyFill="1" applyBorder="1" applyAlignment="1">
      <alignment horizontal="left" vertical="center" indent="2"/>
    </xf>
    <xf numFmtId="1" fontId="17" fillId="0" borderId="121" xfId="0" quotePrefix="1" applyNumberFormat="1" applyFont="1" applyFill="1" applyBorder="1" applyAlignment="1">
      <alignment horizontal="right" indent="1"/>
    </xf>
    <xf numFmtId="3" fontId="33" fillId="0" borderId="121" xfId="1" applyNumberFormat="1" applyFont="1" applyFill="1" applyBorder="1" applyAlignment="1">
      <alignment vertical="center"/>
    </xf>
    <xf numFmtId="3" fontId="33" fillId="0" borderId="121" xfId="1" quotePrefix="1" applyNumberFormat="1" applyFont="1" applyFill="1" applyBorder="1" applyAlignment="1">
      <alignment horizontal="right" indent="1"/>
    </xf>
    <xf numFmtId="177" fontId="33" fillId="0" borderId="121" xfId="1" applyNumberFormat="1" applyFont="1" applyFill="1" applyBorder="1" applyAlignment="1">
      <alignment vertical="center"/>
    </xf>
    <xf numFmtId="1" fontId="33" fillId="0" borderId="121" xfId="0" applyNumberFormat="1" applyFont="1" applyFill="1" applyBorder="1" applyAlignment="1">
      <alignment horizontal="right" indent="1"/>
    </xf>
    <xf numFmtId="1" fontId="33" fillId="0" borderId="121" xfId="0" applyNumberFormat="1" applyFont="1" applyFill="1" applyBorder="1" applyAlignment="1">
      <alignment horizontal="right" vertical="center"/>
    </xf>
    <xf numFmtId="1" fontId="10" fillId="0" borderId="121" xfId="4" applyNumberFormat="1" applyFont="1" applyFill="1" applyBorder="1" applyAlignment="1">
      <alignment vertical="center"/>
    </xf>
    <xf numFmtId="0" fontId="33" fillId="0" borderId="121" xfId="4" applyFont="1" applyFill="1" applyBorder="1" applyAlignment="1">
      <alignment horizontal="right"/>
    </xf>
    <xf numFmtId="49" fontId="32" fillId="0" borderId="123" xfId="1" applyNumberFormat="1" applyFont="1" applyFill="1" applyBorder="1" applyAlignment="1">
      <alignment horizontal="right" vertical="center"/>
    </xf>
    <xf numFmtId="177" fontId="33" fillId="0" borderId="123" xfId="1" applyNumberFormat="1" applyFont="1" applyFill="1" applyBorder="1" applyAlignment="1">
      <alignment horizontal="left" vertical="center" indent="2"/>
    </xf>
    <xf numFmtId="167" fontId="33" fillId="0" borderId="123" xfId="1" applyNumberFormat="1" applyFont="1" applyFill="1" applyBorder="1" applyAlignment="1">
      <alignment horizontal="left" vertical="center" indent="2"/>
    </xf>
    <xf numFmtId="177" fontId="33" fillId="0" borderId="120" xfId="1" applyNumberFormat="1" applyFont="1" applyFill="1" applyBorder="1" applyAlignment="1">
      <alignment horizontal="left" vertical="center" indent="2"/>
    </xf>
    <xf numFmtId="49" fontId="33" fillId="2" borderId="49" xfId="1" applyNumberFormat="1" applyFont="1" applyFill="1" applyBorder="1" applyAlignment="1">
      <alignment horizontal="center" vertical="center"/>
    </xf>
    <xf numFmtId="3" fontId="33" fillId="0" borderId="121"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32" fillId="2" borderId="4" xfId="0" applyFont="1" applyFill="1" applyBorder="1" applyAlignment="1">
      <alignment horizontal="center" vertical="center"/>
    </xf>
    <xf numFmtId="0" fontId="41" fillId="0" borderId="0" xfId="0" applyFont="1" applyFill="1" applyAlignment="1">
      <alignment horizontal="center"/>
    </xf>
    <xf numFmtId="0" fontId="17" fillId="2" borderId="4" xfId="12" applyFont="1" applyFill="1" applyBorder="1" applyAlignment="1">
      <alignment horizontal="center" vertical="center"/>
    </xf>
    <xf numFmtId="0" fontId="32" fillId="2" borderId="50" xfId="0" applyFont="1" applyFill="1" applyBorder="1" applyAlignment="1">
      <alignment horizontal="center" vertical="top" wrapText="1"/>
    </xf>
    <xf numFmtId="0" fontId="33" fillId="0" borderId="17" xfId="11" applyFont="1" applyFill="1" applyBorder="1" applyAlignment="1">
      <alignment horizontal="left" vertical="center" indent="1"/>
    </xf>
    <xf numFmtId="0" fontId="33" fillId="0" borderId="10" xfId="11" applyFont="1" applyFill="1" applyBorder="1" applyAlignment="1">
      <alignment horizontal="right" vertical="center" indent="1"/>
    </xf>
    <xf numFmtId="0" fontId="33" fillId="0" borderId="10" xfId="0" applyFont="1" applyFill="1" applyBorder="1" applyAlignment="1">
      <alignment horizontal="center" vertical="center"/>
    </xf>
    <xf numFmtId="0" fontId="33" fillId="0" borderId="17" xfId="0" applyFont="1" applyFill="1" applyBorder="1" applyAlignment="1">
      <alignment horizontal="center" vertical="center"/>
    </xf>
    <xf numFmtId="0" fontId="50" fillId="2" borderId="50" xfId="4" applyFont="1" applyFill="1" applyBorder="1" applyAlignment="1">
      <alignment horizontal="center" vertical="center" wrapText="1"/>
    </xf>
    <xf numFmtId="0" fontId="50" fillId="2" borderId="4" xfId="4" applyFont="1" applyFill="1" applyBorder="1" applyAlignment="1">
      <alignment horizontal="center" vertical="center" wrapText="1"/>
    </xf>
    <xf numFmtId="49" fontId="32" fillId="0" borderId="10" xfId="1" applyNumberFormat="1" applyFont="1" applyFill="1" applyBorder="1" applyAlignment="1">
      <alignment horizontal="center" vertical="center"/>
    </xf>
    <xf numFmtId="0" fontId="12" fillId="0" borderId="71" xfId="4" applyFont="1" applyFill="1" applyBorder="1" applyAlignment="1">
      <alignment horizontal="left" vertical="center" wrapText="1" readingOrder="1"/>
    </xf>
    <xf numFmtId="0" fontId="39" fillId="0" borderId="0" xfId="12" applyFont="1" applyFill="1" applyAlignment="1">
      <alignment horizontal="left" vertical="center" wrapText="1" readingOrder="1"/>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181" fontId="32" fillId="0" borderId="121" xfId="1" applyNumberFormat="1" applyFont="1" applyFill="1" applyBorder="1" applyAlignment="1">
      <alignment horizontal="right" vertical="center"/>
    </xf>
    <xf numFmtId="0" fontId="39" fillId="0" borderId="0" xfId="0" applyFont="1" applyFill="1" applyAlignment="1">
      <alignment horizontal="center"/>
    </xf>
    <xf numFmtId="181" fontId="32" fillId="0" borderId="42" xfId="1" applyNumberFormat="1" applyFont="1" applyFill="1" applyBorder="1" applyAlignment="1">
      <alignment horizontal="right" vertical="center" readingOrder="1"/>
    </xf>
    <xf numFmtId="0" fontId="32" fillId="0" borderId="42" xfId="0" quotePrefix="1" applyFont="1" applyFill="1" applyBorder="1" applyAlignment="1">
      <alignment horizontal="center"/>
    </xf>
    <xf numFmtId="0" fontId="53" fillId="0" borderId="12"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33" fillId="0" borderId="99" xfId="0" applyFont="1" applyFill="1" applyBorder="1" applyAlignment="1">
      <alignment horizontal="center" vertical="center"/>
    </xf>
    <xf numFmtId="0" fontId="33" fillId="0" borderId="120" xfId="0" applyFont="1" applyFill="1" applyBorder="1" applyAlignment="1">
      <alignment horizontal="center" vertical="center"/>
    </xf>
    <xf numFmtId="0" fontId="24" fillId="0" borderId="0" xfId="0" applyFont="1" applyFill="1" applyBorder="1" applyAlignment="1">
      <alignment readingOrder="2"/>
    </xf>
    <xf numFmtId="177" fontId="32" fillId="0" borderId="92" xfId="1" applyNumberFormat="1" applyFont="1" applyFill="1" applyBorder="1" applyAlignment="1">
      <alignment horizontal="right" vertical="center"/>
    </xf>
    <xf numFmtId="177" fontId="32" fillId="0" borderId="93" xfId="1" applyNumberFormat="1" applyFont="1" applyFill="1" applyBorder="1" applyAlignment="1">
      <alignment horizontal="right" vertical="center" indent="2"/>
    </xf>
    <xf numFmtId="49" fontId="32" fillId="0" borderId="121" xfId="1" applyNumberFormat="1" applyFont="1" applyFill="1" applyBorder="1" applyAlignment="1">
      <alignment horizontal="right" vertical="center"/>
    </xf>
    <xf numFmtId="177" fontId="33" fillId="0" borderId="121" xfId="1" applyNumberFormat="1" applyFont="1" applyFill="1" applyBorder="1" applyAlignment="1">
      <alignment horizontal="left" vertical="center" indent="2"/>
    </xf>
    <xf numFmtId="167" fontId="33" fillId="0" borderId="121" xfId="1" applyNumberFormat="1" applyFont="1" applyFill="1" applyBorder="1" applyAlignment="1">
      <alignment horizontal="left" vertical="center" indent="2"/>
    </xf>
    <xf numFmtId="177" fontId="33" fillId="0" borderId="79" xfId="1" applyNumberFormat="1" applyFont="1" applyFill="1" applyBorder="1" applyAlignment="1">
      <alignment horizontal="left" vertical="center" indent="2"/>
    </xf>
    <xf numFmtId="0" fontId="33" fillId="0" borderId="17" xfId="11" applyFont="1" applyFill="1" applyBorder="1" applyAlignment="1">
      <alignment horizontal="left" vertical="center" indent="1"/>
    </xf>
    <xf numFmtId="0" fontId="33" fillId="0" borderId="10" xfId="11" applyFont="1" applyFill="1" applyBorder="1" applyAlignment="1">
      <alignment vertical="center"/>
    </xf>
    <xf numFmtId="0" fontId="33" fillId="0" borderId="17" xfId="11" applyFont="1" applyFill="1" applyBorder="1" applyAlignment="1">
      <alignment vertical="center"/>
    </xf>
    <xf numFmtId="170" fontId="33" fillId="0" borderId="50" xfId="1" applyNumberFormat="1" applyFont="1" applyFill="1" applyBorder="1" applyAlignment="1">
      <alignment horizontal="right" vertical="center"/>
    </xf>
    <xf numFmtId="170" fontId="32" fillId="0" borderId="50" xfId="1" applyNumberFormat="1" applyFont="1" applyFill="1" applyBorder="1" applyAlignment="1">
      <alignment horizontal="right" vertical="center"/>
    </xf>
    <xf numFmtId="181" fontId="32" fillId="0" borderId="50" xfId="1" quotePrefix="1" applyNumberFormat="1" applyFont="1" applyFill="1" applyBorder="1" applyAlignment="1">
      <alignment vertical="center"/>
    </xf>
    <xf numFmtId="181" fontId="33" fillId="0" borderId="5"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8" xfId="4" applyFont="1" applyFill="1" applyBorder="1" applyAlignment="1">
      <alignment horizontal="right" readingOrder="2"/>
    </xf>
    <xf numFmtId="0" fontId="12" fillId="0" borderId="68"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vertical="top"/>
    </xf>
    <xf numFmtId="0" fontId="36" fillId="0" borderId="0" xfId="0" applyFont="1" applyFill="1" applyAlignment="1">
      <alignment horizontal="right"/>
    </xf>
    <xf numFmtId="177" fontId="49" fillId="0" borderId="0" xfId="1" applyNumberFormat="1" applyFont="1" applyFill="1" applyBorder="1" applyAlignment="1">
      <alignment horizontal="right" indent="1"/>
    </xf>
    <xf numFmtId="177" fontId="56" fillId="0" borderId="0" xfId="1" applyNumberFormat="1" applyFont="1" applyFill="1" applyBorder="1" applyAlignment="1">
      <alignment horizontal="right" indent="1"/>
    </xf>
    <xf numFmtId="177" fontId="44" fillId="0" borderId="0" xfId="1" applyNumberFormat="1" applyFont="1" applyFill="1" applyBorder="1" applyAlignment="1">
      <alignment horizontal="right" indent="1"/>
    </xf>
    <xf numFmtId="171" fontId="33" fillId="0" borderId="50" xfId="14" applyNumberFormat="1" applyFont="1" applyFill="1" applyBorder="1" applyAlignment="1">
      <alignment horizontal="right" vertical="center"/>
    </xf>
    <xf numFmtId="167" fontId="24" fillId="0" borderId="0" xfId="1" applyFont="1" applyFill="1"/>
    <xf numFmtId="171" fontId="12" fillId="0" borderId="0" xfId="14" applyNumberFormat="1" applyFont="1" applyFill="1"/>
    <xf numFmtId="171" fontId="33" fillId="0" borderId="60" xfId="14" applyNumberFormat="1" applyFont="1" applyFill="1" applyBorder="1" applyAlignment="1">
      <alignment horizontal="right" vertical="center"/>
    </xf>
    <xf numFmtId="171" fontId="33" fillId="0" borderId="53" xfId="14" applyNumberFormat="1" applyFont="1" applyFill="1" applyBorder="1" applyAlignment="1">
      <alignment horizontal="right" vertical="center"/>
    </xf>
    <xf numFmtId="171" fontId="33" fillId="0" borderId="63" xfId="14" applyNumberFormat="1" applyFont="1" applyFill="1" applyBorder="1" applyAlignment="1">
      <alignment horizontal="right" vertical="center"/>
    </xf>
    <xf numFmtId="171" fontId="33" fillId="0" borderId="15" xfId="14" applyNumberFormat="1" applyFont="1" applyFill="1" applyBorder="1" applyAlignment="1">
      <alignment horizontal="right" vertical="center"/>
    </xf>
    <xf numFmtId="10" fontId="33" fillId="0" borderId="60" xfId="14" applyNumberFormat="1" applyFont="1" applyFill="1" applyBorder="1" applyAlignment="1">
      <alignment horizontal="right" vertical="center"/>
    </xf>
    <xf numFmtId="10" fontId="33" fillId="0" borderId="53" xfId="14" applyNumberFormat="1" applyFont="1" applyFill="1" applyBorder="1" applyAlignment="1">
      <alignment horizontal="right" vertical="center"/>
    </xf>
    <xf numFmtId="10" fontId="33" fillId="0" borderId="63" xfId="14" applyNumberFormat="1" applyFont="1" applyFill="1" applyBorder="1" applyAlignment="1">
      <alignment horizontal="right" vertical="center"/>
    </xf>
    <xf numFmtId="10" fontId="33" fillId="0" borderId="15" xfId="14" applyNumberFormat="1" applyFont="1" applyFill="1" applyBorder="1" applyAlignment="1">
      <alignment horizontal="right" vertical="center"/>
    </xf>
    <xf numFmtId="9" fontId="32" fillId="0" borderId="60" xfId="14" applyNumberFormat="1" applyFont="1" applyFill="1" applyBorder="1" applyAlignment="1">
      <alignment horizontal="right" vertical="center"/>
    </xf>
    <xf numFmtId="9" fontId="32" fillId="0" borderId="53" xfId="14" applyFont="1" applyFill="1" applyBorder="1" applyAlignment="1">
      <alignment horizontal="right" vertical="center"/>
    </xf>
    <xf numFmtId="9" fontId="32" fillId="0" borderId="63" xfId="14" applyFont="1" applyFill="1" applyBorder="1" applyAlignment="1">
      <alignment horizontal="right" vertical="center"/>
    </xf>
    <xf numFmtId="9" fontId="32" fillId="0" borderId="15" xfId="14" applyFont="1" applyFill="1" applyBorder="1" applyAlignment="1">
      <alignment horizontal="right" vertical="center"/>
    </xf>
    <xf numFmtId="9" fontId="33" fillId="0" borderId="60" xfId="14" applyFont="1" applyFill="1" applyBorder="1" applyAlignment="1">
      <alignment horizontal="right" vertical="center"/>
    </xf>
    <xf numFmtId="9" fontId="33" fillId="0" borderId="53" xfId="14" applyFont="1" applyFill="1" applyBorder="1" applyAlignment="1">
      <alignment horizontal="right" vertical="center"/>
    </xf>
    <xf numFmtId="9" fontId="33" fillId="0" borderId="63" xfId="14" applyFont="1" applyFill="1" applyBorder="1" applyAlignment="1">
      <alignment horizontal="right" vertical="center"/>
    </xf>
    <xf numFmtId="9" fontId="33" fillId="0" borderId="15" xfId="14" applyFont="1" applyFill="1" applyBorder="1" applyAlignment="1">
      <alignment horizontal="right" vertical="center"/>
    </xf>
    <xf numFmtId="9" fontId="32" fillId="0" borderId="60" xfId="14" applyFont="1" applyFill="1" applyBorder="1" applyAlignment="1">
      <alignment horizontal="right" vertical="center"/>
    </xf>
    <xf numFmtId="177" fontId="41" fillId="0" borderId="0" xfId="1" applyNumberFormat="1" applyFont="1" applyFill="1" applyBorder="1" applyAlignment="1">
      <alignment horizontal="right" indent="1"/>
    </xf>
    <xf numFmtId="171" fontId="33" fillId="0" borderId="60" xfId="14" applyNumberFormat="1" applyFont="1" applyFill="1" applyBorder="1" applyAlignment="1">
      <alignment horizontal="center" vertical="center"/>
    </xf>
    <xf numFmtId="171" fontId="33" fillId="0" borderId="53" xfId="14" applyNumberFormat="1" applyFont="1" applyFill="1" applyBorder="1" applyAlignment="1">
      <alignment horizontal="center" vertical="center"/>
    </xf>
    <xf numFmtId="171" fontId="33" fillId="0" borderId="61" xfId="14" applyNumberFormat="1" applyFont="1" applyFill="1" applyBorder="1" applyAlignment="1">
      <alignment horizontal="center" vertical="center"/>
    </xf>
    <xf numFmtId="9" fontId="32" fillId="0" borderId="60" xfId="14" applyFont="1" applyFill="1" applyBorder="1" applyAlignment="1">
      <alignment horizontal="center" vertical="center"/>
    </xf>
    <xf numFmtId="9" fontId="32" fillId="0" borderId="53" xfId="14" applyFont="1" applyFill="1" applyBorder="1" applyAlignment="1">
      <alignment horizontal="center" vertical="center"/>
    </xf>
    <xf numFmtId="9" fontId="32" fillId="0" borderId="61" xfId="14" applyFont="1" applyFill="1" applyBorder="1" applyAlignment="1">
      <alignment horizontal="center" vertical="center"/>
    </xf>
    <xf numFmtId="9" fontId="33" fillId="0" borderId="60" xfId="14" applyFont="1" applyFill="1" applyBorder="1" applyAlignment="1">
      <alignment horizontal="center" vertical="center"/>
    </xf>
    <xf numFmtId="9" fontId="33" fillId="0" borderId="53" xfId="14" applyFont="1" applyFill="1" applyBorder="1" applyAlignment="1">
      <alignment horizontal="center" vertical="center"/>
    </xf>
    <xf numFmtId="9" fontId="33" fillId="0" borderId="61" xfId="14" applyFont="1" applyFill="1" applyBorder="1" applyAlignment="1">
      <alignment horizontal="center" vertical="center"/>
    </xf>
    <xf numFmtId="171" fontId="32" fillId="0" borderId="60" xfId="14" applyNumberFormat="1" applyFont="1" applyFill="1" applyBorder="1" applyAlignment="1">
      <alignment horizontal="center" vertical="center"/>
    </xf>
    <xf numFmtId="171" fontId="32" fillId="0" borderId="53" xfId="14" applyNumberFormat="1" applyFont="1" applyFill="1" applyBorder="1" applyAlignment="1">
      <alignment horizontal="center" vertical="center"/>
    </xf>
    <xf numFmtId="171" fontId="32" fillId="0" borderId="61" xfId="14" applyNumberFormat="1" applyFont="1" applyFill="1" applyBorder="1" applyAlignment="1">
      <alignment horizontal="center" vertical="center"/>
    </xf>
    <xf numFmtId="0" fontId="12" fillId="0" borderId="71" xfId="4" applyFont="1" applyFill="1" applyBorder="1" applyAlignment="1">
      <alignment vertical="center" wrapText="1" readingOrder="2"/>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6" xfId="0" applyFont="1" applyFill="1" applyBorder="1" applyAlignment="1">
      <alignment horizontal="left" vertical="center" indent="1"/>
    </xf>
    <xf numFmtId="0" fontId="32" fillId="2" borderId="17" xfId="0" applyFont="1" applyFill="1" applyBorder="1" applyAlignment="1">
      <alignment horizontal="left" vertical="center" indent="1"/>
    </xf>
    <xf numFmtId="0" fontId="32" fillId="2" borderId="21" xfId="0" applyFont="1" applyFill="1" applyBorder="1" applyAlignment="1">
      <alignment horizontal="left" vertical="center" indent="1"/>
    </xf>
    <xf numFmtId="0" fontId="32" fillId="2" borderId="24" xfId="0" applyFont="1" applyFill="1" applyBorder="1" applyAlignment="1">
      <alignment horizontal="right" vertical="center" indent="1"/>
    </xf>
    <xf numFmtId="0" fontId="32" fillId="2" borderId="10" xfId="0" applyFont="1" applyFill="1" applyBorder="1" applyAlignment="1">
      <alignment horizontal="right" vertical="center" indent="1"/>
    </xf>
    <xf numFmtId="0" fontId="32" fillId="2" borderId="36" xfId="0" applyFont="1" applyFill="1" applyBorder="1" applyAlignment="1">
      <alignment horizontal="right" vertical="center" indent="1"/>
    </xf>
    <xf numFmtId="0" fontId="32" fillId="2" borderId="25" xfId="0" applyFont="1" applyFill="1" applyBorder="1" applyAlignment="1">
      <alignment horizontal="center" vertical="center"/>
    </xf>
    <xf numFmtId="0" fontId="32" fillId="2" borderId="50" xfId="0" applyFont="1" applyFill="1" applyBorder="1" applyAlignment="1">
      <alignment horizontal="center" vertical="center"/>
    </xf>
    <xf numFmtId="0" fontId="32" fillId="2" borderId="49" xfId="0" applyFont="1" applyFill="1" applyBorder="1" applyAlignment="1">
      <alignment horizontal="center" vertical="center"/>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9" fillId="0" borderId="0" xfId="12" applyFont="1" applyFill="1" applyAlignment="1">
      <alignment horizontal="right" vertical="top" readingOrder="2"/>
    </xf>
    <xf numFmtId="0" fontId="39" fillId="0" borderId="0" xfId="12" applyFont="1" applyFill="1" applyAlignment="1">
      <alignment horizontal="left" vertical="top" wrapText="1"/>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4"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50" xfId="0" applyFont="1" applyFill="1" applyBorder="1" applyAlignment="1">
      <alignment horizontal="center" vertical="center"/>
    </xf>
    <xf numFmtId="0" fontId="48" fillId="2" borderId="4" xfId="0" applyFont="1" applyFill="1" applyBorder="1" applyAlignment="1">
      <alignment horizontal="center" vertical="center"/>
    </xf>
    <xf numFmtId="0" fontId="41" fillId="0" borderId="0" xfId="0" applyFont="1" applyFill="1" applyAlignment="1">
      <alignment horizontal="center"/>
    </xf>
    <xf numFmtId="0" fontId="44" fillId="0" borderId="0" xfId="0" applyFont="1" applyFill="1" applyAlignment="1">
      <alignment horizont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7" xfId="0" applyFont="1" applyFill="1" applyBorder="1" applyAlignment="1">
      <alignment horizontal="center" vertical="top"/>
    </xf>
    <xf numFmtId="0" fontId="32" fillId="2" borderId="58" xfId="0" applyFont="1" applyFill="1" applyBorder="1" applyAlignment="1">
      <alignment horizontal="center" vertical="top"/>
    </xf>
    <xf numFmtId="0" fontId="32" fillId="2" borderId="56" xfId="0" applyFont="1" applyFill="1" applyBorder="1" applyAlignment="1">
      <alignment horizontal="center" vertical="center"/>
    </xf>
    <xf numFmtId="0" fontId="32" fillId="2" borderId="57" xfId="0" applyFont="1" applyFill="1" applyBorder="1" applyAlignment="1">
      <alignment horizontal="center" vertical="center"/>
    </xf>
    <xf numFmtId="0" fontId="33" fillId="2" borderId="17" xfId="0" applyFont="1" applyFill="1" applyBorder="1" applyAlignment="1">
      <alignment horizontal="left" vertical="center" indent="1"/>
    </xf>
    <xf numFmtId="0" fontId="33" fillId="2" borderId="21" xfId="0" applyFont="1" applyFill="1" applyBorder="1" applyAlignment="1">
      <alignment horizontal="left" vertical="center" indent="1"/>
    </xf>
    <xf numFmtId="0" fontId="32" fillId="2" borderId="24" xfId="6" applyFont="1" applyFill="1" applyBorder="1" applyAlignment="1">
      <alignment horizontal="right" vertical="center" indent="1"/>
    </xf>
    <xf numFmtId="0" fontId="32" fillId="2" borderId="10" xfId="6" applyFont="1" applyFill="1" applyBorder="1" applyAlignment="1">
      <alignment horizontal="right" vertical="center" indent="1"/>
    </xf>
    <xf numFmtId="0" fontId="32" fillId="2" borderId="36"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56" xfId="0" applyFont="1" applyFill="1" applyBorder="1" applyAlignment="1">
      <alignment horizontal="center" vertical="top"/>
    </xf>
    <xf numFmtId="0" fontId="32" fillId="2" borderId="24" xfId="21" applyFont="1" applyFill="1" applyBorder="1" applyAlignment="1">
      <alignment horizontal="right" vertical="center"/>
    </xf>
    <xf numFmtId="0" fontId="32" fillId="2" borderId="10" xfId="21" applyFont="1" applyFill="1" applyBorder="1" applyAlignment="1">
      <alignment horizontal="right" vertical="center"/>
    </xf>
    <xf numFmtId="0" fontId="32" fillId="2" borderId="36" xfId="21" applyFont="1" applyFill="1" applyBorder="1" applyAlignment="1">
      <alignment horizontal="right" vertical="center"/>
    </xf>
    <xf numFmtId="0" fontId="32" fillId="2" borderId="24"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36" xfId="0" applyFont="1" applyFill="1" applyBorder="1" applyAlignment="1">
      <alignment horizontal="center" vertical="center"/>
    </xf>
    <xf numFmtId="0" fontId="41" fillId="0" borderId="0" xfId="5" applyFont="1" applyFill="1" applyAlignment="1">
      <alignment horizontal="center"/>
    </xf>
    <xf numFmtId="0" fontId="32" fillId="2" borderId="24" xfId="5" applyFont="1" applyFill="1" applyBorder="1" applyAlignment="1">
      <alignment horizontal="right" vertical="center" indent="1"/>
    </xf>
    <xf numFmtId="0" fontId="32" fillId="2" borderId="10" xfId="5" applyFont="1" applyFill="1" applyBorder="1" applyAlignment="1">
      <alignment horizontal="right" vertical="center" indent="1"/>
    </xf>
    <xf numFmtId="0" fontId="32" fillId="2" borderId="36" xfId="5" applyFont="1" applyFill="1" applyBorder="1" applyAlignment="1">
      <alignment horizontal="right" vertical="center" indent="1"/>
    </xf>
    <xf numFmtId="0" fontId="32" fillId="2" borderId="26" xfId="5" applyFont="1" applyFill="1" applyBorder="1" applyAlignment="1">
      <alignment horizontal="left" vertical="center" indent="1"/>
    </xf>
    <xf numFmtId="0" fontId="33" fillId="2" borderId="17" xfId="5" applyFont="1" applyFill="1" applyBorder="1" applyAlignment="1">
      <alignment horizontal="left" vertical="center" indent="1"/>
    </xf>
    <xf numFmtId="0" fontId="33" fillId="2" borderId="21" xfId="5" applyFont="1" applyFill="1" applyBorder="1" applyAlignment="1">
      <alignment horizontal="lef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84" xfId="5" applyNumberFormat="1" applyFont="1" applyFill="1" applyBorder="1" applyAlignment="1">
      <alignment horizontal="right" vertical="center"/>
    </xf>
    <xf numFmtId="49" fontId="32" fillId="2" borderId="80" xfId="5" applyNumberFormat="1" applyFont="1" applyFill="1" applyBorder="1" applyAlignment="1">
      <alignment horizontal="right" vertical="center"/>
    </xf>
    <xf numFmtId="49" fontId="32" fillId="2" borderId="86" xfId="5" applyNumberFormat="1" applyFont="1" applyFill="1" applyBorder="1" applyAlignment="1">
      <alignment horizontal="right" vertical="center"/>
    </xf>
    <xf numFmtId="49" fontId="32" fillId="2" borderId="26" xfId="5" applyNumberFormat="1" applyFont="1" applyFill="1" applyBorder="1" applyAlignment="1">
      <alignment horizontal="left" vertical="center"/>
    </xf>
    <xf numFmtId="49" fontId="33" fillId="2" borderId="17" xfId="5" applyNumberFormat="1" applyFont="1" applyFill="1" applyBorder="1" applyAlignment="1">
      <alignment horizontal="left" vertical="center"/>
    </xf>
    <xf numFmtId="49" fontId="33" fillId="2" borderId="21" xfId="5" applyNumberFormat="1" applyFont="1" applyFill="1" applyBorder="1" applyAlignment="1">
      <alignment horizontal="left" vertical="center"/>
    </xf>
    <xf numFmtId="0" fontId="32" fillId="2" borderId="84" xfId="5" applyFont="1" applyFill="1" applyBorder="1" applyAlignment="1">
      <alignment horizontal="right" vertical="center" indent="1"/>
    </xf>
    <xf numFmtId="0" fontId="32" fillId="2" borderId="80" xfId="5" applyFont="1" applyFill="1" applyBorder="1" applyAlignment="1">
      <alignment horizontal="right" vertical="center" indent="1"/>
    </xf>
    <xf numFmtId="0" fontId="32" fillId="2" borderId="86" xfId="5" applyFont="1" applyFill="1" applyBorder="1" applyAlignment="1">
      <alignment horizontal="right" vertical="center" indent="1"/>
    </xf>
    <xf numFmtId="0" fontId="41" fillId="0" borderId="0" xfId="8" applyFont="1" applyFill="1" applyAlignment="1">
      <alignment horizontal="center"/>
    </xf>
    <xf numFmtId="0" fontId="32" fillId="2" borderId="84" xfId="0" applyFont="1" applyFill="1" applyBorder="1" applyAlignment="1">
      <alignment horizontal="right" vertical="center" indent="1"/>
    </xf>
    <xf numFmtId="0" fontId="32" fillId="2" borderId="80" xfId="0" applyFont="1" applyFill="1" applyBorder="1" applyAlignment="1">
      <alignment horizontal="right" vertical="center" indent="1"/>
    </xf>
    <xf numFmtId="0" fontId="32" fillId="2" borderId="86" xfId="0" applyFont="1" applyFill="1" applyBorder="1" applyAlignment="1">
      <alignment horizontal="right" vertical="center" indent="1"/>
    </xf>
    <xf numFmtId="0" fontId="32" fillId="2" borderId="26" xfId="12" applyFont="1" applyFill="1" applyBorder="1" applyAlignment="1">
      <alignment horizontal="center" vertical="center"/>
    </xf>
    <xf numFmtId="0" fontId="32" fillId="2" borderId="17"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24" xfId="12" applyFont="1" applyFill="1" applyBorder="1" applyAlignment="1">
      <alignment horizontal="center" vertical="center"/>
    </xf>
    <xf numFmtId="0" fontId="32" fillId="2" borderId="10" xfId="12" applyFont="1" applyFill="1" applyBorder="1" applyAlignment="1">
      <alignment horizontal="center" vertical="center"/>
    </xf>
    <xf numFmtId="0" fontId="32" fillId="2" borderId="36" xfId="12" applyFont="1" applyFill="1" applyBorder="1" applyAlignment="1">
      <alignment horizontal="center" vertical="center"/>
    </xf>
    <xf numFmtId="0" fontId="16" fillId="2" borderId="25" xfId="12" applyFont="1" applyFill="1" applyBorder="1" applyAlignment="1">
      <alignment horizontal="center" vertical="center"/>
    </xf>
    <xf numFmtId="0" fontId="17" fillId="2" borderId="25" xfId="12" applyFont="1" applyFill="1" applyBorder="1" applyAlignment="1">
      <alignment horizontal="center" vertical="center"/>
    </xf>
    <xf numFmtId="0" fontId="16" fillId="2" borderId="4" xfId="12" applyFont="1" applyFill="1" applyBorder="1" applyAlignment="1">
      <alignment horizontal="center" vertical="center"/>
    </xf>
    <xf numFmtId="0" fontId="17" fillId="2" borderId="4" xfId="12" applyFont="1" applyFill="1" applyBorder="1" applyAlignment="1">
      <alignment horizontal="center" vertical="center"/>
    </xf>
    <xf numFmtId="0" fontId="17" fillId="2" borderId="50" xfId="9" applyFont="1" applyFill="1" applyBorder="1" applyAlignment="1">
      <alignment horizontal="center" vertical="center"/>
    </xf>
    <xf numFmtId="0" fontId="17" fillId="2" borderId="49" xfId="9" applyFont="1" applyFill="1" applyBorder="1" applyAlignment="1">
      <alignment horizontal="center" vertical="center"/>
    </xf>
    <xf numFmtId="0" fontId="16" fillId="2" borderId="50" xfId="12" applyFont="1" applyFill="1" applyBorder="1" applyAlignment="1">
      <alignment horizontal="center" vertical="center"/>
    </xf>
    <xf numFmtId="0" fontId="50" fillId="2" borderId="24" xfId="0" applyFont="1" applyFill="1" applyBorder="1" applyAlignment="1">
      <alignment horizontal="center" wrapText="1"/>
    </xf>
    <xf numFmtId="0" fontId="50" fillId="2" borderId="25" xfId="0" applyFont="1" applyFill="1" applyBorder="1" applyAlignment="1">
      <alignment horizontal="center" wrapText="1"/>
    </xf>
    <xf numFmtId="0" fontId="39" fillId="0" borderId="0" xfId="0" applyFont="1" applyFill="1" applyAlignment="1">
      <alignment horizontal="left" vertical="center"/>
    </xf>
    <xf numFmtId="0" fontId="32" fillId="0" borderId="99"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36" xfId="0" applyFont="1" applyFill="1" applyBorder="1" applyAlignment="1">
      <alignment horizontal="center" vertical="center"/>
    </xf>
    <xf numFmtId="0" fontId="32" fillId="0" borderId="102" xfId="0" applyFont="1" applyFill="1" applyBorder="1" applyAlignment="1">
      <alignment horizontal="center" vertical="center"/>
    </xf>
    <xf numFmtId="0" fontId="32" fillId="0" borderId="106" xfId="0" applyFont="1" applyFill="1" applyBorder="1" applyAlignment="1">
      <alignment horizontal="center" vertical="center"/>
    </xf>
    <xf numFmtId="0" fontId="32" fillId="0" borderId="122" xfId="0" applyFont="1" applyFill="1" applyBorder="1" applyAlignment="1">
      <alignment horizontal="center" vertical="center"/>
    </xf>
    <xf numFmtId="0" fontId="32" fillId="0" borderId="108" xfId="0" applyFont="1" applyFill="1" applyBorder="1" applyAlignment="1">
      <alignment horizontal="center" vertical="center"/>
    </xf>
    <xf numFmtId="0" fontId="32" fillId="0" borderId="110" xfId="0" applyFont="1" applyFill="1" applyBorder="1" applyAlignment="1">
      <alignment horizontal="center" vertical="center"/>
    </xf>
    <xf numFmtId="0" fontId="39" fillId="0" borderId="0" xfId="0" applyFont="1" applyFill="1" applyAlignment="1">
      <alignment horizontal="right" vertical="center"/>
    </xf>
    <xf numFmtId="0" fontId="32" fillId="2" borderId="50" xfId="0" applyFont="1" applyFill="1" applyBorder="1" applyAlignment="1">
      <alignment horizontal="center" vertical="top" wrapText="1"/>
    </xf>
    <xf numFmtId="0" fontId="32" fillId="2" borderId="4" xfId="0" applyFont="1" applyFill="1" applyBorder="1" applyAlignment="1">
      <alignment horizontal="center" vertical="top" wrapText="1"/>
    </xf>
    <xf numFmtId="0" fontId="32" fillId="2" borderId="10" xfId="0" applyFont="1" applyFill="1" applyBorder="1" applyAlignment="1">
      <alignment horizontal="center" vertical="top" wrapText="1"/>
    </xf>
    <xf numFmtId="0" fontId="32" fillId="2" borderId="36" xfId="0" applyFont="1" applyFill="1" applyBorder="1" applyAlignment="1">
      <alignment horizontal="center" vertical="top" wrapText="1"/>
    </xf>
    <xf numFmtId="0" fontId="32" fillId="2" borderId="34" xfId="0" applyFont="1" applyFill="1" applyBorder="1" applyAlignment="1">
      <alignment horizontal="right" vertical="top" indent="1"/>
    </xf>
    <xf numFmtId="0" fontId="32" fillId="2" borderId="37" xfId="0" applyFont="1" applyFill="1" applyBorder="1" applyAlignment="1">
      <alignment horizontal="right" vertical="top" indent="1"/>
    </xf>
    <xf numFmtId="0" fontId="32" fillId="2" borderId="9" xfId="0" applyFont="1" applyFill="1" applyBorder="1" applyAlignment="1">
      <alignment horizontal="right" vertical="top" indent="1"/>
    </xf>
    <xf numFmtId="0" fontId="32" fillId="2" borderId="24" xfId="0" applyFont="1" applyFill="1" applyBorder="1" applyAlignment="1">
      <alignment horizontal="center" vertical="top" wrapText="1"/>
    </xf>
    <xf numFmtId="0" fontId="32" fillId="2" borderId="25" xfId="0" applyFont="1" applyFill="1" applyBorder="1" applyAlignment="1">
      <alignment horizontal="center" vertical="top" wrapText="1"/>
    </xf>
    <xf numFmtId="0" fontId="32" fillId="2" borderId="113" xfId="0" applyFont="1" applyFill="1" applyBorder="1" applyAlignment="1">
      <alignment horizontal="right" vertical="top" indent="1"/>
    </xf>
    <xf numFmtId="0" fontId="36" fillId="0" borderId="0" xfId="0" applyFont="1" applyFill="1" applyAlignment="1">
      <alignment horizontal="right" vertical="top"/>
    </xf>
    <xf numFmtId="0" fontId="39" fillId="0" borderId="0" xfId="0" applyFont="1" applyFill="1" applyAlignment="1">
      <alignment horizontal="right" vertical="top"/>
    </xf>
    <xf numFmtId="0" fontId="50" fillId="2" borderId="17" xfId="0" applyFont="1" applyFill="1" applyBorder="1" applyAlignment="1">
      <alignment horizontal="center" vertical="center" wrapText="1"/>
    </xf>
    <xf numFmtId="0" fontId="50" fillId="2" borderId="21" xfId="0" applyFont="1" applyFill="1" applyBorder="1" applyAlignment="1">
      <alignment horizontal="center" vertical="center" wrapText="1"/>
    </xf>
    <xf numFmtId="0" fontId="50" fillId="2" borderId="50"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39" fillId="0" borderId="0" xfId="0" applyFont="1" applyFill="1" applyAlignment="1">
      <alignment horizontal="left" vertical="top"/>
    </xf>
    <xf numFmtId="0" fontId="50" fillId="2" borderId="34" xfId="0" applyFont="1" applyFill="1" applyBorder="1" applyAlignment="1">
      <alignment horizontal="right" indent="4"/>
    </xf>
    <xf numFmtId="0" fontId="50" fillId="2" borderId="37" xfId="0" applyFont="1" applyFill="1" applyBorder="1" applyAlignment="1">
      <alignment horizontal="right" indent="4"/>
    </xf>
    <xf numFmtId="0" fontId="50" fillId="2" borderId="9" xfId="0" applyFont="1" applyFill="1" applyBorder="1" applyAlignment="1">
      <alignment horizontal="right" indent="4"/>
    </xf>
    <xf numFmtId="0" fontId="50" fillId="2" borderId="10" xfId="0" applyFont="1" applyFill="1" applyBorder="1" applyAlignment="1">
      <alignment horizontal="center" vertical="center" wrapText="1"/>
    </xf>
    <xf numFmtId="0" fontId="50" fillId="2" borderId="36" xfId="0" applyFont="1" applyFill="1" applyBorder="1" applyAlignment="1">
      <alignment horizontal="center" vertical="center" wrapText="1"/>
    </xf>
    <xf numFmtId="0" fontId="36" fillId="0" borderId="0" xfId="0" applyFont="1" applyFill="1" applyAlignment="1">
      <alignment horizontal="right"/>
    </xf>
    <xf numFmtId="0" fontId="10" fillId="2" borderId="26" xfId="13" applyFont="1" applyFill="1" applyBorder="1" applyAlignment="1">
      <alignment horizontal="center" vertical="center"/>
    </xf>
    <xf numFmtId="0" fontId="10" fillId="2" borderId="17" xfId="13" applyFont="1" applyFill="1" applyBorder="1" applyAlignment="1">
      <alignment horizontal="center" vertical="center"/>
    </xf>
    <xf numFmtId="0" fontId="10" fillId="2" borderId="21" xfId="13" applyFont="1" applyFill="1" applyBorder="1" applyAlignment="1">
      <alignment horizontal="center" vertical="center"/>
    </xf>
    <xf numFmtId="0" fontId="10" fillId="2" borderId="24" xfId="13" applyFont="1" applyFill="1" applyBorder="1" applyAlignment="1">
      <alignment horizontal="right" vertical="center"/>
    </xf>
    <xf numFmtId="0" fontId="10" fillId="2" borderId="10" xfId="13" applyFont="1" applyFill="1" applyBorder="1" applyAlignment="1">
      <alignment horizontal="right" vertical="center"/>
    </xf>
    <xf numFmtId="0" fontId="10" fillId="2" borderId="36" xfId="13" applyFont="1" applyFill="1" applyBorder="1" applyAlignment="1">
      <alignment horizontal="right" vertical="center"/>
    </xf>
    <xf numFmtId="0" fontId="39" fillId="0" borderId="0" xfId="12" applyFont="1" applyFill="1" applyAlignment="1">
      <alignment horizontal="right" wrapText="1"/>
    </xf>
    <xf numFmtId="0" fontId="32" fillId="2" borderId="26" xfId="4" applyFont="1" applyFill="1" applyBorder="1" applyAlignment="1">
      <alignment horizontal="left" vertical="center" indent="1"/>
    </xf>
    <xf numFmtId="0" fontId="32" fillId="2" borderId="17" xfId="4" applyFont="1" applyFill="1" applyBorder="1" applyAlignment="1">
      <alignment horizontal="left" vertical="center" indent="1"/>
    </xf>
    <xf numFmtId="0" fontId="32" fillId="2" borderId="21" xfId="4" applyFont="1" applyFill="1" applyBorder="1" applyAlignment="1">
      <alignment horizontal="left" vertical="center" indent="1"/>
    </xf>
    <xf numFmtId="0" fontId="41" fillId="0" borderId="0" xfId="4" applyFont="1" applyFill="1" applyAlignment="1">
      <alignment horizontal="center" vertical="center"/>
    </xf>
    <xf numFmtId="0" fontId="32" fillId="2" borderId="24" xfId="4" applyFont="1" applyFill="1" applyBorder="1" applyAlignment="1">
      <alignment horizontal="right" vertical="center" indent="1"/>
    </xf>
    <xf numFmtId="0" fontId="32" fillId="2" borderId="10" xfId="4" applyFont="1" applyFill="1" applyBorder="1" applyAlignment="1">
      <alignment horizontal="right" vertical="center" indent="1"/>
    </xf>
    <xf numFmtId="0" fontId="32" fillId="2" borderId="36"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50" fillId="2" borderId="50" xfId="4" applyFont="1" applyFill="1" applyBorder="1" applyAlignment="1">
      <alignment horizontal="center" vertical="center" wrapText="1"/>
    </xf>
    <xf numFmtId="0" fontId="50" fillId="2" borderId="4" xfId="4" applyFont="1" applyFill="1" applyBorder="1" applyAlignment="1">
      <alignment horizontal="center" vertical="center" wrapText="1"/>
    </xf>
    <xf numFmtId="0" fontId="33" fillId="0" borderId="99" xfId="0" applyFont="1" applyFill="1" applyBorder="1" applyAlignment="1">
      <alignment horizontal="center" vertical="center"/>
    </xf>
    <xf numFmtId="0" fontId="33" fillId="0" borderId="10" xfId="0" applyFont="1" applyFill="1" applyBorder="1" applyAlignment="1">
      <alignment horizontal="center" vertical="center"/>
    </xf>
    <xf numFmtId="0" fontId="32" fillId="2" borderId="25" xfId="0" applyFont="1" applyFill="1" applyBorder="1" applyAlignment="1">
      <alignment horizontal="right" vertical="center" indent="1"/>
    </xf>
    <xf numFmtId="0" fontId="32" fillId="2" borderId="50" xfId="0" applyFont="1" applyFill="1" applyBorder="1" applyAlignment="1">
      <alignment horizontal="right" vertical="center" indent="1"/>
    </xf>
    <xf numFmtId="0" fontId="32" fillId="2" borderId="4" xfId="0" applyFont="1" applyFill="1" applyBorder="1" applyAlignment="1">
      <alignment horizontal="right" vertical="center" indent="1"/>
    </xf>
    <xf numFmtId="0" fontId="50" fillId="2" borderId="50" xfId="4" applyFont="1" applyFill="1" applyBorder="1" applyAlignment="1">
      <alignment horizontal="center" vertical="center"/>
    </xf>
    <xf numFmtId="0" fontId="50" fillId="2" borderId="4" xfId="4" applyFont="1" applyFill="1" applyBorder="1" applyAlignment="1">
      <alignment horizontal="center" vertical="center"/>
    </xf>
    <xf numFmtId="49" fontId="32" fillId="2" borderId="25" xfId="0" applyNumberFormat="1" applyFont="1" applyFill="1" applyBorder="1" applyAlignment="1">
      <alignment horizontal="left" vertical="center" readingOrder="2"/>
    </xf>
    <xf numFmtId="49" fontId="32" fillId="2" borderId="50" xfId="0" applyNumberFormat="1" applyFont="1" applyFill="1" applyBorder="1" applyAlignment="1">
      <alignment horizontal="left" vertical="center" readingOrder="2"/>
    </xf>
    <xf numFmtId="49" fontId="32" fillId="2" borderId="4" xfId="0" applyNumberFormat="1" applyFont="1" applyFill="1" applyBorder="1" applyAlignment="1">
      <alignment horizontal="left" vertical="center" readingOrder="2"/>
    </xf>
    <xf numFmtId="0" fontId="33" fillId="0" borderId="100" xfId="0" applyFont="1" applyFill="1" applyBorder="1" applyAlignment="1">
      <alignment horizontal="center" vertical="center"/>
    </xf>
    <xf numFmtId="0" fontId="33" fillId="0" borderId="17" xfId="0" applyFont="1" applyFill="1" applyBorder="1" applyAlignment="1">
      <alignment horizontal="center" vertical="center"/>
    </xf>
    <xf numFmtId="0" fontId="13" fillId="0" borderId="0" xfId="0" applyFont="1" applyFill="1" applyAlignment="1">
      <alignment horizontal="center"/>
    </xf>
    <xf numFmtId="0" fontId="32" fillId="2" borderId="30" xfId="0" applyFont="1" applyFill="1" applyBorder="1" applyAlignment="1">
      <alignment horizontal="right" vertical="center" wrapText="1" indent="1"/>
    </xf>
    <xf numFmtId="0" fontId="32" fillId="2" borderId="7" xfId="0" applyFont="1" applyFill="1" applyBorder="1" applyAlignment="1">
      <alignment horizontal="right" vertical="center" wrapText="1" indent="1"/>
    </xf>
    <xf numFmtId="0" fontId="32" fillId="2" borderId="20" xfId="0" applyFont="1" applyFill="1" applyBorder="1" applyAlignment="1">
      <alignment horizontal="right" vertical="center" wrapText="1" indent="1"/>
    </xf>
    <xf numFmtId="49" fontId="32" fillId="0" borderId="99"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49" fontId="32" fillId="0" borderId="36" xfId="1" applyNumberFormat="1" applyFont="1" applyFill="1" applyBorder="1" applyAlignment="1">
      <alignment horizontal="center" vertical="center"/>
    </xf>
    <xf numFmtId="49" fontId="32" fillId="0" borderId="110" xfId="1" applyNumberFormat="1" applyFont="1" applyFill="1" applyBorder="1" applyAlignment="1">
      <alignment horizontal="center" vertical="center"/>
    </xf>
    <xf numFmtId="49" fontId="32" fillId="0" borderId="108" xfId="1" applyNumberFormat="1" applyFont="1" applyFill="1" applyBorder="1" applyAlignment="1">
      <alignment horizontal="center" vertical="center"/>
    </xf>
    <xf numFmtId="49" fontId="32" fillId="0" borderId="11" xfId="1" applyNumberFormat="1" applyFont="1" applyFill="1" applyBorder="1" applyAlignment="1">
      <alignment horizontal="center" vertical="center"/>
    </xf>
    <xf numFmtId="49" fontId="32" fillId="0" borderId="102" xfId="1" applyNumberFormat="1" applyFont="1" applyFill="1" applyBorder="1" applyAlignment="1">
      <alignment horizontal="center" vertical="center"/>
    </xf>
    <xf numFmtId="49" fontId="32" fillId="0" borderId="103" xfId="1" applyNumberFormat="1" applyFont="1" applyFill="1" applyBorder="1" applyAlignment="1">
      <alignment horizontal="center" vertical="center"/>
    </xf>
    <xf numFmtId="49" fontId="32" fillId="0" borderId="122" xfId="1" applyNumberFormat="1" applyFont="1" applyFill="1" applyBorder="1" applyAlignment="1">
      <alignment horizontal="center" vertical="center"/>
    </xf>
    <xf numFmtId="0" fontId="32" fillId="2"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49" fontId="32" fillId="2" borderId="10" xfId="0" applyNumberFormat="1" applyFont="1" applyFill="1" applyBorder="1" applyAlignment="1">
      <alignment horizontal="center" vertical="center" wrapText="1"/>
    </xf>
    <xf numFmtId="49" fontId="32" fillId="2" borderId="50" xfId="0" applyNumberFormat="1" applyFont="1" applyFill="1" applyBorder="1" applyAlignment="1">
      <alignment horizontal="center" vertical="center" wrapText="1"/>
    </xf>
    <xf numFmtId="49" fontId="32" fillId="2" borderId="36" xfId="0" applyNumberFormat="1" applyFont="1" applyFill="1" applyBorder="1" applyAlignment="1">
      <alignment horizontal="center" vertical="center" wrapText="1"/>
    </xf>
    <xf numFmtId="49" fontId="32" fillId="2" borderId="4" xfId="0" applyNumberFormat="1" applyFont="1" applyFill="1" applyBorder="1" applyAlignment="1">
      <alignment horizontal="center" vertical="center" wrapText="1"/>
    </xf>
    <xf numFmtId="49" fontId="11" fillId="2" borderId="50"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11" fillId="2" borderId="50"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11" fillId="2" borderId="49" xfId="0" applyNumberFormat="1" applyFont="1" applyFill="1" applyBorder="1" applyAlignment="1">
      <alignment horizontal="center" vertical="center" wrapText="1"/>
    </xf>
    <xf numFmtId="0" fontId="44" fillId="0" borderId="0" xfId="0" applyFont="1" applyFill="1" applyAlignment="1"/>
    <xf numFmtId="49" fontId="32" fillId="2" borderId="24" xfId="1" applyNumberFormat="1" applyFont="1" applyFill="1" applyBorder="1" applyAlignment="1">
      <alignment horizontal="right" vertical="center" indent="1"/>
    </xf>
    <xf numFmtId="49" fontId="32" fillId="2" borderId="10" xfId="1" applyNumberFormat="1" applyFont="1" applyFill="1" applyBorder="1" applyAlignment="1">
      <alignment horizontal="right" vertical="center" indent="1"/>
    </xf>
    <xf numFmtId="49" fontId="32" fillId="2" borderId="36" xfId="1" applyNumberFormat="1" applyFont="1" applyFill="1" applyBorder="1" applyAlignment="1">
      <alignment horizontal="right" vertical="center" indent="1"/>
    </xf>
    <xf numFmtId="49" fontId="32" fillId="2" borderId="26" xfId="1" applyNumberFormat="1" applyFont="1" applyFill="1" applyBorder="1" applyAlignment="1">
      <alignment horizontal="left" vertical="center" indent="1"/>
    </xf>
    <xf numFmtId="49" fontId="32" fillId="2" borderId="17" xfId="1" applyNumberFormat="1" applyFont="1" applyFill="1" applyBorder="1" applyAlignment="1">
      <alignment horizontal="left" vertical="center" indent="1"/>
    </xf>
    <xf numFmtId="49" fontId="32" fillId="2" borderId="21"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8" xfId="1" applyNumberFormat="1" applyFont="1" applyFill="1" applyBorder="1" applyAlignment="1">
      <alignment horizontal="center" vertical="center"/>
    </xf>
    <xf numFmtId="49" fontId="32" fillId="2" borderId="26" xfId="1" applyNumberFormat="1" applyFont="1" applyFill="1" applyBorder="1" applyAlignment="1">
      <alignment horizontal="left" vertical="center"/>
    </xf>
    <xf numFmtId="49" fontId="32" fillId="2" borderId="17" xfId="1" applyNumberFormat="1" applyFont="1" applyFill="1" applyBorder="1" applyAlignment="1">
      <alignment horizontal="left" vertical="center"/>
    </xf>
    <xf numFmtId="49" fontId="32" fillId="2" borderId="21" xfId="1" applyNumberFormat="1" applyFont="1" applyFill="1" applyBorder="1" applyAlignment="1">
      <alignment horizontal="left" vertical="center"/>
    </xf>
    <xf numFmtId="49" fontId="32" fillId="2" borderId="24" xfId="1" applyNumberFormat="1" applyFont="1" applyFill="1" applyBorder="1" applyAlignment="1">
      <alignment horizontal="right" vertical="center"/>
    </xf>
    <xf numFmtId="49" fontId="32" fillId="2" borderId="10" xfId="1" applyNumberFormat="1" applyFont="1" applyFill="1" applyBorder="1" applyAlignment="1">
      <alignment horizontal="right" vertical="center"/>
    </xf>
    <xf numFmtId="49" fontId="32" fillId="2" borderId="36"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4" xfId="1" applyNumberFormat="1" applyFont="1" applyFill="1" applyBorder="1" applyAlignment="1">
      <alignment horizontal="center" vertical="center"/>
    </xf>
    <xf numFmtId="49" fontId="32" fillId="2" borderId="37" xfId="1" applyNumberFormat="1" applyFont="1" applyFill="1" applyBorder="1" applyAlignment="1">
      <alignment horizontal="center" vertical="center"/>
    </xf>
    <xf numFmtId="49" fontId="32" fillId="2" borderId="9" xfId="1" applyNumberFormat="1" applyFont="1" applyFill="1" applyBorder="1" applyAlignment="1">
      <alignment horizontal="center" vertical="center"/>
    </xf>
    <xf numFmtId="0" fontId="32" fillId="2" borderId="30" xfId="0" applyFont="1" applyFill="1" applyBorder="1" applyAlignment="1">
      <alignment horizontal="right" vertical="center" indent="1"/>
    </xf>
    <xf numFmtId="0" fontId="32" fillId="2" borderId="7" xfId="0" applyFont="1" applyFill="1" applyBorder="1" applyAlignment="1">
      <alignment horizontal="right" vertical="center" indent="1"/>
    </xf>
    <xf numFmtId="0" fontId="32" fillId="2" borderId="20" xfId="0" applyFont="1" applyFill="1" applyBorder="1" applyAlignment="1">
      <alignment horizontal="right" vertical="center" indent="1"/>
    </xf>
    <xf numFmtId="0" fontId="32" fillId="2" borderId="31" xfId="0" applyFont="1" applyFill="1" applyBorder="1" applyAlignment="1">
      <alignment horizontal="left" vertical="center" indent="1"/>
    </xf>
    <xf numFmtId="0" fontId="32" fillId="2" borderId="6" xfId="0" applyFont="1" applyFill="1" applyBorder="1" applyAlignment="1">
      <alignment horizontal="left" vertical="center" indent="1"/>
    </xf>
    <xf numFmtId="0" fontId="32" fillId="2" borderId="33" xfId="0" applyFont="1" applyFill="1" applyBorder="1" applyAlignment="1">
      <alignment horizontal="left" vertical="center" indent="1"/>
    </xf>
    <xf numFmtId="49" fontId="32" fillId="2" borderId="30" xfId="1" applyNumberFormat="1" applyFont="1" applyFill="1" applyBorder="1" applyAlignment="1">
      <alignment horizontal="right" vertical="center" indent="1"/>
    </xf>
    <xf numFmtId="49" fontId="32" fillId="2" borderId="7" xfId="1" applyNumberFormat="1" applyFont="1" applyFill="1" applyBorder="1" applyAlignment="1">
      <alignment horizontal="right" vertical="center" indent="1"/>
    </xf>
    <xf numFmtId="49" fontId="32" fillId="2" borderId="20" xfId="1" applyNumberFormat="1" applyFont="1" applyFill="1" applyBorder="1" applyAlignment="1">
      <alignment horizontal="right" vertical="center" indent="1"/>
    </xf>
    <xf numFmtId="49" fontId="32" fillId="2" borderId="31" xfId="1" applyNumberFormat="1" applyFont="1" applyFill="1" applyBorder="1" applyAlignment="1">
      <alignment horizontal="left" vertical="center" indent="1"/>
    </xf>
    <xf numFmtId="49" fontId="32" fillId="2" borderId="6" xfId="1" applyNumberFormat="1" applyFont="1" applyFill="1" applyBorder="1" applyAlignment="1">
      <alignment horizontal="left" vertical="center" indent="1"/>
    </xf>
    <xf numFmtId="49" fontId="32" fillId="2" borderId="33"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30" xfId="0" applyFont="1" applyFill="1" applyBorder="1" applyAlignment="1">
      <alignment horizontal="right" vertical="center" indent="1"/>
    </xf>
    <xf numFmtId="0" fontId="11" fillId="2" borderId="7" xfId="0" applyFont="1" applyFill="1" applyBorder="1" applyAlignment="1">
      <alignment horizontal="right" vertical="center" indent="1"/>
    </xf>
    <xf numFmtId="0" fontId="11" fillId="2" borderId="20" xfId="0" applyFont="1" applyFill="1" applyBorder="1" applyAlignment="1">
      <alignment horizontal="right" vertical="center" indent="1"/>
    </xf>
    <xf numFmtId="0" fontId="11" fillId="2" borderId="31" xfId="0" applyFont="1" applyFill="1" applyBorder="1" applyAlignment="1">
      <alignment horizontal="left" vertical="center" indent="1"/>
    </xf>
    <xf numFmtId="0" fontId="11" fillId="2" borderId="6" xfId="0" applyFont="1" applyFill="1" applyBorder="1" applyAlignment="1">
      <alignment horizontal="left" vertical="center" indent="1"/>
    </xf>
    <xf numFmtId="0" fontId="11" fillId="2" borderId="33" xfId="0" applyFont="1" applyFill="1" applyBorder="1" applyAlignment="1">
      <alignment horizontal="left" vertical="center" indent="1"/>
    </xf>
    <xf numFmtId="0" fontId="32" fillId="2" borderId="58" xfId="0" applyFont="1" applyFill="1" applyBorder="1" applyAlignment="1">
      <alignment horizontal="center" vertical="center"/>
    </xf>
    <xf numFmtId="0" fontId="41" fillId="0" borderId="0" xfId="0" applyFont="1" applyFill="1" applyAlignment="1">
      <alignment horizontal="center" vertical="center"/>
    </xf>
    <xf numFmtId="0" fontId="32" fillId="2" borderId="31" xfId="0" applyFont="1" applyFill="1" applyBorder="1" applyAlignment="1">
      <alignment horizontal="left" vertical="center"/>
    </xf>
    <xf numFmtId="0" fontId="33" fillId="2" borderId="6" xfId="0" applyFont="1" applyFill="1" applyBorder="1" applyAlignment="1">
      <alignment horizontal="left" vertical="center"/>
    </xf>
    <xf numFmtId="0" fontId="33" fillId="2" borderId="33" xfId="0" applyFont="1" applyFill="1" applyBorder="1" applyAlignment="1">
      <alignment horizontal="left" vertical="center"/>
    </xf>
    <xf numFmtId="0" fontId="32" fillId="2" borderId="30" xfId="0" applyFont="1" applyFill="1" applyBorder="1" applyAlignment="1">
      <alignment horizontal="right" vertical="center"/>
    </xf>
    <xf numFmtId="0" fontId="32" fillId="2" borderId="7" xfId="0" applyFont="1" applyFill="1" applyBorder="1" applyAlignment="1">
      <alignment horizontal="right" vertical="center"/>
    </xf>
    <xf numFmtId="0" fontId="32" fillId="2" borderId="20" xfId="0" applyFont="1" applyFill="1" applyBorder="1" applyAlignment="1">
      <alignment horizontal="right" vertical="center"/>
    </xf>
    <xf numFmtId="0" fontId="32" fillId="2" borderId="30" xfId="4" applyFont="1" applyFill="1" applyBorder="1" applyAlignment="1">
      <alignment horizontal="right" vertical="center" indent="1"/>
    </xf>
    <xf numFmtId="0" fontId="32" fillId="2" borderId="7" xfId="4" applyFont="1" applyFill="1" applyBorder="1" applyAlignment="1">
      <alignment horizontal="right" vertical="center" indent="1"/>
    </xf>
    <xf numFmtId="0" fontId="32" fillId="2" borderId="20" xfId="4" applyFont="1" applyFill="1" applyBorder="1" applyAlignment="1">
      <alignment horizontal="right" vertical="center" indent="1"/>
    </xf>
    <xf numFmtId="0" fontId="32" fillId="2" borderId="43" xfId="4" applyFont="1" applyFill="1" applyBorder="1" applyAlignment="1">
      <alignment horizontal="left" vertical="center" indent="1"/>
    </xf>
    <xf numFmtId="0" fontId="33" fillId="2" borderId="44" xfId="4" applyFont="1" applyFill="1" applyBorder="1" applyAlignment="1">
      <alignment horizontal="left" vertical="center" indent="1"/>
    </xf>
    <xf numFmtId="0" fontId="33" fillId="2" borderId="45" xfId="4" applyFont="1" applyFill="1" applyBorder="1" applyAlignment="1">
      <alignment horizontal="left" vertical="center" indent="1"/>
    </xf>
    <xf numFmtId="0" fontId="33" fillId="2" borderId="6" xfId="0" applyFont="1" applyFill="1" applyBorder="1" applyAlignment="1">
      <alignment horizontal="left" vertical="center" indent="1"/>
    </xf>
    <xf numFmtId="0" fontId="33" fillId="2" borderId="33" xfId="0" applyFont="1" applyFill="1" applyBorder="1" applyAlignment="1">
      <alignment horizontal="left" vertical="center" indent="1"/>
    </xf>
    <xf numFmtId="49" fontId="33" fillId="2" borderId="17" xfId="1" applyNumberFormat="1" applyFont="1" applyFill="1" applyBorder="1" applyAlignment="1">
      <alignment horizontal="left" vertical="center" indent="1"/>
    </xf>
    <xf numFmtId="49" fontId="33" fillId="2" borderId="21" xfId="1" applyNumberFormat="1" applyFont="1" applyFill="1" applyBorder="1" applyAlignment="1">
      <alignment horizontal="left" vertical="center" indent="1"/>
    </xf>
    <xf numFmtId="49" fontId="33" fillId="2" borderId="6" xfId="1" applyNumberFormat="1" applyFont="1" applyFill="1" applyBorder="1" applyAlignment="1">
      <alignment horizontal="left" vertical="center" indent="1"/>
    </xf>
    <xf numFmtId="49" fontId="33" fillId="2" borderId="33"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31" xfId="4" applyFont="1" applyFill="1" applyBorder="1" applyAlignment="1">
      <alignment horizontal="left" vertical="center" indent="1"/>
    </xf>
    <xf numFmtId="0" fontId="33" fillId="2" borderId="6" xfId="4" applyFont="1" applyFill="1" applyBorder="1" applyAlignment="1">
      <alignment horizontal="left" vertical="center" indent="1"/>
    </xf>
    <xf numFmtId="0" fontId="33" fillId="2" borderId="33" xfId="4" applyFont="1" applyFill="1" applyBorder="1" applyAlignment="1">
      <alignment horizontal="left" vertical="center" indent="1"/>
    </xf>
    <xf numFmtId="0" fontId="32" fillId="2" borderId="25" xfId="4" applyFont="1" applyFill="1" applyBorder="1" applyAlignment="1">
      <alignment horizontal="center" vertical="center"/>
    </xf>
    <xf numFmtId="0" fontId="32" fillId="2" borderId="5" xfId="4" applyFont="1" applyFill="1" applyBorder="1" applyAlignment="1">
      <alignment horizontal="center" vertical="center"/>
    </xf>
    <xf numFmtId="0" fontId="32" fillId="2" borderId="4" xfId="4" applyFont="1" applyFill="1" applyBorder="1" applyAlignment="1">
      <alignment horizontal="center" vertical="center"/>
    </xf>
    <xf numFmtId="0" fontId="33" fillId="2" borderId="17" xfId="4" applyFont="1" applyFill="1" applyBorder="1" applyAlignment="1">
      <alignment horizontal="left" vertical="center" indent="1"/>
    </xf>
    <xf numFmtId="0" fontId="33" fillId="2" borderId="21" xfId="4" applyFont="1" applyFill="1" applyBorder="1" applyAlignment="1">
      <alignment horizontal="left" vertical="center" indent="1"/>
    </xf>
    <xf numFmtId="0" fontId="32" fillId="2" borderId="124" xfId="4" applyFont="1" applyFill="1" applyBorder="1" applyAlignment="1">
      <alignment horizontal="center" vertical="center"/>
    </xf>
    <xf numFmtId="0" fontId="32" fillId="2" borderId="37" xfId="4" applyFont="1" applyFill="1" applyBorder="1" applyAlignment="1">
      <alignment horizontal="center" vertical="center"/>
    </xf>
    <xf numFmtId="0" fontId="32" fillId="2" borderId="9" xfId="4" applyFont="1" applyFill="1" applyBorder="1" applyAlignment="1">
      <alignment horizontal="center" vertical="center"/>
    </xf>
    <xf numFmtId="0" fontId="32" fillId="2" borderId="34" xfId="4" applyFont="1" applyFill="1" applyBorder="1" applyAlignment="1">
      <alignment horizontal="center" vertical="center"/>
    </xf>
    <xf numFmtId="0" fontId="32" fillId="2" borderId="104" xfId="4" applyFont="1" applyFill="1" applyBorder="1" applyAlignment="1">
      <alignment horizontal="center" vertical="center"/>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80" zoomScaleNormal="8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1755</v>
      </c>
      <c r="K30" s="296"/>
      <c r="S30" s="296" t="s">
        <v>1761</v>
      </c>
    </row>
    <row r="31" spans="2:19" s="111" customFormat="1" ht="8.25" customHeight="1" x14ac:dyDescent="0.45"/>
    <row r="32" spans="2:19" s="111" customFormat="1" ht="18" customHeight="1" x14ac:dyDescent="0.45">
      <c r="B32" s="111" t="s">
        <v>1756</v>
      </c>
      <c r="C32" s="111" t="s">
        <v>683</v>
      </c>
      <c r="R32" s="111" t="s">
        <v>586</v>
      </c>
      <c r="S32" s="111" t="s">
        <v>1760</v>
      </c>
    </row>
    <row r="33" spans="2:19" s="111" customFormat="1" ht="18" customHeight="1" x14ac:dyDescent="0.45">
      <c r="C33" s="111" t="s">
        <v>1712</v>
      </c>
      <c r="R33" s="111" t="s">
        <v>1714</v>
      </c>
    </row>
    <row r="34" spans="2:19" s="111" customFormat="1" ht="18" customHeight="1" x14ac:dyDescent="0.45">
      <c r="C34" s="111" t="s">
        <v>33</v>
      </c>
      <c r="R34" s="111" t="s">
        <v>329</v>
      </c>
    </row>
    <row r="35" spans="2:19" s="111" customFormat="1" ht="18" customHeight="1" x14ac:dyDescent="0.45">
      <c r="B35" s="111" t="s">
        <v>1757</v>
      </c>
      <c r="C35" s="1772" t="s">
        <v>1599</v>
      </c>
      <c r="D35" s="1772"/>
      <c r="E35" s="1772"/>
      <c r="P35" s="1773" t="s">
        <v>1599</v>
      </c>
      <c r="Q35" s="1773"/>
      <c r="R35" s="1773"/>
      <c r="S35" s="111" t="s">
        <v>1360</v>
      </c>
    </row>
    <row r="36" spans="2:19" s="111" customFormat="1" ht="18" customHeight="1" x14ac:dyDescent="0.45">
      <c r="B36" s="111" t="s">
        <v>1758</v>
      </c>
      <c r="C36" s="1693" t="s">
        <v>1713</v>
      </c>
      <c r="R36" s="111" t="s">
        <v>1359</v>
      </c>
      <c r="S36" s="111" t="s">
        <v>1473</v>
      </c>
    </row>
    <row r="37" spans="2:19" s="111" customFormat="1" ht="6" customHeight="1" x14ac:dyDescent="0.45"/>
    <row r="38" spans="2:19" s="111" customFormat="1" ht="20.100000000000001" customHeight="1" x14ac:dyDescent="0.45">
      <c r="B38" s="111" t="s">
        <v>1759</v>
      </c>
      <c r="C38" s="1660" t="s">
        <v>1357</v>
      </c>
      <c r="R38" s="1661" t="s">
        <v>1357</v>
      </c>
      <c r="S38" s="1661" t="s">
        <v>784</v>
      </c>
    </row>
    <row r="39" spans="2:19" s="111" customFormat="1" ht="6" customHeight="1" x14ac:dyDescent="0.45"/>
    <row r="40" spans="2:19" s="111" customFormat="1" ht="20.100000000000001" customHeight="1" x14ac:dyDescent="0.45">
      <c r="B40" s="111" t="s">
        <v>406</v>
      </c>
      <c r="C40" s="1660" t="s">
        <v>1357</v>
      </c>
      <c r="R40" s="1661" t="s">
        <v>1357</v>
      </c>
      <c r="S40" s="111" t="s">
        <v>783</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128"/>
  <sheetViews>
    <sheetView rightToLeft="1" view="pageBreakPreview" topLeftCell="B1" zoomScale="50" zoomScaleNormal="75" zoomScaleSheetLayoutView="50" workbookViewId="0"/>
  </sheetViews>
  <sheetFormatPr defaultColWidth="6" defaultRowHeight="21.75" x14ac:dyDescent="0.5"/>
  <cols>
    <col min="1" max="1" width="6" style="265"/>
    <col min="2" max="2" width="71.140625" style="264" customWidth="1"/>
    <col min="3" max="19" width="16.7109375" style="265" customWidth="1"/>
    <col min="20" max="20" width="69.28515625" style="264" customWidth="1"/>
    <col min="21" max="22" width="6" style="265" customWidth="1"/>
    <col min="23" max="23" width="6.5703125" style="265" customWidth="1"/>
    <col min="24" max="24" width="12.85546875" style="265" customWidth="1"/>
    <col min="25" max="28" width="6" style="265" customWidth="1"/>
    <col min="29" max="16384" width="6" style="265"/>
  </cols>
  <sheetData>
    <row r="1" spans="1:27" s="5" customFormat="1" ht="15.75" customHeight="1" x14ac:dyDescent="0.65">
      <c r="B1" s="2"/>
      <c r="C1" s="2"/>
      <c r="D1" s="2"/>
      <c r="E1" s="2"/>
      <c r="F1" s="2"/>
      <c r="G1" s="2"/>
      <c r="H1" s="2"/>
      <c r="I1" s="2"/>
      <c r="J1" s="2"/>
      <c r="K1" s="2"/>
      <c r="L1" s="2"/>
      <c r="M1" s="2"/>
      <c r="N1" s="2"/>
      <c r="O1" s="2"/>
      <c r="P1" s="2"/>
      <c r="Q1" s="2"/>
      <c r="R1" s="2"/>
      <c r="S1" s="2"/>
    </row>
    <row r="2" spans="1:27" s="5" customFormat="1" ht="15.75" customHeight="1" x14ac:dyDescent="0.65">
      <c r="B2" s="2"/>
      <c r="C2" s="2"/>
      <c r="D2" s="2"/>
      <c r="E2" s="2"/>
      <c r="F2" s="2"/>
      <c r="G2" s="2"/>
      <c r="H2" s="2"/>
      <c r="I2" s="2"/>
      <c r="J2" s="2"/>
      <c r="K2" s="2"/>
      <c r="L2" s="2"/>
      <c r="M2" s="2"/>
      <c r="N2" s="2"/>
      <c r="O2" s="2"/>
      <c r="P2" s="2"/>
      <c r="Q2" s="2"/>
      <c r="R2" s="2"/>
      <c r="S2" s="2"/>
    </row>
    <row r="3" spans="1:27" s="5" customFormat="1" ht="15.75" customHeight="1" x14ac:dyDescent="0.65">
      <c r="B3" s="2"/>
      <c r="C3" s="2"/>
      <c r="D3" s="2"/>
      <c r="E3" s="2"/>
      <c r="F3" s="2"/>
      <c r="G3" s="2"/>
      <c r="H3" s="2"/>
      <c r="I3" s="2"/>
      <c r="J3" s="2"/>
      <c r="K3" s="2"/>
      <c r="L3" s="2"/>
      <c r="M3" s="2"/>
      <c r="N3" s="2"/>
      <c r="O3" s="2"/>
      <c r="P3" s="2"/>
      <c r="Q3" s="2"/>
      <c r="R3" s="2"/>
      <c r="S3" s="2"/>
    </row>
    <row r="4" spans="1:27" s="260" customFormat="1" ht="36.75" x14ac:dyDescent="0.85">
      <c r="B4" s="1813" t="s">
        <v>1840</v>
      </c>
      <c r="C4" s="1813"/>
      <c r="D4" s="1813"/>
      <c r="E4" s="1813"/>
      <c r="F4" s="1813"/>
      <c r="G4" s="1813"/>
      <c r="H4" s="1813"/>
      <c r="I4" s="1813"/>
      <c r="J4" s="1813"/>
      <c r="K4" s="1813" t="s">
        <v>1841</v>
      </c>
      <c r="L4" s="1813"/>
      <c r="M4" s="1813"/>
      <c r="N4" s="1813"/>
      <c r="O4" s="1813"/>
      <c r="P4" s="1813"/>
      <c r="Q4" s="1813"/>
      <c r="R4" s="1813"/>
      <c r="S4" s="1813"/>
      <c r="T4" s="1813"/>
      <c r="U4" s="262"/>
    </row>
    <row r="5" spans="1:27" s="261" customFormat="1" ht="17.25" customHeight="1" x14ac:dyDescent="0.7">
      <c r="C5" s="262"/>
      <c r="D5" s="262"/>
      <c r="E5" s="262"/>
      <c r="F5" s="262"/>
      <c r="G5" s="262"/>
      <c r="H5" s="262"/>
      <c r="I5" s="262"/>
      <c r="J5" s="262"/>
      <c r="K5" s="262"/>
      <c r="L5" s="262"/>
      <c r="M5" s="262"/>
      <c r="N5" s="262"/>
      <c r="O5" s="262"/>
      <c r="P5" s="262"/>
      <c r="Q5" s="262"/>
      <c r="R5" s="262"/>
      <c r="S5" s="262"/>
      <c r="T5" s="262"/>
    </row>
    <row r="6" spans="1:27" s="261" customFormat="1" ht="17.25" customHeight="1" x14ac:dyDescent="0.65">
      <c r="B6" s="263"/>
      <c r="C6" s="263"/>
      <c r="D6" s="263"/>
      <c r="E6" s="263"/>
      <c r="F6" s="263"/>
      <c r="G6" s="263"/>
      <c r="H6" s="263"/>
      <c r="I6" s="263"/>
      <c r="J6" s="263"/>
      <c r="K6" s="263"/>
      <c r="L6" s="263"/>
      <c r="M6" s="263"/>
      <c r="N6" s="263"/>
      <c r="O6" s="263"/>
      <c r="P6" s="263"/>
      <c r="Q6" s="263"/>
      <c r="R6" s="263"/>
      <c r="S6" s="263"/>
      <c r="T6" s="263"/>
    </row>
    <row r="7" spans="1:27" s="522" customFormat="1" ht="22.5" x14ac:dyDescent="0.5">
      <c r="B7" s="523" t="s">
        <v>1766</v>
      </c>
      <c r="H7" s="524"/>
      <c r="I7" s="524"/>
      <c r="J7" s="524"/>
      <c r="K7" s="524"/>
      <c r="L7" s="524"/>
      <c r="M7" s="524"/>
      <c r="N7" s="524"/>
      <c r="O7" s="524"/>
      <c r="P7" s="524"/>
      <c r="Q7" s="524"/>
      <c r="R7" s="524"/>
      <c r="S7" s="524"/>
      <c r="T7" s="525" t="s">
        <v>1770</v>
      </c>
    </row>
    <row r="8" spans="1:27" s="261" customFormat="1" ht="9.75" customHeight="1" thickBot="1" x14ac:dyDescent="0.7">
      <c r="B8" s="263"/>
      <c r="C8" s="263"/>
      <c r="D8" s="263"/>
      <c r="E8" s="263"/>
      <c r="F8" s="263"/>
      <c r="G8" s="263"/>
      <c r="H8" s="263"/>
      <c r="I8" s="263"/>
      <c r="J8" s="263"/>
      <c r="K8" s="263"/>
      <c r="L8" s="263"/>
      <c r="M8" s="263"/>
      <c r="N8" s="263"/>
      <c r="O8" s="263"/>
      <c r="P8" s="263"/>
      <c r="Q8" s="263"/>
      <c r="R8" s="263"/>
      <c r="S8" s="263"/>
      <c r="T8" s="263"/>
    </row>
    <row r="9" spans="1:27" s="520" customFormat="1" ht="25.5" customHeight="1" thickTop="1" x14ac:dyDescent="0.2">
      <c r="A9" s="519"/>
      <c r="B9" s="1815" t="s">
        <v>887</v>
      </c>
      <c r="C9" s="1784">
        <v>2008</v>
      </c>
      <c r="D9" s="1784">
        <v>2009</v>
      </c>
      <c r="E9" s="1784">
        <v>2010</v>
      </c>
      <c r="F9" s="1784">
        <v>2011</v>
      </c>
      <c r="G9" s="1784">
        <v>2012</v>
      </c>
      <c r="H9" s="1814">
        <v>2012</v>
      </c>
      <c r="I9" s="1803"/>
      <c r="J9" s="1803"/>
      <c r="K9" s="1803">
        <v>2012</v>
      </c>
      <c r="L9" s="1803"/>
      <c r="M9" s="1803"/>
      <c r="N9" s="1803"/>
      <c r="O9" s="1803"/>
      <c r="P9" s="1803"/>
      <c r="Q9" s="1803"/>
      <c r="R9" s="1803"/>
      <c r="S9" s="1804"/>
      <c r="T9" s="1778" t="s">
        <v>886</v>
      </c>
    </row>
    <row r="10" spans="1:27" s="517" customFormat="1" ht="18.75" customHeight="1" x14ac:dyDescent="0.2">
      <c r="B10" s="1816"/>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07"/>
    </row>
    <row r="11" spans="1:27" s="518" customFormat="1" ht="18.75" customHeight="1" x14ac:dyDescent="0.2">
      <c r="A11" s="517"/>
      <c r="B11" s="1817"/>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08"/>
    </row>
    <row r="12" spans="1:27" s="431" customFormat="1" ht="24.95" customHeight="1" x14ac:dyDescent="0.7">
      <c r="B12" s="342"/>
      <c r="C12" s="427"/>
      <c r="D12" s="427"/>
      <c r="E12" s="427"/>
      <c r="F12" s="427"/>
      <c r="G12" s="427"/>
      <c r="H12" s="429"/>
      <c r="I12" s="430"/>
      <c r="J12" s="430"/>
      <c r="K12" s="430"/>
      <c r="L12" s="430"/>
      <c r="M12" s="430"/>
      <c r="N12" s="430"/>
      <c r="O12" s="430"/>
      <c r="P12" s="430"/>
      <c r="Q12" s="430"/>
      <c r="R12" s="430"/>
      <c r="S12" s="501"/>
      <c r="T12" s="506"/>
      <c r="U12" s="507"/>
      <c r="V12" s="508"/>
      <c r="W12" s="508"/>
      <c r="X12" s="461"/>
      <c r="Y12" s="461"/>
      <c r="Z12" s="461"/>
      <c r="AA12" s="461"/>
    </row>
    <row r="13" spans="1:27" s="1066" customFormat="1" ht="24.95" customHeight="1" x14ac:dyDescent="0.2">
      <c r="A13" s="519"/>
      <c r="B13" s="1073" t="s">
        <v>7</v>
      </c>
      <c r="C13" s="1062"/>
      <c r="D13" s="1062"/>
      <c r="E13" s="1062"/>
      <c r="F13" s="1062"/>
      <c r="G13" s="1062"/>
      <c r="H13" s="1064"/>
      <c r="I13" s="1065"/>
      <c r="J13" s="1065"/>
      <c r="K13" s="1065"/>
      <c r="L13" s="1065"/>
      <c r="M13" s="1065"/>
      <c r="N13" s="1065"/>
      <c r="O13" s="1065"/>
      <c r="P13" s="1065"/>
      <c r="Q13" s="1065"/>
      <c r="R13" s="1065"/>
      <c r="S13" s="1063"/>
      <c r="T13" s="1079" t="s">
        <v>379</v>
      </c>
    </row>
    <row r="14" spans="1:27" s="1066" customFormat="1" ht="15" customHeight="1" x14ac:dyDescent="0.2">
      <c r="B14" s="1074"/>
      <c r="C14" s="1067"/>
      <c r="D14" s="1067"/>
      <c r="E14" s="1067"/>
      <c r="F14" s="1067"/>
      <c r="G14" s="1067"/>
      <c r="H14" s="1068"/>
      <c r="I14" s="1069"/>
      <c r="J14" s="1069"/>
      <c r="K14" s="1069"/>
      <c r="L14" s="1069"/>
      <c r="M14" s="1069"/>
      <c r="N14" s="1069"/>
      <c r="O14" s="1069"/>
      <c r="P14" s="1069"/>
      <c r="Q14" s="1069"/>
      <c r="R14" s="1069"/>
      <c r="S14" s="1070"/>
      <c r="T14" s="1080"/>
    </row>
    <row r="15" spans="1:27" s="1066" customFormat="1" ht="24.95" customHeight="1" x14ac:dyDescent="0.2">
      <c r="A15" s="519"/>
      <c r="B15" s="616" t="s">
        <v>8</v>
      </c>
      <c r="C15" s="905">
        <v>16078.775964007</v>
      </c>
      <c r="D15" s="905">
        <v>24260.668131929997</v>
      </c>
      <c r="E15" s="905">
        <v>19643.627367693549</v>
      </c>
      <c r="F15" s="905">
        <v>35948.848625672559</v>
      </c>
      <c r="G15" s="905">
        <v>76821.33615149511</v>
      </c>
      <c r="H15" s="811">
        <v>43420.230876153226</v>
      </c>
      <c r="I15" s="809">
        <v>57641.137998974235</v>
      </c>
      <c r="J15" s="809">
        <v>65557.182353888027</v>
      </c>
      <c r="K15" s="809">
        <v>100181.69657239635</v>
      </c>
      <c r="L15" s="809">
        <v>87192.728415037753</v>
      </c>
      <c r="M15" s="809">
        <v>70101.429709069082</v>
      </c>
      <c r="N15" s="809">
        <v>62646.606252395519</v>
      </c>
      <c r="O15" s="809">
        <v>59829.962122451449</v>
      </c>
      <c r="P15" s="809">
        <v>63312.346749866178</v>
      </c>
      <c r="Q15" s="809">
        <v>64878.708253684308</v>
      </c>
      <c r="R15" s="809">
        <v>72588.396515144937</v>
      </c>
      <c r="S15" s="810">
        <v>76821.33615149511</v>
      </c>
      <c r="T15" s="1080" t="s">
        <v>380</v>
      </c>
      <c r="U15" s="1071"/>
      <c r="V15" s="1071"/>
      <c r="W15" s="1071"/>
      <c r="X15" s="1071"/>
      <c r="Y15" s="1071"/>
    </row>
    <row r="16" spans="1:27" s="519" customFormat="1" ht="24.95" customHeight="1" x14ac:dyDescent="0.2">
      <c r="B16" s="618" t="s">
        <v>1436</v>
      </c>
      <c r="C16" s="909">
        <v>423.30593034999998</v>
      </c>
      <c r="D16" s="909">
        <v>564.2926259699999</v>
      </c>
      <c r="E16" s="909">
        <v>1084.2757364499998</v>
      </c>
      <c r="F16" s="909">
        <v>3473.0810870200003</v>
      </c>
      <c r="G16" s="909">
        <v>563.39685350000013</v>
      </c>
      <c r="H16" s="808">
        <v>4402.8604038800004</v>
      </c>
      <c r="I16" s="806">
        <v>4684.9237533800006</v>
      </c>
      <c r="J16" s="806">
        <v>5841.8193282900002</v>
      </c>
      <c r="K16" s="806">
        <v>4778.2405776499982</v>
      </c>
      <c r="L16" s="806">
        <v>3885.5987368199981</v>
      </c>
      <c r="M16" s="806">
        <v>3489.5212014000022</v>
      </c>
      <c r="N16" s="806">
        <v>3620.3128471799987</v>
      </c>
      <c r="O16" s="806">
        <v>2312.5493130200002</v>
      </c>
      <c r="P16" s="806">
        <v>2450.1383730399998</v>
      </c>
      <c r="Q16" s="806">
        <v>1413.95948948</v>
      </c>
      <c r="R16" s="806">
        <v>813.19029062999982</v>
      </c>
      <c r="S16" s="807">
        <v>563.39685350000013</v>
      </c>
      <c r="T16" s="1033" t="s">
        <v>1192</v>
      </c>
      <c r="U16" s="1071"/>
      <c r="V16" s="1071"/>
      <c r="W16" s="1071"/>
      <c r="X16" s="1071"/>
    </row>
    <row r="17" spans="2:27" s="519" customFormat="1" ht="24.95" customHeight="1" x14ac:dyDescent="0.2">
      <c r="B17" s="618" t="s">
        <v>1437</v>
      </c>
      <c r="C17" s="909">
        <v>15359.045565657001</v>
      </c>
      <c r="D17" s="909">
        <v>17560.272605959999</v>
      </c>
      <c r="E17" s="909">
        <v>10267.89564458335</v>
      </c>
      <c r="F17" s="909">
        <v>26197.074281751258</v>
      </c>
      <c r="G17" s="909">
        <v>75009.317427485512</v>
      </c>
      <c r="H17" s="808">
        <v>32453.303806400581</v>
      </c>
      <c r="I17" s="806">
        <v>46218.832310821635</v>
      </c>
      <c r="J17" s="806">
        <v>52629.226770468224</v>
      </c>
      <c r="K17" s="806">
        <v>82036.322978571654</v>
      </c>
      <c r="L17" s="806">
        <v>76122.586444013854</v>
      </c>
      <c r="M17" s="806">
        <v>64189.866145256579</v>
      </c>
      <c r="N17" s="806">
        <v>56858.234482927117</v>
      </c>
      <c r="O17" s="806">
        <v>55546.553453142151</v>
      </c>
      <c r="P17" s="806">
        <v>59089.923900617061</v>
      </c>
      <c r="Q17" s="806">
        <v>61469.644861670167</v>
      </c>
      <c r="R17" s="806">
        <v>70360.878543578438</v>
      </c>
      <c r="S17" s="807">
        <v>75009.317427485512</v>
      </c>
      <c r="T17" s="1033" t="s">
        <v>1366</v>
      </c>
      <c r="U17" s="1071"/>
      <c r="V17" s="1071"/>
      <c r="W17" s="1071"/>
      <c r="X17" s="1071"/>
    </row>
    <row r="18" spans="2:27" s="519" customFormat="1" ht="24.95" customHeight="1" x14ac:dyDescent="0.2">
      <c r="B18" s="618" t="s">
        <v>156</v>
      </c>
      <c r="C18" s="909">
        <v>296.42446799999999</v>
      </c>
      <c r="D18" s="909">
        <v>6136.1028999999999</v>
      </c>
      <c r="E18" s="909">
        <v>8291.4559866601994</v>
      </c>
      <c r="F18" s="909">
        <v>6278.6932569013006</v>
      </c>
      <c r="G18" s="909">
        <v>1248.6218705096001</v>
      </c>
      <c r="H18" s="808">
        <v>6564.0666658726504</v>
      </c>
      <c r="I18" s="806">
        <v>6737.3819347726012</v>
      </c>
      <c r="J18" s="806">
        <v>7086.1362551297989</v>
      </c>
      <c r="K18" s="806">
        <v>13367.133016174701</v>
      </c>
      <c r="L18" s="806">
        <v>7184.5432342039012</v>
      </c>
      <c r="M18" s="806">
        <v>2422.0423624124996</v>
      </c>
      <c r="N18" s="806">
        <v>2168.0589222883996</v>
      </c>
      <c r="O18" s="806">
        <v>1970.8593562893</v>
      </c>
      <c r="P18" s="806">
        <v>1772.2844762091177</v>
      </c>
      <c r="Q18" s="806">
        <v>1995.1039025341377</v>
      </c>
      <c r="R18" s="806">
        <v>1414.3276809365</v>
      </c>
      <c r="S18" s="807">
        <v>1248.6218705096001</v>
      </c>
      <c r="T18" s="1033" t="s">
        <v>1191</v>
      </c>
      <c r="U18" s="1071"/>
      <c r="V18" s="1071"/>
      <c r="W18" s="1071"/>
      <c r="X18" s="1071"/>
    </row>
    <row r="19" spans="2:27" s="1011" customFormat="1" ht="15" customHeight="1" x14ac:dyDescent="0.2">
      <c r="B19" s="616"/>
      <c r="C19" s="909"/>
      <c r="D19" s="909"/>
      <c r="E19" s="909"/>
      <c r="F19" s="909"/>
      <c r="G19" s="909"/>
      <c r="H19" s="808"/>
      <c r="I19" s="806"/>
      <c r="J19" s="806"/>
      <c r="K19" s="806"/>
      <c r="L19" s="806"/>
      <c r="M19" s="806"/>
      <c r="N19" s="806"/>
      <c r="O19" s="806"/>
      <c r="P19" s="806"/>
      <c r="Q19" s="806"/>
      <c r="R19" s="806"/>
      <c r="S19" s="807"/>
      <c r="T19" s="1081"/>
      <c r="U19" s="1071"/>
      <c r="V19" s="1071"/>
      <c r="W19" s="1071"/>
      <c r="X19" s="1071"/>
      <c r="Y19" s="1037"/>
      <c r="Z19" s="1037"/>
      <c r="AA19" s="1037"/>
    </row>
    <row r="20" spans="2:27" s="1066" customFormat="1" ht="24.95" customHeight="1" x14ac:dyDescent="0.2">
      <c r="B20" s="616" t="s">
        <v>9</v>
      </c>
      <c r="C20" s="905">
        <v>29660.382158050001</v>
      </c>
      <c r="D20" s="905">
        <v>47676.388646760999</v>
      </c>
      <c r="E20" s="905">
        <v>78553.265779733309</v>
      </c>
      <c r="F20" s="905">
        <v>54283.801366681342</v>
      </c>
      <c r="G20" s="905">
        <v>66289.246238824504</v>
      </c>
      <c r="H20" s="811">
        <v>61920.515978321215</v>
      </c>
      <c r="I20" s="809">
        <v>57723.752471548003</v>
      </c>
      <c r="J20" s="809">
        <v>82978.891306022182</v>
      </c>
      <c r="K20" s="809">
        <v>65016.656331054997</v>
      </c>
      <c r="L20" s="809">
        <v>77496.796431956944</v>
      </c>
      <c r="M20" s="809">
        <v>79452.031809276479</v>
      </c>
      <c r="N20" s="809">
        <v>80416.009856917968</v>
      </c>
      <c r="O20" s="809">
        <v>75801.584648929886</v>
      </c>
      <c r="P20" s="809">
        <v>74410.293759555658</v>
      </c>
      <c r="Q20" s="809">
        <v>78957.305559875676</v>
      </c>
      <c r="R20" s="809">
        <v>72242.579963730837</v>
      </c>
      <c r="S20" s="810">
        <v>66289.246238824504</v>
      </c>
      <c r="T20" s="1080" t="s">
        <v>384</v>
      </c>
      <c r="U20" s="1071"/>
      <c r="V20" s="1071"/>
      <c r="W20" s="1071"/>
      <c r="X20" s="1071"/>
    </row>
    <row r="21" spans="2:27" s="519" customFormat="1" ht="24.95" customHeight="1" x14ac:dyDescent="0.2">
      <c r="B21" s="616" t="s">
        <v>1294</v>
      </c>
      <c r="C21" s="905">
        <v>14176.37357245</v>
      </c>
      <c r="D21" s="905">
        <v>21330.89268465</v>
      </c>
      <c r="E21" s="905">
        <v>43207.813776547242</v>
      </c>
      <c r="F21" s="905">
        <v>39384.662960112342</v>
      </c>
      <c r="G21" s="905">
        <v>37034.748243449998</v>
      </c>
      <c r="H21" s="811">
        <v>40447.127836410211</v>
      </c>
      <c r="I21" s="809">
        <v>39010.559873026999</v>
      </c>
      <c r="J21" s="809">
        <v>39693.008120850791</v>
      </c>
      <c r="K21" s="809">
        <v>39301.499945547999</v>
      </c>
      <c r="L21" s="809">
        <v>38267.755971728198</v>
      </c>
      <c r="M21" s="809">
        <v>37629.912734139602</v>
      </c>
      <c r="N21" s="809">
        <v>37313.400390529496</v>
      </c>
      <c r="O21" s="809">
        <v>37018.793926744496</v>
      </c>
      <c r="P21" s="809">
        <v>36909.764446365472</v>
      </c>
      <c r="Q21" s="809">
        <v>36148.486935087967</v>
      </c>
      <c r="R21" s="809">
        <v>36383.615473209844</v>
      </c>
      <c r="S21" s="810">
        <v>37034.748243449998</v>
      </c>
      <c r="T21" s="1080" t="s">
        <v>1297</v>
      </c>
      <c r="U21" s="1071"/>
      <c r="V21" s="1071"/>
      <c r="W21" s="1071"/>
      <c r="X21" s="1071"/>
    </row>
    <row r="22" spans="2:27" s="519" customFormat="1" ht="24.95" customHeight="1" x14ac:dyDescent="0.2">
      <c r="B22" s="618" t="s">
        <v>1290</v>
      </c>
      <c r="C22" s="909">
        <v>0</v>
      </c>
      <c r="D22" s="909">
        <v>0</v>
      </c>
      <c r="E22" s="909">
        <v>0</v>
      </c>
      <c r="F22" s="909">
        <v>0</v>
      </c>
      <c r="G22" s="909">
        <v>0</v>
      </c>
      <c r="H22" s="808">
        <v>0</v>
      </c>
      <c r="I22" s="806">
        <v>0</v>
      </c>
      <c r="J22" s="806">
        <v>0</v>
      </c>
      <c r="K22" s="806">
        <v>0</v>
      </c>
      <c r="L22" s="806">
        <v>0</v>
      </c>
      <c r="M22" s="806">
        <v>0</v>
      </c>
      <c r="N22" s="806">
        <v>0</v>
      </c>
      <c r="O22" s="806">
        <v>0</v>
      </c>
      <c r="P22" s="806">
        <v>0</v>
      </c>
      <c r="Q22" s="806">
        <v>0</v>
      </c>
      <c r="R22" s="806">
        <v>0</v>
      </c>
      <c r="S22" s="807">
        <v>0</v>
      </c>
      <c r="T22" s="1033" t="s">
        <v>1299</v>
      </c>
      <c r="U22" s="1071"/>
      <c r="V22" s="1071"/>
      <c r="W22" s="1071"/>
      <c r="X22" s="1071"/>
    </row>
    <row r="23" spans="2:27" s="519" customFormat="1" ht="24.95" customHeight="1" x14ac:dyDescent="0.2">
      <c r="B23" s="618" t="s">
        <v>1291</v>
      </c>
      <c r="C23" s="909">
        <v>0</v>
      </c>
      <c r="D23" s="909">
        <v>0</v>
      </c>
      <c r="E23" s="909">
        <v>8328.8146350799998</v>
      </c>
      <c r="F23" s="909">
        <v>0</v>
      </c>
      <c r="G23" s="909">
        <v>0</v>
      </c>
      <c r="H23" s="808">
        <v>0</v>
      </c>
      <c r="I23" s="806">
        <v>0</v>
      </c>
      <c r="J23" s="806">
        <v>0</v>
      </c>
      <c r="K23" s="806">
        <v>0</v>
      </c>
      <c r="L23" s="806">
        <v>0</v>
      </c>
      <c r="M23" s="806">
        <v>0</v>
      </c>
      <c r="N23" s="806">
        <v>0</v>
      </c>
      <c r="O23" s="806">
        <v>0</v>
      </c>
      <c r="P23" s="806">
        <v>0</v>
      </c>
      <c r="Q23" s="806">
        <v>0</v>
      </c>
      <c r="R23" s="806">
        <v>0</v>
      </c>
      <c r="S23" s="807">
        <v>0</v>
      </c>
      <c r="T23" s="1033" t="s">
        <v>1301</v>
      </c>
      <c r="U23" s="1071"/>
      <c r="V23" s="1071"/>
      <c r="W23" s="1071"/>
      <c r="X23" s="1071"/>
    </row>
    <row r="24" spans="2:27" s="519" customFormat="1" ht="24.95" customHeight="1" x14ac:dyDescent="0.2">
      <c r="B24" s="618" t="s">
        <v>1292</v>
      </c>
      <c r="C24" s="909">
        <v>14176.37357245</v>
      </c>
      <c r="D24" s="909">
        <v>21330.89268465</v>
      </c>
      <c r="E24" s="909">
        <v>34878.99914146724</v>
      </c>
      <c r="F24" s="909">
        <v>39384.662960112342</v>
      </c>
      <c r="G24" s="909">
        <v>37034.748243449998</v>
      </c>
      <c r="H24" s="808">
        <v>40447.127836410211</v>
      </c>
      <c r="I24" s="806">
        <v>39010.559873026999</v>
      </c>
      <c r="J24" s="806">
        <v>39693.008120850791</v>
      </c>
      <c r="K24" s="806">
        <v>39301.499945547999</v>
      </c>
      <c r="L24" s="806">
        <v>38267.755971728198</v>
      </c>
      <c r="M24" s="806">
        <v>37629.912734139602</v>
      </c>
      <c r="N24" s="806">
        <v>37313.400390529496</v>
      </c>
      <c r="O24" s="806">
        <v>37018.793926744496</v>
      </c>
      <c r="P24" s="806">
        <v>36909.764446365472</v>
      </c>
      <c r="Q24" s="806">
        <v>36148.486935087967</v>
      </c>
      <c r="R24" s="806">
        <v>36383.615473209844</v>
      </c>
      <c r="S24" s="807">
        <v>37034.748243449998</v>
      </c>
      <c r="T24" s="1033" t="s">
        <v>1300</v>
      </c>
      <c r="U24" s="1071"/>
      <c r="V24" s="1071"/>
      <c r="W24" s="1071"/>
      <c r="X24" s="1071"/>
    </row>
    <row r="25" spans="2:27" s="519" customFormat="1" ht="24.75" customHeight="1" x14ac:dyDescent="0.2">
      <c r="B25" s="618" t="s">
        <v>1293</v>
      </c>
      <c r="C25" s="909">
        <v>0</v>
      </c>
      <c r="D25" s="909">
        <v>0</v>
      </c>
      <c r="E25" s="909">
        <v>0</v>
      </c>
      <c r="F25" s="909">
        <v>0</v>
      </c>
      <c r="G25" s="909">
        <v>0</v>
      </c>
      <c r="H25" s="808">
        <v>0</v>
      </c>
      <c r="I25" s="806">
        <v>0</v>
      </c>
      <c r="J25" s="806">
        <v>0</v>
      </c>
      <c r="K25" s="806">
        <v>0</v>
      </c>
      <c r="L25" s="806">
        <v>0</v>
      </c>
      <c r="M25" s="806">
        <v>0</v>
      </c>
      <c r="N25" s="806">
        <v>0</v>
      </c>
      <c r="O25" s="806">
        <v>0</v>
      </c>
      <c r="P25" s="806">
        <v>0</v>
      </c>
      <c r="Q25" s="806">
        <v>0</v>
      </c>
      <c r="R25" s="806">
        <v>0</v>
      </c>
      <c r="S25" s="807">
        <v>0</v>
      </c>
      <c r="T25" s="1033" t="s">
        <v>1302</v>
      </c>
      <c r="U25" s="1071"/>
      <c r="V25" s="1071"/>
      <c r="W25" s="1071"/>
      <c r="X25" s="1071"/>
    </row>
    <row r="26" spans="2:27" s="519" customFormat="1" ht="24.95" customHeight="1" x14ac:dyDescent="0.2">
      <c r="B26" s="616" t="s">
        <v>1295</v>
      </c>
      <c r="C26" s="905">
        <v>250.44900799999999</v>
      </c>
      <c r="D26" s="905">
        <v>349.44716983000001</v>
      </c>
      <c r="E26" s="905">
        <v>1195.4261485100001</v>
      </c>
      <c r="F26" s="905">
        <v>1194.8377230600001</v>
      </c>
      <c r="G26" s="905">
        <v>1039.28317302</v>
      </c>
      <c r="H26" s="811">
        <v>2163.0169716399996</v>
      </c>
      <c r="I26" s="809">
        <v>2678.9034373400004</v>
      </c>
      <c r="J26" s="809">
        <v>1926.06865322</v>
      </c>
      <c r="K26" s="809">
        <v>1146.6550710500001</v>
      </c>
      <c r="L26" s="809">
        <v>1141.5604498299999</v>
      </c>
      <c r="M26" s="809">
        <v>1291.3055502699999</v>
      </c>
      <c r="N26" s="809">
        <v>1145.86964367</v>
      </c>
      <c r="O26" s="809">
        <v>1205.2067258900001</v>
      </c>
      <c r="P26" s="809">
        <v>1201.6063286799999</v>
      </c>
      <c r="Q26" s="809">
        <v>1821.8104779500004</v>
      </c>
      <c r="R26" s="809">
        <v>1737.02605219</v>
      </c>
      <c r="S26" s="810">
        <v>1039.28317302</v>
      </c>
      <c r="T26" s="1080" t="s">
        <v>1298</v>
      </c>
      <c r="U26" s="1071"/>
      <c r="V26" s="1071"/>
      <c r="W26" s="1071"/>
      <c r="X26" s="1071"/>
    </row>
    <row r="27" spans="2:27" s="519" customFormat="1" ht="24.95" customHeight="1" x14ac:dyDescent="0.2">
      <c r="B27" s="618" t="s">
        <v>10</v>
      </c>
      <c r="C27" s="909">
        <v>88.2</v>
      </c>
      <c r="D27" s="909">
        <v>286.2</v>
      </c>
      <c r="E27" s="909">
        <v>338.18420000000003</v>
      </c>
      <c r="F27" s="909">
        <v>336.82126500000004</v>
      </c>
      <c r="G27" s="909">
        <v>338.58782199999996</v>
      </c>
      <c r="H27" s="808">
        <v>338.58782199999996</v>
      </c>
      <c r="I27" s="806">
        <v>338.58782199999996</v>
      </c>
      <c r="J27" s="806">
        <v>338.58782199999996</v>
      </c>
      <c r="K27" s="806">
        <v>338.58782199999996</v>
      </c>
      <c r="L27" s="806">
        <v>338.58782199999996</v>
      </c>
      <c r="M27" s="806">
        <v>338.58782199999996</v>
      </c>
      <c r="N27" s="806">
        <v>338.58782199999996</v>
      </c>
      <c r="O27" s="806">
        <v>338.58782199999996</v>
      </c>
      <c r="P27" s="806">
        <v>338.58782199999996</v>
      </c>
      <c r="Q27" s="806">
        <v>338.58782199999996</v>
      </c>
      <c r="R27" s="806">
        <v>338.58782199999996</v>
      </c>
      <c r="S27" s="807">
        <v>338.58782199999996</v>
      </c>
      <c r="T27" s="1033" t="s">
        <v>1231</v>
      </c>
      <c r="U27" s="1071"/>
      <c r="V27" s="1071"/>
      <c r="W27" s="1071"/>
      <c r="X27" s="1071"/>
    </row>
    <row r="28" spans="2:27" s="519" customFormat="1" ht="24.75" customHeight="1" x14ac:dyDescent="0.2">
      <c r="B28" s="618" t="s">
        <v>1296</v>
      </c>
      <c r="C28" s="909">
        <v>162.249008</v>
      </c>
      <c r="D28" s="909">
        <v>63.247169829999997</v>
      </c>
      <c r="E28" s="909">
        <v>857.24194851000004</v>
      </c>
      <c r="F28" s="909">
        <v>858.0164580600001</v>
      </c>
      <c r="G28" s="909">
        <v>700.69535101999998</v>
      </c>
      <c r="H28" s="808">
        <v>1824.4291496399999</v>
      </c>
      <c r="I28" s="806">
        <v>2340.3156153400005</v>
      </c>
      <c r="J28" s="806">
        <v>1587.48083122</v>
      </c>
      <c r="K28" s="806">
        <v>808.0672490500001</v>
      </c>
      <c r="L28" s="806">
        <v>802.97262782999996</v>
      </c>
      <c r="M28" s="806">
        <v>952.71772826999984</v>
      </c>
      <c r="N28" s="806">
        <v>807.28182167</v>
      </c>
      <c r="O28" s="806">
        <v>866.61890389000007</v>
      </c>
      <c r="P28" s="806">
        <v>863.01850667999986</v>
      </c>
      <c r="Q28" s="806">
        <v>1483.2226559500004</v>
      </c>
      <c r="R28" s="806">
        <v>1398.43823019</v>
      </c>
      <c r="S28" s="807">
        <v>700.69535101999998</v>
      </c>
      <c r="T28" s="1033" t="s">
        <v>1365</v>
      </c>
      <c r="U28" s="1071"/>
      <c r="V28" s="1071"/>
      <c r="W28" s="1071"/>
      <c r="X28" s="1071"/>
    </row>
    <row r="29" spans="2:27" s="519" customFormat="1" ht="24.95" customHeight="1" x14ac:dyDescent="0.2">
      <c r="B29" s="616" t="s">
        <v>940</v>
      </c>
      <c r="C29" s="905">
        <v>11650.051601319999</v>
      </c>
      <c r="D29" s="905">
        <v>24080.111833728999</v>
      </c>
      <c r="E29" s="905">
        <v>29497.771078140006</v>
      </c>
      <c r="F29" s="905">
        <v>19039.388971068998</v>
      </c>
      <c r="G29" s="905">
        <v>32687.843218839007</v>
      </c>
      <c r="H29" s="811">
        <v>17746.804487828998</v>
      </c>
      <c r="I29" s="809">
        <v>15830.411865629001</v>
      </c>
      <c r="J29" s="809">
        <v>42603.902587429002</v>
      </c>
      <c r="K29" s="809">
        <v>25983.577088169004</v>
      </c>
      <c r="L29" s="809">
        <v>27915.320536458999</v>
      </c>
      <c r="M29" s="809">
        <v>30218.022989288995</v>
      </c>
      <c r="N29" s="809">
        <v>29311.342808299003</v>
      </c>
      <c r="O29" s="809">
        <v>31663.095369729002</v>
      </c>
      <c r="P29" s="809">
        <v>28277.521585738996</v>
      </c>
      <c r="Q29" s="809">
        <v>35385.322805289004</v>
      </c>
      <c r="R29" s="809">
        <v>33862.521726838997</v>
      </c>
      <c r="S29" s="810">
        <v>32687.843218839007</v>
      </c>
      <c r="T29" s="1080" t="s">
        <v>1193</v>
      </c>
      <c r="U29" s="1071"/>
      <c r="V29" s="1071"/>
      <c r="W29" s="1071"/>
      <c r="X29" s="1071"/>
    </row>
    <row r="30" spans="2:27" s="519" customFormat="1" ht="24.95" customHeight="1" x14ac:dyDescent="0.2">
      <c r="B30" s="618" t="s">
        <v>788</v>
      </c>
      <c r="C30" s="909">
        <v>1232.39633632</v>
      </c>
      <c r="D30" s="909">
        <v>1339.74834781</v>
      </c>
      <c r="E30" s="909">
        <v>1850.0871108199999</v>
      </c>
      <c r="F30" s="909">
        <v>2780.27096188</v>
      </c>
      <c r="G30" s="909">
        <v>1189.2361297600003</v>
      </c>
      <c r="H30" s="808">
        <v>2852.1489581199999</v>
      </c>
      <c r="I30" s="806">
        <v>2538.9004982199999</v>
      </c>
      <c r="J30" s="806">
        <v>3163.3765241499996</v>
      </c>
      <c r="K30" s="806">
        <v>3171.7799191200015</v>
      </c>
      <c r="L30" s="806">
        <v>3657.0330727800001</v>
      </c>
      <c r="M30" s="806">
        <v>3252.7155035299993</v>
      </c>
      <c r="N30" s="806">
        <v>3292.14676074</v>
      </c>
      <c r="O30" s="806">
        <v>3297.2741869000001</v>
      </c>
      <c r="P30" s="806">
        <v>2311.4978351000004</v>
      </c>
      <c r="Q30" s="806">
        <v>1526.7385805200001</v>
      </c>
      <c r="R30" s="806">
        <v>1325.8447536900001</v>
      </c>
      <c r="S30" s="807">
        <v>1189.2361297600003</v>
      </c>
      <c r="T30" s="1033" t="s">
        <v>1460</v>
      </c>
      <c r="U30" s="1071"/>
      <c r="V30" s="1071"/>
      <c r="W30" s="1071"/>
      <c r="X30" s="1071"/>
    </row>
    <row r="31" spans="2:27" s="519" customFormat="1" ht="24.95" customHeight="1" x14ac:dyDescent="0.2">
      <c r="B31" s="618" t="s">
        <v>174</v>
      </c>
      <c r="C31" s="909">
        <v>10417.655264999999</v>
      </c>
      <c r="D31" s="909">
        <v>22740.363485918999</v>
      </c>
      <c r="E31" s="909">
        <v>27647.683967320005</v>
      </c>
      <c r="F31" s="909">
        <v>16259.118009188998</v>
      </c>
      <c r="G31" s="909">
        <v>31498.607089079007</v>
      </c>
      <c r="H31" s="808">
        <v>14894.655529708998</v>
      </c>
      <c r="I31" s="806">
        <v>13291.511367409001</v>
      </c>
      <c r="J31" s="806">
        <v>39440.526063279001</v>
      </c>
      <c r="K31" s="806">
        <v>22811.797169049001</v>
      </c>
      <c r="L31" s="806">
        <v>24258.287463679</v>
      </c>
      <c r="M31" s="806">
        <v>26965.307485758996</v>
      </c>
      <c r="N31" s="806">
        <v>26019.196047559002</v>
      </c>
      <c r="O31" s="806">
        <v>28365.821182829</v>
      </c>
      <c r="P31" s="806">
        <v>25966.023750638997</v>
      </c>
      <c r="Q31" s="806">
        <v>33858.584224769002</v>
      </c>
      <c r="R31" s="806">
        <v>32536.676973148999</v>
      </c>
      <c r="S31" s="807">
        <v>31498.607089079007</v>
      </c>
      <c r="T31" s="1033" t="s">
        <v>1461</v>
      </c>
      <c r="U31" s="1071"/>
      <c r="V31" s="1071"/>
      <c r="W31" s="1071"/>
      <c r="X31" s="1071"/>
    </row>
    <row r="32" spans="2:27" s="519" customFormat="1" ht="24.95" customHeight="1" x14ac:dyDescent="0.2">
      <c r="B32" s="1078" t="s">
        <v>922</v>
      </c>
      <c r="C32" s="909">
        <v>9127.6199199999992</v>
      </c>
      <c r="D32" s="909">
        <v>20636.219211788997</v>
      </c>
      <c r="E32" s="909">
        <v>25432.665679800004</v>
      </c>
      <c r="F32" s="909">
        <v>11010.907971399998</v>
      </c>
      <c r="G32" s="909">
        <v>12252.92783303</v>
      </c>
      <c r="H32" s="808">
        <v>9791.5886574099986</v>
      </c>
      <c r="I32" s="806">
        <v>9313.3050613800006</v>
      </c>
      <c r="J32" s="806">
        <v>10350.238034630003</v>
      </c>
      <c r="K32" s="806">
        <v>12930.969712490001</v>
      </c>
      <c r="L32" s="806">
        <v>13022.742578989999</v>
      </c>
      <c r="M32" s="806">
        <v>11796.144871879998</v>
      </c>
      <c r="N32" s="806">
        <v>9673.9887555100013</v>
      </c>
      <c r="O32" s="806">
        <v>9620.7996052199996</v>
      </c>
      <c r="P32" s="806">
        <v>10846.506594519999</v>
      </c>
      <c r="Q32" s="806">
        <v>13662.361343859999</v>
      </c>
      <c r="R32" s="806">
        <v>12610.70725293</v>
      </c>
      <c r="S32" s="807">
        <v>12252.92783303</v>
      </c>
      <c r="T32" s="1023" t="s">
        <v>172</v>
      </c>
      <c r="U32" s="1071"/>
      <c r="V32" s="1071"/>
      <c r="W32" s="1071"/>
      <c r="X32" s="1071"/>
    </row>
    <row r="33" spans="2:27" s="519" customFormat="1" ht="24.95" customHeight="1" x14ac:dyDescent="0.2">
      <c r="B33" s="1078" t="s">
        <v>883</v>
      </c>
      <c r="C33" s="909">
        <v>1290.035345</v>
      </c>
      <c r="D33" s="909">
        <v>2104.1442741299998</v>
      </c>
      <c r="E33" s="909">
        <v>2215.0182875200003</v>
      </c>
      <c r="F33" s="909">
        <v>5248.2100377889992</v>
      </c>
      <c r="G33" s="909">
        <v>19245.679256049007</v>
      </c>
      <c r="H33" s="808">
        <v>5103.0668722990004</v>
      </c>
      <c r="I33" s="806">
        <v>3978.2063060289997</v>
      </c>
      <c r="J33" s="806">
        <v>29090.288028648996</v>
      </c>
      <c r="K33" s="806">
        <v>9880.827456559</v>
      </c>
      <c r="L33" s="806">
        <v>11235.544884688999</v>
      </c>
      <c r="M33" s="806">
        <v>15169.162613879</v>
      </c>
      <c r="N33" s="806">
        <v>16345.207292049003</v>
      </c>
      <c r="O33" s="806">
        <v>18745.021577609001</v>
      </c>
      <c r="P33" s="806">
        <v>15119.517156119</v>
      </c>
      <c r="Q33" s="806">
        <v>20196.222880909001</v>
      </c>
      <c r="R33" s="806">
        <v>19925.969720218996</v>
      </c>
      <c r="S33" s="807">
        <v>19245.679256049007</v>
      </c>
      <c r="T33" s="1023" t="s">
        <v>796</v>
      </c>
      <c r="U33" s="1071"/>
      <c r="V33" s="1071"/>
      <c r="W33" s="1071"/>
      <c r="X33" s="1071"/>
    </row>
    <row r="34" spans="2:27" s="519" customFormat="1" ht="24.95" customHeight="1" x14ac:dyDescent="0.2">
      <c r="B34" s="616" t="s">
        <v>157</v>
      </c>
      <c r="C34" s="905">
        <v>3583.5079762800001</v>
      </c>
      <c r="D34" s="905">
        <v>1915.9369585520001</v>
      </c>
      <c r="E34" s="905">
        <v>4652.2547765360678</v>
      </c>
      <c r="F34" s="905">
        <v>-5335.0882875600009</v>
      </c>
      <c r="G34" s="905">
        <v>-4472.6283964845106</v>
      </c>
      <c r="H34" s="811">
        <v>1563.566682442002</v>
      </c>
      <c r="I34" s="809">
        <v>203.87729555200133</v>
      </c>
      <c r="J34" s="809">
        <v>-1244.0880554776015</v>
      </c>
      <c r="K34" s="809">
        <v>-1415.0757737119998</v>
      </c>
      <c r="L34" s="809">
        <v>10172.159473939746</v>
      </c>
      <c r="M34" s="809">
        <v>10312.790535577873</v>
      </c>
      <c r="N34" s="809">
        <v>12645.397014419474</v>
      </c>
      <c r="O34" s="809">
        <v>5914.4886265663972</v>
      </c>
      <c r="P34" s="809">
        <v>8021.4013987711996</v>
      </c>
      <c r="Q34" s="809">
        <v>5601.6853415487003</v>
      </c>
      <c r="R34" s="809">
        <v>259.41671149200204</v>
      </c>
      <c r="S34" s="810">
        <v>-4472.6283964845106</v>
      </c>
      <c r="T34" s="1080" t="s">
        <v>1119</v>
      </c>
      <c r="U34" s="1071"/>
      <c r="V34" s="1071"/>
      <c r="W34" s="1071"/>
      <c r="X34" s="1071"/>
    </row>
    <row r="35" spans="2:27" s="1066" customFormat="1" ht="24.95" customHeight="1" x14ac:dyDescent="0.2">
      <c r="B35" s="616"/>
      <c r="C35" s="905"/>
      <c r="D35" s="905"/>
      <c r="E35" s="905"/>
      <c r="F35" s="905"/>
      <c r="G35" s="905"/>
      <c r="H35" s="811"/>
      <c r="I35" s="809"/>
      <c r="J35" s="809"/>
      <c r="K35" s="809"/>
      <c r="L35" s="809"/>
      <c r="M35" s="809"/>
      <c r="N35" s="809"/>
      <c r="O35" s="809"/>
      <c r="P35" s="809"/>
      <c r="Q35" s="809"/>
      <c r="R35" s="809"/>
      <c r="S35" s="810"/>
      <c r="T35" s="1080"/>
      <c r="U35" s="1071"/>
      <c r="V35" s="1071"/>
      <c r="W35" s="1071"/>
      <c r="X35" s="1071"/>
    </row>
    <row r="36" spans="2:27" s="1066" customFormat="1" ht="24.95" customHeight="1" x14ac:dyDescent="0.2">
      <c r="B36" s="1075"/>
      <c r="C36" s="912"/>
      <c r="D36" s="912"/>
      <c r="E36" s="912"/>
      <c r="F36" s="912"/>
      <c r="G36" s="912"/>
      <c r="H36" s="1618"/>
      <c r="I36" s="1616"/>
      <c r="J36" s="1616"/>
      <c r="K36" s="1616"/>
      <c r="L36" s="1616"/>
      <c r="M36" s="1616"/>
      <c r="N36" s="1616"/>
      <c r="O36" s="1616"/>
      <c r="P36" s="1616"/>
      <c r="Q36" s="1616"/>
      <c r="R36" s="1616"/>
      <c r="S36" s="1617"/>
      <c r="T36" s="1082"/>
      <c r="U36" s="1071"/>
      <c r="V36" s="1071"/>
      <c r="W36" s="1071"/>
      <c r="X36" s="1071"/>
    </row>
    <row r="37" spans="2:27" s="1066" customFormat="1" ht="24.95" customHeight="1" x14ac:dyDescent="0.2">
      <c r="B37" s="616" t="s">
        <v>881</v>
      </c>
      <c r="C37" s="905">
        <v>45739.158122057001</v>
      </c>
      <c r="D37" s="905">
        <v>71937.056778690996</v>
      </c>
      <c r="E37" s="905">
        <v>98196.893147426861</v>
      </c>
      <c r="F37" s="905">
        <v>90232.649992353894</v>
      </c>
      <c r="G37" s="905">
        <v>143110.58239031961</v>
      </c>
      <c r="H37" s="811">
        <v>105340.74685447445</v>
      </c>
      <c r="I37" s="809">
        <v>115364.89047052224</v>
      </c>
      <c r="J37" s="809">
        <v>148536.07365991021</v>
      </c>
      <c r="K37" s="809">
        <v>165198.35290345136</v>
      </c>
      <c r="L37" s="809">
        <v>164689.5248469947</v>
      </c>
      <c r="M37" s="809">
        <v>149553.46151834558</v>
      </c>
      <c r="N37" s="809">
        <v>143062.6161093135</v>
      </c>
      <c r="O37" s="809">
        <v>135631.54677138134</v>
      </c>
      <c r="P37" s="809">
        <v>137722.64050942182</v>
      </c>
      <c r="Q37" s="809">
        <v>143836.01381355998</v>
      </c>
      <c r="R37" s="809">
        <v>144830.97647887579</v>
      </c>
      <c r="S37" s="810">
        <v>143110.58239031961</v>
      </c>
      <c r="T37" s="1080" t="s">
        <v>385</v>
      </c>
      <c r="U37" s="1071"/>
      <c r="V37" s="1071"/>
      <c r="W37" s="1071"/>
      <c r="X37" s="1071"/>
    </row>
    <row r="38" spans="2:27" s="1066" customFormat="1" ht="15" customHeight="1" x14ac:dyDescent="0.2">
      <c r="B38" s="1076"/>
      <c r="C38" s="913"/>
      <c r="D38" s="913"/>
      <c r="E38" s="913"/>
      <c r="F38" s="913"/>
      <c r="G38" s="913"/>
      <c r="H38" s="914"/>
      <c r="I38" s="915"/>
      <c r="J38" s="915"/>
      <c r="K38" s="915"/>
      <c r="L38" s="915"/>
      <c r="M38" s="915"/>
      <c r="N38" s="915"/>
      <c r="O38" s="915"/>
      <c r="P38" s="915"/>
      <c r="Q38" s="915"/>
      <c r="R38" s="915"/>
      <c r="S38" s="916"/>
      <c r="T38" s="1083"/>
      <c r="U38" s="1071"/>
      <c r="V38" s="1071"/>
      <c r="W38" s="1071"/>
      <c r="X38" s="1071"/>
    </row>
    <row r="39" spans="2:27" s="1011" customFormat="1" ht="24.95" customHeight="1" x14ac:dyDescent="0.2">
      <c r="B39" s="616"/>
      <c r="C39" s="909"/>
      <c r="D39" s="909"/>
      <c r="E39" s="909"/>
      <c r="F39" s="909"/>
      <c r="G39" s="909"/>
      <c r="H39" s="808"/>
      <c r="I39" s="806"/>
      <c r="J39" s="806"/>
      <c r="K39" s="806"/>
      <c r="L39" s="806"/>
      <c r="M39" s="806"/>
      <c r="N39" s="806"/>
      <c r="O39" s="806"/>
      <c r="P39" s="806"/>
      <c r="Q39" s="806"/>
      <c r="R39" s="806"/>
      <c r="S39" s="807"/>
      <c r="T39" s="1081"/>
      <c r="U39" s="1071"/>
      <c r="V39" s="1071"/>
      <c r="W39" s="1071"/>
      <c r="X39" s="1071"/>
      <c r="Y39" s="1037"/>
      <c r="Z39" s="1037"/>
      <c r="AA39" s="1037"/>
    </row>
    <row r="40" spans="2:27" s="1066" customFormat="1" ht="24.95" customHeight="1" x14ac:dyDescent="0.2">
      <c r="B40" s="874" t="s">
        <v>882</v>
      </c>
      <c r="C40" s="905"/>
      <c r="D40" s="905"/>
      <c r="E40" s="905"/>
      <c r="F40" s="905"/>
      <c r="G40" s="905"/>
      <c r="H40" s="811"/>
      <c r="I40" s="809"/>
      <c r="J40" s="809"/>
      <c r="K40" s="809"/>
      <c r="L40" s="809"/>
      <c r="M40" s="809"/>
      <c r="N40" s="809"/>
      <c r="O40" s="809"/>
      <c r="P40" s="809"/>
      <c r="Q40" s="809"/>
      <c r="R40" s="809"/>
      <c r="S40" s="810"/>
      <c r="T40" s="1079" t="s">
        <v>386</v>
      </c>
      <c r="U40" s="1071"/>
      <c r="V40" s="1071"/>
      <c r="W40" s="1071"/>
      <c r="X40" s="1071"/>
    </row>
    <row r="41" spans="2:27" s="1011" customFormat="1" ht="15" customHeight="1" x14ac:dyDescent="0.2">
      <c r="B41" s="616"/>
      <c r="C41" s="909"/>
      <c r="D41" s="909"/>
      <c r="E41" s="909"/>
      <c r="F41" s="909"/>
      <c r="G41" s="909"/>
      <c r="H41" s="808"/>
      <c r="I41" s="806"/>
      <c r="J41" s="806"/>
      <c r="K41" s="806"/>
      <c r="L41" s="806"/>
      <c r="M41" s="806"/>
      <c r="N41" s="806"/>
      <c r="O41" s="806"/>
      <c r="P41" s="806"/>
      <c r="Q41" s="806"/>
      <c r="R41" s="806"/>
      <c r="S41" s="807"/>
      <c r="T41" s="1081"/>
      <c r="U41" s="1071"/>
      <c r="V41" s="1071"/>
      <c r="W41" s="1071"/>
      <c r="X41" s="1071"/>
      <c r="Y41" s="1037"/>
      <c r="Z41" s="1037"/>
      <c r="AA41" s="1037"/>
    </row>
    <row r="42" spans="2:27" s="1066" customFormat="1" ht="24.75" customHeight="1" x14ac:dyDescent="0.2">
      <c r="B42" s="616" t="s">
        <v>857</v>
      </c>
      <c r="C42" s="905">
        <v>3961.200609096275</v>
      </c>
      <c r="D42" s="905">
        <v>5855.4041553629986</v>
      </c>
      <c r="E42" s="905">
        <v>13032.113855994017</v>
      </c>
      <c r="F42" s="905">
        <v>9082.2878001239933</v>
      </c>
      <c r="G42" s="905">
        <v>9980.9637039389982</v>
      </c>
      <c r="H42" s="811">
        <v>8277.5868542639964</v>
      </c>
      <c r="I42" s="809">
        <v>7235.3131636599946</v>
      </c>
      <c r="J42" s="809">
        <v>7822.6897415739986</v>
      </c>
      <c r="K42" s="809">
        <v>8626.411170746991</v>
      </c>
      <c r="L42" s="809">
        <v>8827.7129334439978</v>
      </c>
      <c r="M42" s="809">
        <v>8258.689541503998</v>
      </c>
      <c r="N42" s="809">
        <v>8600.4596309349981</v>
      </c>
      <c r="O42" s="809">
        <v>9028.6078135449934</v>
      </c>
      <c r="P42" s="809">
        <v>10590.781934455175</v>
      </c>
      <c r="Q42" s="809">
        <v>12629.004368458374</v>
      </c>
      <c r="R42" s="809">
        <v>10888.944735624</v>
      </c>
      <c r="S42" s="810">
        <v>9980.9637039389982</v>
      </c>
      <c r="T42" s="1080" t="s">
        <v>789</v>
      </c>
      <c r="U42" s="1071"/>
      <c r="V42" s="1071"/>
      <c r="W42" s="1071"/>
      <c r="X42" s="1071"/>
    </row>
    <row r="43" spans="2:27" s="1066" customFormat="1" ht="25.5" customHeight="1" x14ac:dyDescent="0.2">
      <c r="B43" s="618" t="s">
        <v>935</v>
      </c>
      <c r="C43" s="909">
        <v>0</v>
      </c>
      <c r="D43" s="909">
        <v>0</v>
      </c>
      <c r="E43" s="909">
        <v>0</v>
      </c>
      <c r="F43" s="909">
        <v>0</v>
      </c>
      <c r="G43" s="909">
        <v>5.4061728499999999</v>
      </c>
      <c r="H43" s="808">
        <v>0</v>
      </c>
      <c r="I43" s="806">
        <v>0</v>
      </c>
      <c r="J43" s="806">
        <v>0</v>
      </c>
      <c r="K43" s="806">
        <v>0</v>
      </c>
      <c r="L43" s="806">
        <v>0</v>
      </c>
      <c r="M43" s="806">
        <v>54.668826150000001</v>
      </c>
      <c r="N43" s="806">
        <v>6.4113434399999996</v>
      </c>
      <c r="O43" s="806">
        <v>5.7131934400000004</v>
      </c>
      <c r="P43" s="806">
        <v>5.7131934400000004</v>
      </c>
      <c r="Q43" s="806">
        <v>7.8870058499999995</v>
      </c>
      <c r="R43" s="806">
        <v>7.8870058499999995</v>
      </c>
      <c r="S43" s="807">
        <v>5.4061728499999999</v>
      </c>
      <c r="T43" s="1033" t="s">
        <v>1188</v>
      </c>
      <c r="U43" s="1071"/>
      <c r="V43" s="1071"/>
      <c r="W43" s="1071"/>
      <c r="X43" s="1071"/>
    </row>
    <row r="44" spans="2:27" s="519" customFormat="1" ht="25.5" customHeight="1" x14ac:dyDescent="0.2">
      <c r="B44" s="618" t="s">
        <v>954</v>
      </c>
      <c r="C44" s="909">
        <v>0</v>
      </c>
      <c r="D44" s="909">
        <v>0</v>
      </c>
      <c r="E44" s="909">
        <v>0</v>
      </c>
      <c r="F44" s="909">
        <v>0</v>
      </c>
      <c r="G44" s="909">
        <v>937.59208093999985</v>
      </c>
      <c r="H44" s="808">
        <v>77.996499999999997</v>
      </c>
      <c r="I44" s="806">
        <v>172.85900000000001</v>
      </c>
      <c r="J44" s="806">
        <v>344.04500000000002</v>
      </c>
      <c r="K44" s="806">
        <v>483.55283500000002</v>
      </c>
      <c r="L44" s="806">
        <v>510.36773299999999</v>
      </c>
      <c r="M44" s="806">
        <v>664.83640093999998</v>
      </c>
      <c r="N44" s="806">
        <v>739.109869</v>
      </c>
      <c r="O44" s="806">
        <v>733.00801294000007</v>
      </c>
      <c r="P44" s="806">
        <v>746.10322193999991</v>
      </c>
      <c r="Q44" s="806">
        <v>763.43172693999998</v>
      </c>
      <c r="R44" s="806">
        <v>792.05910593999988</v>
      </c>
      <c r="S44" s="807">
        <v>937.59208093999985</v>
      </c>
      <c r="T44" s="1033" t="s">
        <v>1271</v>
      </c>
      <c r="U44" s="1071"/>
      <c r="V44" s="1071"/>
      <c r="W44" s="1071"/>
      <c r="X44" s="1071"/>
    </row>
    <row r="45" spans="2:27" s="519" customFormat="1" ht="25.5" customHeight="1" x14ac:dyDescent="0.2">
      <c r="B45" s="618" t="s">
        <v>955</v>
      </c>
      <c r="C45" s="909">
        <v>3208.2417044662748</v>
      </c>
      <c r="D45" s="909">
        <v>5322.2342300629989</v>
      </c>
      <c r="E45" s="909">
        <v>12802.566440084018</v>
      </c>
      <c r="F45" s="909">
        <v>8831.8104983739941</v>
      </c>
      <c r="G45" s="909">
        <v>8816.7396920389983</v>
      </c>
      <c r="H45" s="808">
        <v>7785.5963531439957</v>
      </c>
      <c r="I45" s="806">
        <v>6828.0179577499939</v>
      </c>
      <c r="J45" s="806">
        <v>7064.1268549639981</v>
      </c>
      <c r="K45" s="806">
        <v>7763.6244796169904</v>
      </c>
      <c r="L45" s="806">
        <v>7792.880013363997</v>
      </c>
      <c r="M45" s="806">
        <v>7268.7781169839982</v>
      </c>
      <c r="N45" s="806">
        <v>7607.4842273249988</v>
      </c>
      <c r="O45" s="806">
        <v>7907.5445850149936</v>
      </c>
      <c r="P45" s="806">
        <v>9590.2228190551741</v>
      </c>
      <c r="Q45" s="806">
        <v>11453.671824958376</v>
      </c>
      <c r="R45" s="806">
        <v>9820.5514058440003</v>
      </c>
      <c r="S45" s="807">
        <v>8816.7396920389983</v>
      </c>
      <c r="T45" s="1033" t="s">
        <v>1189</v>
      </c>
      <c r="U45" s="1071"/>
      <c r="V45" s="1071"/>
      <c r="W45" s="1071"/>
      <c r="X45" s="1071"/>
    </row>
    <row r="46" spans="2:27" s="519" customFormat="1" ht="25.5" customHeight="1" x14ac:dyDescent="0.2">
      <c r="B46" s="618" t="s">
        <v>936</v>
      </c>
      <c r="C46" s="909">
        <v>752.95890463000001</v>
      </c>
      <c r="D46" s="909">
        <v>533.16992530000005</v>
      </c>
      <c r="E46" s="909">
        <v>229.54741590999998</v>
      </c>
      <c r="F46" s="909">
        <v>250.47730174999998</v>
      </c>
      <c r="G46" s="909">
        <v>221.22575810999999</v>
      </c>
      <c r="H46" s="808">
        <v>413.99400111999995</v>
      </c>
      <c r="I46" s="806">
        <v>234.43620590999998</v>
      </c>
      <c r="J46" s="806">
        <v>414.51788661000006</v>
      </c>
      <c r="K46" s="806">
        <v>379.23385612999999</v>
      </c>
      <c r="L46" s="806">
        <v>524.46518707999996</v>
      </c>
      <c r="M46" s="806">
        <v>270.40619743000002</v>
      </c>
      <c r="N46" s="806">
        <v>247.45419117</v>
      </c>
      <c r="O46" s="806">
        <v>382.34202215000005</v>
      </c>
      <c r="P46" s="806">
        <v>248.74270002</v>
      </c>
      <c r="Q46" s="806">
        <v>404.01381070999997</v>
      </c>
      <c r="R46" s="806">
        <v>268.44721798999996</v>
      </c>
      <c r="S46" s="807">
        <v>221.22575810999999</v>
      </c>
      <c r="T46" s="1033" t="s">
        <v>1040</v>
      </c>
      <c r="U46" s="1071"/>
      <c r="V46" s="1071"/>
      <c r="W46" s="1071"/>
      <c r="X46" s="1071"/>
    </row>
    <row r="47" spans="2:27" s="1011" customFormat="1" ht="15" customHeight="1" x14ac:dyDescent="0.2">
      <c r="B47" s="618"/>
      <c r="C47" s="909"/>
      <c r="D47" s="909"/>
      <c r="E47" s="909"/>
      <c r="F47" s="909"/>
      <c r="G47" s="909"/>
      <c r="H47" s="808"/>
      <c r="I47" s="806"/>
      <c r="J47" s="806"/>
      <c r="K47" s="806"/>
      <c r="L47" s="806"/>
      <c r="M47" s="806"/>
      <c r="N47" s="806"/>
      <c r="O47" s="806"/>
      <c r="P47" s="806"/>
      <c r="Q47" s="806"/>
      <c r="R47" s="806"/>
      <c r="S47" s="807"/>
      <c r="T47" s="1081"/>
      <c r="U47" s="1071"/>
      <c r="V47" s="1071"/>
      <c r="W47" s="1071"/>
      <c r="X47" s="1071"/>
      <c r="Y47" s="1037"/>
      <c r="Z47" s="1037"/>
      <c r="AA47" s="1037"/>
    </row>
    <row r="48" spans="2:27" s="1066" customFormat="1" ht="24.95" customHeight="1" x14ac:dyDescent="0.2">
      <c r="B48" s="616" t="s">
        <v>956</v>
      </c>
      <c r="C48" s="905">
        <v>9143.3387626690001</v>
      </c>
      <c r="D48" s="905">
        <v>17707.776742171005</v>
      </c>
      <c r="E48" s="905">
        <v>24021.233068686037</v>
      </c>
      <c r="F48" s="905">
        <v>9229.9673373859678</v>
      </c>
      <c r="G48" s="905">
        <v>6954.7526447119944</v>
      </c>
      <c r="H48" s="811">
        <v>8797.5227447160087</v>
      </c>
      <c r="I48" s="809">
        <v>8347.3581336119641</v>
      </c>
      <c r="J48" s="809">
        <v>8106.1230940809673</v>
      </c>
      <c r="K48" s="809">
        <v>8339.0446365189728</v>
      </c>
      <c r="L48" s="809">
        <v>8046.3708195659701</v>
      </c>
      <c r="M48" s="809">
        <v>7623.7142968660146</v>
      </c>
      <c r="N48" s="809">
        <v>7021.0337167319976</v>
      </c>
      <c r="O48" s="809">
        <v>7097.632810721997</v>
      </c>
      <c r="P48" s="809">
        <v>7222.0801990672599</v>
      </c>
      <c r="Q48" s="809">
        <v>7306.0692486720272</v>
      </c>
      <c r="R48" s="809">
        <v>7329.3476969659969</v>
      </c>
      <c r="S48" s="810">
        <v>6954.7526447119944</v>
      </c>
      <c r="T48" s="1080" t="s">
        <v>827</v>
      </c>
      <c r="U48" s="1071"/>
      <c r="V48" s="1071"/>
      <c r="W48" s="1071"/>
      <c r="X48" s="1071"/>
    </row>
    <row r="49" spans="2:27" s="1011" customFormat="1" ht="15" customHeight="1" x14ac:dyDescent="0.2">
      <c r="B49" s="618"/>
      <c r="C49" s="909"/>
      <c r="D49" s="909"/>
      <c r="E49" s="909"/>
      <c r="F49" s="909"/>
      <c r="G49" s="909"/>
      <c r="H49" s="808"/>
      <c r="I49" s="806"/>
      <c r="J49" s="806"/>
      <c r="K49" s="806"/>
      <c r="L49" s="806"/>
      <c r="M49" s="806"/>
      <c r="N49" s="806"/>
      <c r="O49" s="806"/>
      <c r="P49" s="806"/>
      <c r="Q49" s="806"/>
      <c r="R49" s="806"/>
      <c r="S49" s="807"/>
      <c r="T49" s="1081"/>
      <c r="U49" s="1071"/>
      <c r="V49" s="1071"/>
      <c r="W49" s="1071"/>
      <c r="X49" s="1071"/>
      <c r="Y49" s="1037"/>
      <c r="Z49" s="1037"/>
      <c r="AA49" s="1037"/>
    </row>
    <row r="50" spans="2:27" s="1066" customFormat="1" ht="24.95" customHeight="1" x14ac:dyDescent="0.2">
      <c r="B50" s="616" t="s">
        <v>13</v>
      </c>
      <c r="C50" s="905">
        <v>9907.6613532699994</v>
      </c>
      <c r="D50" s="905">
        <v>17069.248331012022</v>
      </c>
      <c r="E50" s="905">
        <v>25500.619824729998</v>
      </c>
      <c r="F50" s="905">
        <v>18401.047983326</v>
      </c>
      <c r="G50" s="905">
        <v>17524.114947795999</v>
      </c>
      <c r="H50" s="811">
        <v>17107.089628616002</v>
      </c>
      <c r="I50" s="809">
        <v>17195.350549226001</v>
      </c>
      <c r="J50" s="809">
        <v>17465.367433466003</v>
      </c>
      <c r="K50" s="809">
        <v>18662.01329322697</v>
      </c>
      <c r="L50" s="809">
        <v>19208.587146826001</v>
      </c>
      <c r="M50" s="809">
        <v>18713.573309766001</v>
      </c>
      <c r="N50" s="809">
        <v>17924.849016786</v>
      </c>
      <c r="O50" s="809">
        <v>17858.814219756001</v>
      </c>
      <c r="P50" s="809">
        <v>17816.167773626232</v>
      </c>
      <c r="Q50" s="809">
        <v>17123.623375915275</v>
      </c>
      <c r="R50" s="809">
        <v>17237.219390666</v>
      </c>
      <c r="S50" s="810">
        <v>17524.114947795999</v>
      </c>
      <c r="T50" s="1080" t="s">
        <v>826</v>
      </c>
      <c r="U50" s="1071"/>
      <c r="V50" s="1071"/>
      <c r="W50" s="1071"/>
      <c r="X50" s="1071"/>
    </row>
    <row r="51" spans="2:27" s="1066" customFormat="1" ht="24" customHeight="1" x14ac:dyDescent="0.2">
      <c r="B51" s="618" t="s">
        <v>935</v>
      </c>
      <c r="C51" s="909">
        <v>0</v>
      </c>
      <c r="D51" s="909">
        <v>0</v>
      </c>
      <c r="E51" s="909">
        <v>0</v>
      </c>
      <c r="F51" s="909">
        <v>0</v>
      </c>
      <c r="G51" s="909">
        <v>92.1</v>
      </c>
      <c r="H51" s="808">
        <v>0</v>
      </c>
      <c r="I51" s="806">
        <v>0</v>
      </c>
      <c r="J51" s="806">
        <v>0</v>
      </c>
      <c r="K51" s="806">
        <v>0</v>
      </c>
      <c r="L51" s="806">
        <v>0</v>
      </c>
      <c r="M51" s="806">
        <v>40.5</v>
      </c>
      <c r="N51" s="806">
        <v>90.5</v>
      </c>
      <c r="O51" s="806">
        <v>92.1</v>
      </c>
      <c r="P51" s="806">
        <v>92.1</v>
      </c>
      <c r="Q51" s="806">
        <v>92.1</v>
      </c>
      <c r="R51" s="806">
        <v>92.1</v>
      </c>
      <c r="S51" s="807">
        <v>92.1</v>
      </c>
      <c r="T51" s="1033" t="s">
        <v>1188</v>
      </c>
      <c r="U51" s="1071"/>
      <c r="V51" s="1071"/>
      <c r="W51" s="1071"/>
      <c r="X51" s="1071"/>
    </row>
    <row r="52" spans="2:27" s="1066" customFormat="1" ht="24" customHeight="1" x14ac:dyDescent="0.2">
      <c r="B52" s="618" t="s">
        <v>954</v>
      </c>
      <c r="C52" s="909">
        <v>0</v>
      </c>
      <c r="D52" s="909">
        <v>0</v>
      </c>
      <c r="E52" s="909">
        <v>0</v>
      </c>
      <c r="F52" s="909">
        <v>0</v>
      </c>
      <c r="G52" s="909">
        <v>6.5</v>
      </c>
      <c r="H52" s="808">
        <v>0</v>
      </c>
      <c r="I52" s="806">
        <v>0</v>
      </c>
      <c r="J52" s="806">
        <v>0</v>
      </c>
      <c r="K52" s="806">
        <v>0</v>
      </c>
      <c r="L52" s="806">
        <v>0</v>
      </c>
      <c r="M52" s="806">
        <v>0</v>
      </c>
      <c r="N52" s="806">
        <v>0</v>
      </c>
      <c r="O52" s="806">
        <v>0</v>
      </c>
      <c r="P52" s="806">
        <v>0</v>
      </c>
      <c r="Q52" s="806">
        <v>0</v>
      </c>
      <c r="R52" s="806">
        <v>0</v>
      </c>
      <c r="S52" s="807">
        <v>6.5</v>
      </c>
      <c r="T52" s="1033" t="s">
        <v>1271</v>
      </c>
      <c r="U52" s="1071"/>
      <c r="V52" s="1071"/>
      <c r="W52" s="1071"/>
      <c r="X52" s="1071"/>
    </row>
    <row r="53" spans="2:27" s="1066" customFormat="1" ht="24" customHeight="1" x14ac:dyDescent="0.2">
      <c r="B53" s="618" t="s">
        <v>955</v>
      </c>
      <c r="C53" s="909">
        <v>9907.6613532699994</v>
      </c>
      <c r="D53" s="909">
        <v>16989.248331012022</v>
      </c>
      <c r="E53" s="909">
        <v>22430.009344159997</v>
      </c>
      <c r="F53" s="909">
        <v>15391.839980266001</v>
      </c>
      <c r="G53" s="909">
        <v>14055.442507206</v>
      </c>
      <c r="H53" s="808">
        <v>14096.089442916002</v>
      </c>
      <c r="I53" s="806">
        <v>14080.063897376001</v>
      </c>
      <c r="J53" s="806">
        <v>14349.539208506001</v>
      </c>
      <c r="K53" s="806">
        <v>15315.88608751197</v>
      </c>
      <c r="L53" s="806">
        <v>15666.568840470865</v>
      </c>
      <c r="M53" s="806">
        <v>15127.797334625864</v>
      </c>
      <c r="N53" s="806">
        <v>14360.925158882575</v>
      </c>
      <c r="O53" s="806">
        <v>14304.040333645604</v>
      </c>
      <c r="P53" s="806">
        <v>14276.433711959491</v>
      </c>
      <c r="Q53" s="806">
        <v>13647.612036735274</v>
      </c>
      <c r="R53" s="806">
        <v>13785.594252385999</v>
      </c>
      <c r="S53" s="807">
        <v>14055.442507206</v>
      </c>
      <c r="T53" s="1033" t="s">
        <v>1189</v>
      </c>
      <c r="U53" s="1071"/>
      <c r="V53" s="1071"/>
      <c r="W53" s="1071"/>
      <c r="X53" s="1071"/>
    </row>
    <row r="54" spans="2:27" s="1066" customFormat="1" ht="24" customHeight="1" x14ac:dyDescent="0.2">
      <c r="B54" s="618" t="s">
        <v>936</v>
      </c>
      <c r="C54" s="909">
        <v>0</v>
      </c>
      <c r="D54" s="909">
        <v>80</v>
      </c>
      <c r="E54" s="909">
        <v>3070.6104805700002</v>
      </c>
      <c r="F54" s="909">
        <v>3009.20800306</v>
      </c>
      <c r="G54" s="909">
        <v>3370.07244059</v>
      </c>
      <c r="H54" s="808">
        <v>3011.0001857000002</v>
      </c>
      <c r="I54" s="806">
        <v>3115.28665185</v>
      </c>
      <c r="J54" s="806">
        <v>3115.8282249600002</v>
      </c>
      <c r="K54" s="806">
        <v>3346.1272057149999</v>
      </c>
      <c r="L54" s="806">
        <v>3542.0183063551372</v>
      </c>
      <c r="M54" s="806">
        <v>3545.2759751401372</v>
      </c>
      <c r="N54" s="806">
        <v>3473.4238579034245</v>
      </c>
      <c r="O54" s="806">
        <v>3462.6738861103963</v>
      </c>
      <c r="P54" s="806">
        <v>3447.6340616667408</v>
      </c>
      <c r="Q54" s="806">
        <v>3383.9113391800001</v>
      </c>
      <c r="R54" s="806">
        <v>3359.5251382800002</v>
      </c>
      <c r="S54" s="807">
        <v>3370.07244059</v>
      </c>
      <c r="T54" s="1033" t="s">
        <v>1040</v>
      </c>
      <c r="U54" s="1071"/>
      <c r="V54" s="1071"/>
      <c r="W54" s="1071"/>
      <c r="X54" s="1071"/>
    </row>
    <row r="55" spans="2:27" s="1011" customFormat="1" ht="15" customHeight="1" x14ac:dyDescent="0.2">
      <c r="B55" s="618"/>
      <c r="C55" s="909"/>
      <c r="D55" s="909"/>
      <c r="E55" s="909"/>
      <c r="F55" s="909"/>
      <c r="G55" s="909"/>
      <c r="H55" s="808"/>
      <c r="I55" s="806"/>
      <c r="J55" s="806"/>
      <c r="K55" s="806"/>
      <c r="L55" s="806"/>
      <c r="M55" s="806"/>
      <c r="N55" s="806"/>
      <c r="O55" s="806"/>
      <c r="P55" s="806"/>
      <c r="Q55" s="806"/>
      <c r="R55" s="806"/>
      <c r="S55" s="807"/>
      <c r="T55" s="1081"/>
      <c r="U55" s="1071"/>
      <c r="V55" s="1071"/>
      <c r="W55" s="1071"/>
      <c r="X55" s="1071"/>
      <c r="Y55" s="1037"/>
      <c r="Z55" s="1037"/>
      <c r="AA55" s="1037"/>
    </row>
    <row r="56" spans="2:27" s="1066" customFormat="1" ht="24.95" customHeight="1" x14ac:dyDescent="0.2">
      <c r="B56" s="616" t="s">
        <v>712</v>
      </c>
      <c r="C56" s="905">
        <v>11605.92705101</v>
      </c>
      <c r="D56" s="905">
        <v>15610.918041230005</v>
      </c>
      <c r="E56" s="905">
        <v>16216.051492179997</v>
      </c>
      <c r="F56" s="905">
        <v>17472.520057539998</v>
      </c>
      <c r="G56" s="905">
        <v>32913.224016610002</v>
      </c>
      <c r="H56" s="811">
        <v>21661.192256401537</v>
      </c>
      <c r="I56" s="809">
        <v>23909.190909110006</v>
      </c>
      <c r="J56" s="809">
        <v>24608.15632753916</v>
      </c>
      <c r="K56" s="809">
        <v>26599.387330939026</v>
      </c>
      <c r="L56" s="809">
        <v>30180.757582224982</v>
      </c>
      <c r="M56" s="809">
        <v>30173.738446595002</v>
      </c>
      <c r="N56" s="809">
        <v>29972.640906162989</v>
      </c>
      <c r="O56" s="809">
        <v>27152.956341340006</v>
      </c>
      <c r="P56" s="809">
        <v>26302.092696348147</v>
      </c>
      <c r="Q56" s="809">
        <v>27615.635614080544</v>
      </c>
      <c r="R56" s="809">
        <v>28895.067872680003</v>
      </c>
      <c r="S56" s="810">
        <v>32913.224016610002</v>
      </c>
      <c r="T56" s="1080" t="s">
        <v>790</v>
      </c>
      <c r="U56" s="1071"/>
      <c r="V56" s="1071"/>
      <c r="W56" s="1071"/>
      <c r="X56" s="1071"/>
    </row>
    <row r="57" spans="2:27" s="1072" customFormat="1" ht="26.25" customHeight="1" x14ac:dyDescent="0.2">
      <c r="B57" s="618" t="s">
        <v>935</v>
      </c>
      <c r="C57" s="909">
        <v>0</v>
      </c>
      <c r="D57" s="909">
        <v>0</v>
      </c>
      <c r="E57" s="909">
        <v>0</v>
      </c>
      <c r="F57" s="909">
        <v>0</v>
      </c>
      <c r="G57" s="909">
        <v>0.32024832000000003</v>
      </c>
      <c r="H57" s="808">
        <v>0</v>
      </c>
      <c r="I57" s="806">
        <v>0</v>
      </c>
      <c r="J57" s="806">
        <v>0</v>
      </c>
      <c r="K57" s="806">
        <v>0</v>
      </c>
      <c r="L57" s="806">
        <v>0</v>
      </c>
      <c r="M57" s="806">
        <v>0.26784575999999999</v>
      </c>
      <c r="N57" s="806">
        <v>0.26157375999999999</v>
      </c>
      <c r="O57" s="806">
        <v>0.26759487999999998</v>
      </c>
      <c r="P57" s="806">
        <v>0.27226751999999999</v>
      </c>
      <c r="Q57" s="806">
        <v>0.28104831999999996</v>
      </c>
      <c r="R57" s="806">
        <v>0.28741440000000001</v>
      </c>
      <c r="S57" s="807">
        <v>0.32024832000000003</v>
      </c>
      <c r="T57" s="1033" t="s">
        <v>1188</v>
      </c>
      <c r="U57" s="1071"/>
      <c r="V57" s="1071"/>
      <c r="W57" s="1071"/>
      <c r="X57" s="1071"/>
    </row>
    <row r="58" spans="2:27" s="1066" customFormat="1" ht="26.25" customHeight="1" x14ac:dyDescent="0.2">
      <c r="B58" s="618" t="s">
        <v>954</v>
      </c>
      <c r="C58" s="909">
        <v>0</v>
      </c>
      <c r="D58" s="909">
        <v>0</v>
      </c>
      <c r="E58" s="909">
        <v>0</v>
      </c>
      <c r="F58" s="909">
        <v>14.228042369999999</v>
      </c>
      <c r="G58" s="909">
        <v>270.3762257912</v>
      </c>
      <c r="H58" s="808">
        <v>26.792180000000002</v>
      </c>
      <c r="I58" s="806">
        <v>27.547000000000001</v>
      </c>
      <c r="J58" s="806">
        <v>27.611000000000001</v>
      </c>
      <c r="K58" s="806">
        <v>9.9978899999999996E-2</v>
      </c>
      <c r="L58" s="806">
        <v>3.1065095700000001</v>
      </c>
      <c r="M58" s="806">
        <v>3.1138129599999997</v>
      </c>
      <c r="N58" s="806">
        <v>0.37279431999999996</v>
      </c>
      <c r="O58" s="806">
        <v>0.38136886000000003</v>
      </c>
      <c r="P58" s="806">
        <v>21.598167994399997</v>
      </c>
      <c r="Q58" s="806">
        <v>26.33931621</v>
      </c>
      <c r="R58" s="806">
        <v>188.59545083999998</v>
      </c>
      <c r="S58" s="807">
        <v>270.3762257912</v>
      </c>
      <c r="T58" s="1033" t="s">
        <v>1271</v>
      </c>
      <c r="U58" s="1071"/>
      <c r="V58" s="1071"/>
      <c r="W58" s="1071"/>
      <c r="X58" s="1071"/>
    </row>
    <row r="59" spans="2:27" s="1066" customFormat="1" ht="26.25" customHeight="1" x14ac:dyDescent="0.2">
      <c r="B59" s="618" t="s">
        <v>955</v>
      </c>
      <c r="C59" s="909">
        <v>11603.496558109999</v>
      </c>
      <c r="D59" s="909">
        <v>15606.058068520004</v>
      </c>
      <c r="E59" s="909">
        <v>16113.847146659997</v>
      </c>
      <c r="F59" s="909">
        <v>17249.788855709998</v>
      </c>
      <c r="G59" s="909">
        <v>32150.387044628802</v>
      </c>
      <c r="H59" s="808">
        <v>21395.900765011538</v>
      </c>
      <c r="I59" s="806">
        <v>23654.186568020006</v>
      </c>
      <c r="J59" s="806">
        <v>24265.110743762958</v>
      </c>
      <c r="K59" s="806">
        <v>26272.990808559025</v>
      </c>
      <c r="L59" s="806">
        <v>29635.610136414984</v>
      </c>
      <c r="M59" s="806">
        <v>29566.199507245001</v>
      </c>
      <c r="N59" s="806">
        <v>29120.506294072991</v>
      </c>
      <c r="O59" s="806">
        <v>26638.264301072391</v>
      </c>
      <c r="P59" s="806">
        <v>25458.177598536346</v>
      </c>
      <c r="Q59" s="806">
        <v>26715.784483410542</v>
      </c>
      <c r="R59" s="806">
        <v>28159.223047824002</v>
      </c>
      <c r="S59" s="807">
        <v>32150.387044628802</v>
      </c>
      <c r="T59" s="1033" t="s">
        <v>1189</v>
      </c>
      <c r="U59" s="1071"/>
      <c r="V59" s="1071"/>
      <c r="W59" s="1071"/>
      <c r="X59" s="1071"/>
    </row>
    <row r="60" spans="2:27" s="1066" customFormat="1" ht="26.25" customHeight="1" x14ac:dyDescent="0.2">
      <c r="B60" s="618" t="s">
        <v>936</v>
      </c>
      <c r="C60" s="909">
        <v>2.4304929</v>
      </c>
      <c r="D60" s="909">
        <v>4.8599727100000001</v>
      </c>
      <c r="E60" s="909">
        <v>102.20434552</v>
      </c>
      <c r="F60" s="909">
        <v>208.50315946000001</v>
      </c>
      <c r="G60" s="909">
        <v>492.14049786999999</v>
      </c>
      <c r="H60" s="808">
        <v>238.49931138999997</v>
      </c>
      <c r="I60" s="806">
        <v>227.45734109000003</v>
      </c>
      <c r="J60" s="806">
        <v>315.43458377619993</v>
      </c>
      <c r="K60" s="806">
        <v>326.29654347999997</v>
      </c>
      <c r="L60" s="806">
        <v>542.04093623999995</v>
      </c>
      <c r="M60" s="806">
        <v>604.15728062999995</v>
      </c>
      <c r="N60" s="806">
        <v>851.50024401000007</v>
      </c>
      <c r="O60" s="806">
        <v>514.04307652761452</v>
      </c>
      <c r="P60" s="806">
        <v>822.04466229740092</v>
      </c>
      <c r="Q60" s="806">
        <v>873.23076614000001</v>
      </c>
      <c r="R60" s="806">
        <v>546.96195961599994</v>
      </c>
      <c r="S60" s="807">
        <v>492.14049786999999</v>
      </c>
      <c r="T60" s="1033" t="s">
        <v>1040</v>
      </c>
      <c r="U60" s="1071"/>
      <c r="V60" s="1071"/>
      <c r="W60" s="1071"/>
      <c r="X60" s="1071"/>
    </row>
    <row r="61" spans="2:27" s="1011" customFormat="1" ht="9.9499999999999993" customHeight="1" x14ac:dyDescent="0.2">
      <c r="B61" s="616"/>
      <c r="C61" s="909"/>
      <c r="D61" s="909"/>
      <c r="E61" s="909"/>
      <c r="F61" s="909"/>
      <c r="G61" s="909"/>
      <c r="H61" s="808"/>
      <c r="I61" s="806"/>
      <c r="J61" s="806"/>
      <c r="K61" s="806"/>
      <c r="L61" s="806"/>
      <c r="M61" s="806"/>
      <c r="N61" s="806"/>
      <c r="O61" s="806"/>
      <c r="P61" s="806"/>
      <c r="Q61" s="806"/>
      <c r="R61" s="806"/>
      <c r="S61" s="807"/>
      <c r="T61" s="1081"/>
      <c r="U61" s="1071"/>
      <c r="V61" s="1071"/>
      <c r="W61" s="1071"/>
      <c r="X61" s="1071"/>
      <c r="Y61" s="1037"/>
      <c r="Z61" s="1037"/>
      <c r="AA61" s="1037"/>
    </row>
    <row r="62" spans="2:27" s="1066" customFormat="1" ht="30.75" x14ac:dyDescent="0.2">
      <c r="B62" s="616" t="s">
        <v>1434</v>
      </c>
      <c r="C62" s="905">
        <v>0</v>
      </c>
      <c r="D62" s="905">
        <v>0</v>
      </c>
      <c r="E62" s="905">
        <v>0</v>
      </c>
      <c r="F62" s="905">
        <v>0</v>
      </c>
      <c r="G62" s="905">
        <v>0</v>
      </c>
      <c r="H62" s="811">
        <v>0</v>
      </c>
      <c r="I62" s="809">
        <v>0</v>
      </c>
      <c r="J62" s="809">
        <v>0</v>
      </c>
      <c r="K62" s="809">
        <v>0</v>
      </c>
      <c r="L62" s="809">
        <v>0</v>
      </c>
      <c r="M62" s="809">
        <v>0</v>
      </c>
      <c r="N62" s="809">
        <v>0</v>
      </c>
      <c r="O62" s="809">
        <v>0</v>
      </c>
      <c r="P62" s="809">
        <v>0</v>
      </c>
      <c r="Q62" s="809">
        <v>0</v>
      </c>
      <c r="R62" s="809">
        <v>0</v>
      </c>
      <c r="S62" s="810">
        <v>0</v>
      </c>
      <c r="T62" s="1080" t="s">
        <v>1120</v>
      </c>
      <c r="U62" s="1071"/>
      <c r="V62" s="1071"/>
      <c r="W62" s="1071"/>
      <c r="X62" s="1071"/>
    </row>
    <row r="63" spans="2:27" s="1011" customFormat="1" ht="9.9499999999999993" customHeight="1" x14ac:dyDescent="0.2">
      <c r="B63" s="616"/>
      <c r="C63" s="909"/>
      <c r="D63" s="909"/>
      <c r="E63" s="909"/>
      <c r="F63" s="909"/>
      <c r="G63" s="909"/>
      <c r="H63" s="808"/>
      <c r="I63" s="806"/>
      <c r="J63" s="806"/>
      <c r="K63" s="806"/>
      <c r="L63" s="806"/>
      <c r="M63" s="806"/>
      <c r="N63" s="806"/>
      <c r="O63" s="806"/>
      <c r="P63" s="806"/>
      <c r="Q63" s="806"/>
      <c r="R63" s="806"/>
      <c r="S63" s="807"/>
      <c r="T63" s="1081"/>
      <c r="U63" s="1071"/>
      <c r="V63" s="1071"/>
      <c r="W63" s="1071"/>
      <c r="X63" s="1071"/>
      <c r="Y63" s="1037"/>
      <c r="Z63" s="1037"/>
      <c r="AA63" s="1037"/>
    </row>
    <row r="64" spans="2:27" s="1066" customFormat="1" ht="30.75" x14ac:dyDescent="0.2">
      <c r="B64" s="616" t="s">
        <v>849</v>
      </c>
      <c r="C64" s="905">
        <v>2435.5268820000001</v>
      </c>
      <c r="D64" s="905">
        <v>4204.6523557299997</v>
      </c>
      <c r="E64" s="905">
        <v>1467.8833323999997</v>
      </c>
      <c r="F64" s="905">
        <v>11204.012848819999</v>
      </c>
      <c r="G64" s="905">
        <v>12172.45271851</v>
      </c>
      <c r="H64" s="811">
        <v>21489.211446409987</v>
      </c>
      <c r="I64" s="809">
        <v>19886.896032020002</v>
      </c>
      <c r="J64" s="809">
        <v>59418.30136913</v>
      </c>
      <c r="K64" s="809">
        <v>51858.160676399995</v>
      </c>
      <c r="L64" s="809">
        <v>50503.587093409988</v>
      </c>
      <c r="M64" s="809">
        <v>48827.747284159996</v>
      </c>
      <c r="N64" s="809">
        <v>20000.807294099999</v>
      </c>
      <c r="O64" s="809">
        <v>20207.786521719998</v>
      </c>
      <c r="P64" s="809">
        <v>19822.236604189995</v>
      </c>
      <c r="Q64" s="809">
        <v>20688.663507869998</v>
      </c>
      <c r="R64" s="809">
        <v>13420.565377230001</v>
      </c>
      <c r="S64" s="810">
        <v>12172.45271851</v>
      </c>
      <c r="T64" s="1080" t="s">
        <v>313</v>
      </c>
      <c r="U64" s="1071"/>
      <c r="V64" s="1071"/>
      <c r="W64" s="1071"/>
      <c r="X64" s="1071"/>
    </row>
    <row r="65" spans="2:27" s="1011" customFormat="1" ht="9.9499999999999993" customHeight="1" x14ac:dyDescent="0.2">
      <c r="B65" s="616"/>
      <c r="C65" s="909"/>
      <c r="D65" s="909"/>
      <c r="E65" s="909"/>
      <c r="F65" s="909"/>
      <c r="G65" s="909"/>
      <c r="H65" s="808"/>
      <c r="I65" s="806"/>
      <c r="J65" s="806"/>
      <c r="K65" s="806"/>
      <c r="L65" s="806"/>
      <c r="M65" s="806"/>
      <c r="N65" s="806"/>
      <c r="O65" s="806"/>
      <c r="P65" s="806"/>
      <c r="Q65" s="806"/>
      <c r="R65" s="806"/>
      <c r="S65" s="807"/>
      <c r="T65" s="1081"/>
      <c r="U65" s="1071"/>
      <c r="V65" s="1071"/>
      <c r="W65" s="1071"/>
      <c r="X65" s="1071"/>
      <c r="Y65" s="1037"/>
      <c r="Z65" s="1037"/>
      <c r="AA65" s="1037"/>
    </row>
    <row r="66" spans="2:27" s="1066" customFormat="1" ht="30.75" x14ac:dyDescent="0.2">
      <c r="B66" s="616" t="s">
        <v>713</v>
      </c>
      <c r="C66" s="905">
        <v>403.25651899999997</v>
      </c>
      <c r="D66" s="905">
        <v>1297.43860741</v>
      </c>
      <c r="E66" s="905">
        <v>1550.8008236178155</v>
      </c>
      <c r="F66" s="905">
        <v>2052.9171046770002</v>
      </c>
      <c r="G66" s="905">
        <v>1844.361845354</v>
      </c>
      <c r="H66" s="811">
        <v>2225.4010168059999</v>
      </c>
      <c r="I66" s="809">
        <v>2146.6334622060003</v>
      </c>
      <c r="J66" s="809">
        <v>2014.5386634450006</v>
      </c>
      <c r="K66" s="809">
        <v>2116.292305643</v>
      </c>
      <c r="L66" s="809">
        <v>2762.3620919530008</v>
      </c>
      <c r="M66" s="809">
        <v>1764.0842605420005</v>
      </c>
      <c r="N66" s="809">
        <v>3040.5605828609996</v>
      </c>
      <c r="O66" s="809">
        <v>3002.1743962710002</v>
      </c>
      <c r="P66" s="809">
        <v>3901.405629858999</v>
      </c>
      <c r="Q66" s="809">
        <v>3199.9760693270005</v>
      </c>
      <c r="R66" s="809">
        <v>1510.1086873959998</v>
      </c>
      <c r="S66" s="810">
        <v>1844.361845354</v>
      </c>
      <c r="T66" s="1080" t="s">
        <v>314</v>
      </c>
      <c r="U66" s="1071"/>
      <c r="V66" s="1071"/>
      <c r="W66" s="1071"/>
      <c r="X66" s="1071"/>
    </row>
    <row r="67" spans="2:27" s="1011" customFormat="1" ht="9.9499999999999993" customHeight="1" x14ac:dyDescent="0.2">
      <c r="B67" s="616"/>
      <c r="C67" s="909"/>
      <c r="D67" s="909"/>
      <c r="E67" s="909"/>
      <c r="F67" s="909"/>
      <c r="G67" s="909"/>
      <c r="H67" s="808"/>
      <c r="I67" s="806"/>
      <c r="J67" s="806"/>
      <c r="K67" s="806"/>
      <c r="L67" s="806"/>
      <c r="M67" s="806"/>
      <c r="N67" s="806"/>
      <c r="O67" s="806"/>
      <c r="P67" s="806"/>
      <c r="Q67" s="806"/>
      <c r="R67" s="806"/>
      <c r="S67" s="807"/>
      <c r="T67" s="1081"/>
      <c r="U67" s="1071"/>
      <c r="V67" s="1071"/>
      <c r="W67" s="1071"/>
      <c r="X67" s="1071"/>
      <c r="Y67" s="1037"/>
      <c r="Z67" s="1037"/>
      <c r="AA67" s="1037"/>
    </row>
    <row r="68" spans="2:27" s="1066" customFormat="1" ht="30.75" x14ac:dyDescent="0.2">
      <c r="B68" s="616" t="s">
        <v>884</v>
      </c>
      <c r="C68" s="905">
        <v>911.38720000000001</v>
      </c>
      <c r="D68" s="905">
        <v>1949.5348959399996</v>
      </c>
      <c r="E68" s="905">
        <v>1832.3130075200002</v>
      </c>
      <c r="F68" s="905">
        <v>1437.58953896</v>
      </c>
      <c r="G68" s="905">
        <v>2265.6449572499996</v>
      </c>
      <c r="H68" s="811">
        <v>2570.1068129499999</v>
      </c>
      <c r="I68" s="809">
        <v>12295.812995500006</v>
      </c>
      <c r="J68" s="809">
        <v>3952.6420964699996</v>
      </c>
      <c r="K68" s="809">
        <v>7031.1781688700003</v>
      </c>
      <c r="L68" s="809">
        <v>7082.5950833999996</v>
      </c>
      <c r="M68" s="809">
        <v>2333.0072354700005</v>
      </c>
      <c r="N68" s="809">
        <v>937.31060593300026</v>
      </c>
      <c r="O68" s="809">
        <v>1350.8991829930001</v>
      </c>
      <c r="P68" s="809">
        <v>1509.5943564435952</v>
      </c>
      <c r="Q68" s="809">
        <v>2303.6860531597345</v>
      </c>
      <c r="R68" s="809">
        <v>3317.50162821</v>
      </c>
      <c r="S68" s="810">
        <v>2265.6449572499996</v>
      </c>
      <c r="T68" s="1080" t="s">
        <v>5</v>
      </c>
      <c r="U68" s="1071"/>
      <c r="V68" s="1071"/>
      <c r="W68" s="1071"/>
      <c r="X68" s="1071"/>
    </row>
    <row r="69" spans="2:27" s="1011" customFormat="1" ht="9.9499999999999993" customHeight="1" x14ac:dyDescent="0.2">
      <c r="B69" s="616"/>
      <c r="C69" s="909"/>
      <c r="D69" s="909"/>
      <c r="E69" s="909"/>
      <c r="F69" s="909"/>
      <c r="G69" s="909"/>
      <c r="H69" s="808"/>
      <c r="I69" s="806"/>
      <c r="J69" s="806"/>
      <c r="K69" s="806"/>
      <c r="L69" s="806"/>
      <c r="M69" s="806"/>
      <c r="N69" s="806"/>
      <c r="O69" s="806"/>
      <c r="P69" s="806"/>
      <c r="Q69" s="806"/>
      <c r="R69" s="806"/>
      <c r="S69" s="807"/>
      <c r="T69" s="1081"/>
      <c r="U69" s="1071"/>
      <c r="V69" s="1071"/>
      <c r="W69" s="1071"/>
      <c r="X69" s="1071"/>
      <c r="Y69" s="1037"/>
      <c r="Z69" s="1037"/>
      <c r="AA69" s="1037"/>
    </row>
    <row r="70" spans="2:27" s="1066" customFormat="1" ht="30.75" x14ac:dyDescent="0.2">
      <c r="B70" s="616" t="s">
        <v>1435</v>
      </c>
      <c r="C70" s="905">
        <v>0</v>
      </c>
      <c r="D70" s="905">
        <v>9.1894220000000004</v>
      </c>
      <c r="E70" s="905">
        <v>72.05321099999999</v>
      </c>
      <c r="F70" s="905">
        <v>514.08430193000004</v>
      </c>
      <c r="G70" s="905">
        <v>31880.969203830005</v>
      </c>
      <c r="H70" s="811">
        <v>546.61092769000004</v>
      </c>
      <c r="I70" s="809">
        <v>514.61471555000003</v>
      </c>
      <c r="J70" s="809">
        <v>802.50125937999996</v>
      </c>
      <c r="K70" s="809">
        <v>17659.529728780002</v>
      </c>
      <c r="L70" s="809">
        <v>14160.74254085</v>
      </c>
      <c r="M70" s="809">
        <v>7653.6003088999996</v>
      </c>
      <c r="N70" s="809">
        <v>31369.402649600004</v>
      </c>
      <c r="O70" s="809">
        <v>25906.896181980002</v>
      </c>
      <c r="P70" s="809">
        <v>26480.066440430001</v>
      </c>
      <c r="Q70" s="809">
        <v>28304.985345799996</v>
      </c>
      <c r="R70" s="809">
        <v>35266.219395969994</v>
      </c>
      <c r="S70" s="810">
        <v>31880.969203830005</v>
      </c>
      <c r="T70" s="1080" t="s">
        <v>1121</v>
      </c>
      <c r="U70" s="1071"/>
      <c r="V70" s="1071"/>
      <c r="W70" s="1071"/>
      <c r="X70" s="1071"/>
    </row>
    <row r="71" spans="2:27" s="1011" customFormat="1" ht="9.9499999999999993" customHeight="1" x14ac:dyDescent="0.2">
      <c r="B71" s="616"/>
      <c r="C71" s="909"/>
      <c r="D71" s="909"/>
      <c r="E71" s="909"/>
      <c r="F71" s="909"/>
      <c r="G71" s="909"/>
      <c r="H71" s="808"/>
      <c r="I71" s="806"/>
      <c r="J71" s="806"/>
      <c r="K71" s="806"/>
      <c r="L71" s="806"/>
      <c r="M71" s="806"/>
      <c r="N71" s="806"/>
      <c r="O71" s="806"/>
      <c r="P71" s="806"/>
      <c r="Q71" s="806"/>
      <c r="R71" s="806"/>
      <c r="S71" s="807"/>
      <c r="T71" s="1081"/>
      <c r="U71" s="1071"/>
      <c r="V71" s="1071"/>
      <c r="W71" s="1071"/>
      <c r="X71" s="1071"/>
      <c r="Y71" s="1037"/>
      <c r="Z71" s="1037"/>
      <c r="AA71" s="1037"/>
    </row>
    <row r="72" spans="2:27" s="1066" customFormat="1" ht="30.75" x14ac:dyDescent="0.2">
      <c r="B72" s="616" t="s">
        <v>715</v>
      </c>
      <c r="C72" s="905">
        <v>7108.6811622240002</v>
      </c>
      <c r="D72" s="905">
        <v>7008.3037058989994</v>
      </c>
      <c r="E72" s="905">
        <v>12613.311121104998</v>
      </c>
      <c r="F72" s="905">
        <v>17303.527409402002</v>
      </c>
      <c r="G72" s="905">
        <v>19978.130026924999</v>
      </c>
      <c r="H72" s="811">
        <v>18587.663010483015</v>
      </c>
      <c r="I72" s="809">
        <v>18575.745512123001</v>
      </c>
      <c r="J72" s="809">
        <v>20122.066611344002</v>
      </c>
      <c r="K72" s="809">
        <v>20088.8767874347</v>
      </c>
      <c r="L72" s="809">
        <v>20048.684830796003</v>
      </c>
      <c r="M72" s="809">
        <v>19631.274463267</v>
      </c>
      <c r="N72" s="809">
        <v>19700.675922668001</v>
      </c>
      <c r="O72" s="809">
        <v>19492.999240927998</v>
      </c>
      <c r="P72" s="809">
        <v>19122.169562207997</v>
      </c>
      <c r="Q72" s="809">
        <v>19264.718638541999</v>
      </c>
      <c r="R72" s="809">
        <v>19282.574790622999</v>
      </c>
      <c r="S72" s="810">
        <v>19978.130026924999</v>
      </c>
      <c r="T72" s="1080" t="s">
        <v>856</v>
      </c>
      <c r="U72" s="1071"/>
      <c r="V72" s="1071"/>
      <c r="W72" s="1071"/>
      <c r="X72" s="1071"/>
    </row>
    <row r="73" spans="2:27" s="1011" customFormat="1" ht="9" customHeight="1" x14ac:dyDescent="0.2">
      <c r="B73" s="616"/>
      <c r="C73" s="909"/>
      <c r="D73" s="909"/>
      <c r="E73" s="909"/>
      <c r="F73" s="909"/>
      <c r="G73" s="909"/>
      <c r="H73" s="808"/>
      <c r="I73" s="806"/>
      <c r="J73" s="806"/>
      <c r="K73" s="806"/>
      <c r="L73" s="806"/>
      <c r="M73" s="806"/>
      <c r="N73" s="806"/>
      <c r="O73" s="806"/>
      <c r="P73" s="806"/>
      <c r="Q73" s="806"/>
      <c r="R73" s="806"/>
      <c r="S73" s="807"/>
      <c r="T73" s="1081"/>
      <c r="U73" s="1071"/>
      <c r="V73" s="1071"/>
      <c r="W73" s="1071"/>
      <c r="X73" s="1071"/>
      <c r="Y73" s="1037"/>
      <c r="Z73" s="1037"/>
      <c r="AA73" s="1037"/>
    </row>
    <row r="74" spans="2:27" s="1066" customFormat="1" ht="30.75" x14ac:dyDescent="0.2">
      <c r="B74" s="616" t="s">
        <v>885</v>
      </c>
      <c r="C74" s="905">
        <v>262.17842400000001</v>
      </c>
      <c r="D74" s="905">
        <v>1224.5913659089999</v>
      </c>
      <c r="E74" s="905">
        <v>1890.5136517000035</v>
      </c>
      <c r="F74" s="905">
        <v>3534.6960881390014</v>
      </c>
      <c r="G74" s="905">
        <v>7595.9689055889958</v>
      </c>
      <c r="H74" s="811">
        <v>4078.3624248490464</v>
      </c>
      <c r="I74" s="809">
        <v>5257.9754476575927</v>
      </c>
      <c r="J74" s="809">
        <v>4223.6872074689882</v>
      </c>
      <c r="K74" s="809">
        <v>4217.4585421643069</v>
      </c>
      <c r="L74" s="809">
        <v>3868.1250099389795</v>
      </c>
      <c r="M74" s="809">
        <v>4574.0331360966056</v>
      </c>
      <c r="N74" s="809">
        <v>4494.8751203890297</v>
      </c>
      <c r="O74" s="809">
        <v>4532.7798588790201</v>
      </c>
      <c r="P74" s="809">
        <v>4956.0453125390013</v>
      </c>
      <c r="Q74" s="809">
        <v>5399.6521844990139</v>
      </c>
      <c r="R74" s="809">
        <v>7683.4267397390031</v>
      </c>
      <c r="S74" s="810">
        <v>7595.9689055889958</v>
      </c>
      <c r="T74" s="1080" t="s">
        <v>6</v>
      </c>
      <c r="U74" s="1071"/>
      <c r="V74" s="1071"/>
      <c r="W74" s="1071"/>
      <c r="X74" s="1071"/>
    </row>
    <row r="75" spans="2:27" s="509" customFormat="1" ht="31.5" thickBot="1" x14ac:dyDescent="0.75">
      <c r="B75" s="1077"/>
      <c r="C75" s="511"/>
      <c r="D75" s="511"/>
      <c r="E75" s="515"/>
      <c r="F75" s="515"/>
      <c r="G75" s="515"/>
      <c r="H75" s="512"/>
      <c r="I75" s="513"/>
      <c r="J75" s="513"/>
      <c r="K75" s="513"/>
      <c r="L75" s="513"/>
      <c r="M75" s="513"/>
      <c r="N75" s="513"/>
      <c r="O75" s="513"/>
      <c r="P75" s="513"/>
      <c r="Q75" s="513"/>
      <c r="R75" s="513"/>
      <c r="S75" s="514"/>
      <c r="T75" s="516"/>
      <c r="U75" s="510"/>
      <c r="W75" s="510"/>
      <c r="X75" s="510"/>
    </row>
    <row r="76" spans="2:27" ht="14.25" customHeight="1" thickTop="1" x14ac:dyDescent="0.65">
      <c r="C76" s="266"/>
      <c r="D76" s="266"/>
      <c r="E76" s="266"/>
      <c r="F76" s="266"/>
      <c r="G76" s="266"/>
      <c r="H76" s="266"/>
      <c r="I76" s="266"/>
      <c r="J76" s="266"/>
      <c r="K76" s="266"/>
      <c r="L76" s="266"/>
      <c r="M76" s="266"/>
      <c r="N76" s="266"/>
      <c r="O76" s="266"/>
      <c r="P76" s="266"/>
      <c r="Q76" s="266"/>
      <c r="R76" s="266"/>
      <c r="S76" s="266"/>
      <c r="U76" s="270"/>
      <c r="X76" s="270"/>
    </row>
    <row r="77" spans="2:27" s="336" customFormat="1" ht="22.5" x14ac:dyDescent="0.5">
      <c r="B77" s="336" t="s">
        <v>1767</v>
      </c>
      <c r="T77" s="485" t="s">
        <v>1769</v>
      </c>
    </row>
    <row r="78" spans="2:27" s="129" customFormat="1" x14ac:dyDescent="0.5">
      <c r="B78" s="63"/>
      <c r="T78" s="259"/>
    </row>
    <row r="79" spans="2:27" s="129" customFormat="1" x14ac:dyDescent="0.5">
      <c r="B79" s="63"/>
      <c r="T79" s="259"/>
    </row>
    <row r="80" spans="2:27" s="129" customFormat="1" ht="18.75" x14ac:dyDescent="0.45">
      <c r="B80" s="143"/>
    </row>
    <row r="81" spans="1:20" s="264" customFormat="1" ht="21.75" customHeight="1" x14ac:dyDescent="0.65">
      <c r="C81" s="267"/>
      <c r="D81" s="267"/>
      <c r="E81" s="267"/>
      <c r="F81" s="267"/>
      <c r="G81" s="267"/>
      <c r="H81" s="1690"/>
      <c r="I81" s="1690"/>
      <c r="J81" s="1690"/>
      <c r="K81" s="1690"/>
      <c r="L81" s="1690"/>
      <c r="M81" s="1690"/>
      <c r="N81" s="1690"/>
      <c r="O81" s="1690"/>
      <c r="P81" s="1690"/>
      <c r="Q81" s="1690"/>
      <c r="R81" s="1690"/>
      <c r="S81" s="1690"/>
    </row>
    <row r="82" spans="1:20" ht="21.75" customHeight="1" x14ac:dyDescent="0.65">
      <c r="H82" s="1690"/>
      <c r="I82" s="1690"/>
      <c r="J82" s="1690"/>
      <c r="K82" s="1690"/>
      <c r="L82" s="1690"/>
      <c r="M82" s="1690"/>
      <c r="N82" s="1690"/>
      <c r="O82" s="1690"/>
      <c r="P82" s="1690"/>
      <c r="Q82" s="1690"/>
      <c r="R82" s="1690"/>
      <c r="S82" s="1690"/>
      <c r="T82" s="265"/>
    </row>
    <row r="83" spans="1:20" ht="21.75" customHeight="1" x14ac:dyDescent="0.65">
      <c r="C83" s="268"/>
      <c r="D83" s="268"/>
      <c r="E83" s="268"/>
      <c r="F83" s="268"/>
      <c r="G83" s="268"/>
      <c r="H83" s="1690"/>
      <c r="I83" s="1690"/>
      <c r="J83" s="1690"/>
      <c r="K83" s="1690"/>
      <c r="L83" s="1690"/>
      <c r="M83" s="1690"/>
      <c r="N83" s="1690"/>
      <c r="O83" s="1690"/>
      <c r="P83" s="1690"/>
      <c r="Q83" s="1690"/>
      <c r="R83" s="1690"/>
      <c r="S83" s="1690"/>
      <c r="T83" s="265"/>
    </row>
    <row r="84" spans="1:20" s="264" customFormat="1" ht="21.75" customHeight="1" x14ac:dyDescent="0.65">
      <c r="A84" s="265"/>
      <c r="H84" s="1690"/>
      <c r="I84" s="1690"/>
      <c r="J84" s="1690"/>
      <c r="K84" s="1690"/>
      <c r="L84" s="1690"/>
      <c r="M84" s="1690"/>
      <c r="N84" s="1690"/>
      <c r="O84" s="1690"/>
      <c r="P84" s="1690"/>
      <c r="Q84" s="1690"/>
      <c r="R84" s="1690"/>
      <c r="S84" s="1690"/>
    </row>
    <row r="85" spans="1:20" ht="21.75" customHeight="1" x14ac:dyDescent="0.65">
      <c r="H85" s="1690"/>
      <c r="I85" s="1690"/>
      <c r="J85" s="1690"/>
      <c r="K85" s="1690"/>
      <c r="L85" s="1690"/>
      <c r="M85" s="1690"/>
      <c r="N85" s="1690"/>
      <c r="O85" s="1690"/>
      <c r="P85" s="1690"/>
      <c r="Q85" s="1690"/>
      <c r="R85" s="1690"/>
      <c r="S85" s="1690"/>
      <c r="T85" s="265"/>
    </row>
    <row r="86" spans="1:20" ht="21.75" customHeight="1" x14ac:dyDescent="0.65">
      <c r="H86" s="1690"/>
      <c r="I86" s="1690"/>
      <c r="J86" s="1690"/>
      <c r="K86" s="1690"/>
      <c r="L86" s="1690"/>
      <c r="M86" s="1690"/>
      <c r="N86" s="1690"/>
      <c r="O86" s="1690"/>
      <c r="P86" s="1690"/>
      <c r="Q86" s="1690"/>
      <c r="R86" s="1690"/>
      <c r="S86" s="1690"/>
      <c r="T86" s="265"/>
    </row>
    <row r="87" spans="1:20" ht="21.75" customHeight="1" x14ac:dyDescent="0.65">
      <c r="H87" s="1690"/>
      <c r="I87" s="1690"/>
      <c r="J87" s="1690"/>
      <c r="K87" s="1690"/>
      <c r="L87" s="1690"/>
      <c r="M87" s="1690"/>
      <c r="N87" s="1690"/>
      <c r="O87" s="1690"/>
      <c r="P87" s="1690"/>
      <c r="Q87" s="1690"/>
      <c r="R87" s="1690"/>
      <c r="S87" s="1690"/>
      <c r="T87" s="265"/>
    </row>
    <row r="88" spans="1:20" ht="21.75" customHeight="1" x14ac:dyDescent="0.65">
      <c r="H88" s="1690"/>
      <c r="I88" s="1690"/>
      <c r="J88" s="1690"/>
      <c r="K88" s="1690"/>
      <c r="L88" s="1690"/>
      <c r="M88" s="1690"/>
      <c r="N88" s="1690"/>
      <c r="O88" s="1690"/>
      <c r="P88" s="1690"/>
      <c r="Q88" s="1690"/>
      <c r="R88" s="1690"/>
      <c r="S88" s="1690"/>
      <c r="T88" s="265"/>
    </row>
    <row r="89" spans="1:20" ht="21.75" customHeight="1" x14ac:dyDescent="0.65">
      <c r="H89" s="1690"/>
      <c r="I89" s="1690"/>
      <c r="J89" s="1690"/>
      <c r="K89" s="1690"/>
      <c r="L89" s="1690"/>
      <c r="M89" s="1690"/>
      <c r="N89" s="1690"/>
      <c r="O89" s="1690"/>
      <c r="P89" s="1690"/>
      <c r="Q89" s="1690"/>
      <c r="R89" s="1690"/>
      <c r="S89" s="1690"/>
      <c r="T89" s="265"/>
    </row>
    <row r="90" spans="1:20" ht="21.75" customHeight="1" x14ac:dyDescent="0.65">
      <c r="H90" s="1690"/>
      <c r="I90" s="1690"/>
      <c r="J90" s="1690"/>
      <c r="K90" s="1690"/>
      <c r="L90" s="1690"/>
      <c r="M90" s="1690"/>
      <c r="N90" s="1690"/>
      <c r="O90" s="1690"/>
      <c r="P90" s="1690"/>
      <c r="Q90" s="1690"/>
      <c r="R90" s="1690"/>
      <c r="S90" s="1690"/>
      <c r="T90" s="265"/>
    </row>
    <row r="91" spans="1:20" ht="21.75" customHeight="1" x14ac:dyDescent="0.65">
      <c r="H91" s="1690"/>
      <c r="I91" s="1690"/>
      <c r="J91" s="1690"/>
      <c r="K91" s="1690"/>
      <c r="L91" s="1690"/>
      <c r="M91" s="1690"/>
      <c r="N91" s="1690"/>
      <c r="O91" s="1690"/>
      <c r="P91" s="1690"/>
      <c r="Q91" s="1690"/>
      <c r="R91" s="1690"/>
      <c r="S91" s="1690"/>
      <c r="T91" s="265"/>
    </row>
    <row r="92" spans="1:20" ht="21.75" customHeight="1" x14ac:dyDescent="0.65">
      <c r="H92" s="1690"/>
      <c r="I92" s="1690"/>
      <c r="J92" s="1690"/>
      <c r="K92" s="1690"/>
      <c r="L92" s="1690"/>
      <c r="M92" s="1690"/>
      <c r="N92" s="1690"/>
      <c r="O92" s="1690"/>
      <c r="P92" s="1690"/>
      <c r="Q92" s="1690"/>
      <c r="R92" s="1690"/>
      <c r="S92" s="1690"/>
      <c r="T92" s="265"/>
    </row>
    <row r="93" spans="1:20" ht="21.75" customHeight="1" x14ac:dyDescent="0.65">
      <c r="H93" s="1690"/>
      <c r="I93" s="1690"/>
      <c r="J93" s="1690"/>
      <c r="K93" s="1690"/>
      <c r="L93" s="1690"/>
      <c r="M93" s="1690"/>
      <c r="N93" s="1690"/>
      <c r="O93" s="1690"/>
      <c r="P93" s="1690"/>
      <c r="Q93" s="1690"/>
      <c r="R93" s="1690"/>
      <c r="S93" s="1690"/>
      <c r="T93" s="265"/>
    </row>
    <row r="94" spans="1:20" ht="21.75" customHeight="1" x14ac:dyDescent="0.65">
      <c r="H94" s="1690"/>
      <c r="I94" s="1690"/>
      <c r="J94" s="1690"/>
      <c r="K94" s="1690"/>
      <c r="L94" s="1690"/>
      <c r="M94" s="1690"/>
      <c r="N94" s="1690"/>
      <c r="O94" s="1690"/>
      <c r="P94" s="1690"/>
      <c r="Q94" s="1690"/>
      <c r="R94" s="1690"/>
      <c r="S94" s="1690"/>
      <c r="T94" s="265"/>
    </row>
    <row r="95" spans="1:20" ht="21.75" customHeight="1" x14ac:dyDescent="0.65">
      <c r="H95" s="1690"/>
      <c r="I95" s="1690"/>
      <c r="J95" s="1690"/>
      <c r="K95" s="1690"/>
      <c r="L95" s="1690"/>
      <c r="M95" s="1690"/>
      <c r="N95" s="1690"/>
      <c r="O95" s="1690"/>
      <c r="P95" s="1690"/>
      <c r="Q95" s="1690"/>
      <c r="R95" s="1690"/>
      <c r="S95" s="1690"/>
      <c r="T95" s="265"/>
    </row>
    <row r="96" spans="1:20" ht="21.75" customHeight="1" x14ac:dyDescent="0.65">
      <c r="H96" s="1690"/>
      <c r="I96" s="1690"/>
      <c r="J96" s="1690"/>
      <c r="K96" s="1690"/>
      <c r="L96" s="1690"/>
      <c r="M96" s="1690"/>
      <c r="N96" s="1690"/>
      <c r="O96" s="1690"/>
      <c r="P96" s="1690"/>
      <c r="Q96" s="1690"/>
      <c r="R96" s="1690"/>
      <c r="S96" s="1690"/>
      <c r="T96" s="265"/>
    </row>
    <row r="97" spans="8:19" s="265" customFormat="1" ht="21.75" customHeight="1" x14ac:dyDescent="0.65">
      <c r="H97" s="1690"/>
      <c r="I97" s="1690"/>
      <c r="J97" s="1690"/>
      <c r="K97" s="1690"/>
      <c r="L97" s="1690"/>
      <c r="M97" s="1690"/>
      <c r="N97" s="1690"/>
      <c r="O97" s="1690"/>
      <c r="P97" s="1690"/>
      <c r="Q97" s="1690"/>
      <c r="R97" s="1690"/>
      <c r="S97" s="1690"/>
    </row>
    <row r="98" spans="8:19" s="265" customFormat="1" ht="21.75" customHeight="1" x14ac:dyDescent="0.65">
      <c r="H98" s="1690"/>
      <c r="I98" s="1690"/>
      <c r="J98" s="1690"/>
      <c r="K98" s="1690"/>
      <c r="L98" s="1690"/>
      <c r="M98" s="1690"/>
      <c r="N98" s="1690"/>
      <c r="O98" s="1690"/>
      <c r="P98" s="1690"/>
      <c r="Q98" s="1690"/>
      <c r="R98" s="1690"/>
      <c r="S98" s="1690"/>
    </row>
    <row r="99" spans="8:19" s="265" customFormat="1" ht="21.75" customHeight="1" x14ac:dyDescent="0.65">
      <c r="H99" s="1690"/>
      <c r="I99" s="1690"/>
      <c r="J99" s="1690"/>
      <c r="K99" s="1690"/>
      <c r="L99" s="1690"/>
      <c r="M99" s="1690"/>
      <c r="N99" s="1690"/>
      <c r="O99" s="1690"/>
      <c r="P99" s="1690"/>
      <c r="Q99" s="1690"/>
      <c r="R99" s="1690"/>
      <c r="S99" s="1690"/>
    </row>
    <row r="100" spans="8:19" s="265" customFormat="1" ht="21.75" customHeight="1" x14ac:dyDescent="0.65">
      <c r="H100" s="1690"/>
      <c r="I100" s="1690"/>
      <c r="J100" s="1690"/>
      <c r="K100" s="1690"/>
      <c r="L100" s="1690"/>
      <c r="M100" s="1690"/>
      <c r="N100" s="1690"/>
      <c r="O100" s="1690"/>
      <c r="P100" s="1690"/>
      <c r="Q100" s="1690"/>
      <c r="R100" s="1690"/>
      <c r="S100" s="1690"/>
    </row>
    <row r="101" spans="8:19" s="265" customFormat="1" ht="21.75" customHeight="1" x14ac:dyDescent="0.65">
      <c r="H101" s="1690"/>
      <c r="I101" s="1690"/>
      <c r="J101" s="1690"/>
      <c r="K101" s="1690"/>
      <c r="L101" s="1690"/>
      <c r="M101" s="1690"/>
      <c r="N101" s="1690"/>
      <c r="O101" s="1690"/>
      <c r="P101" s="1690"/>
      <c r="Q101" s="1690"/>
      <c r="R101" s="1690"/>
      <c r="S101" s="1690"/>
    </row>
    <row r="102" spans="8:19" s="265" customFormat="1" ht="21.75" customHeight="1" x14ac:dyDescent="0.65">
      <c r="H102" s="1690"/>
      <c r="I102" s="1690"/>
      <c r="J102" s="1690"/>
      <c r="K102" s="1690"/>
      <c r="L102" s="1690"/>
      <c r="M102" s="1690"/>
      <c r="N102" s="1690"/>
      <c r="O102" s="1690"/>
      <c r="P102" s="1690"/>
      <c r="Q102" s="1690"/>
      <c r="R102" s="1690"/>
      <c r="S102" s="1690"/>
    </row>
    <row r="103" spans="8:19" s="265" customFormat="1" ht="21.75" customHeight="1" x14ac:dyDescent="0.65">
      <c r="H103" s="1690"/>
      <c r="I103" s="1690"/>
      <c r="J103" s="1690"/>
      <c r="K103" s="1690"/>
      <c r="L103" s="1690"/>
      <c r="M103" s="1690"/>
      <c r="N103" s="1690"/>
      <c r="O103" s="1690"/>
      <c r="P103" s="1690"/>
      <c r="Q103" s="1690"/>
      <c r="R103" s="1690"/>
      <c r="S103" s="1690"/>
    </row>
    <row r="104" spans="8:19" s="265" customFormat="1" ht="21.75" customHeight="1" x14ac:dyDescent="0.65">
      <c r="H104" s="1690"/>
      <c r="I104" s="1690"/>
      <c r="J104" s="1690"/>
      <c r="K104" s="1690"/>
      <c r="L104" s="1690"/>
      <c r="M104" s="1690"/>
      <c r="N104" s="1690"/>
      <c r="O104" s="1690"/>
      <c r="P104" s="1690"/>
      <c r="Q104" s="1690"/>
      <c r="R104" s="1690"/>
      <c r="S104" s="1690"/>
    </row>
    <row r="105" spans="8:19" s="265" customFormat="1" ht="21.75" customHeight="1" x14ac:dyDescent="0.65">
      <c r="H105" s="1690"/>
      <c r="I105" s="1690"/>
      <c r="J105" s="1690"/>
      <c r="K105" s="1690"/>
      <c r="L105" s="1690"/>
      <c r="M105" s="1690"/>
      <c r="N105" s="1690"/>
      <c r="O105" s="1690"/>
      <c r="P105" s="1690"/>
      <c r="Q105" s="1690"/>
      <c r="R105" s="1690"/>
      <c r="S105" s="1690"/>
    </row>
    <row r="106" spans="8:19" s="265" customFormat="1" ht="21.75" customHeight="1" x14ac:dyDescent="0.65">
      <c r="H106" s="1690"/>
      <c r="I106" s="1690"/>
      <c r="J106" s="1690"/>
      <c r="K106" s="1690"/>
      <c r="L106" s="1690"/>
      <c r="M106" s="1690"/>
      <c r="N106" s="1690"/>
      <c r="O106" s="1690"/>
      <c r="P106" s="1690"/>
      <c r="Q106" s="1690"/>
      <c r="R106" s="1690"/>
      <c r="S106" s="1690"/>
    </row>
    <row r="107" spans="8:19" s="265" customFormat="1" ht="21.75" customHeight="1" x14ac:dyDescent="0.65">
      <c r="H107" s="1690"/>
      <c r="I107" s="1690"/>
      <c r="J107" s="1690"/>
      <c r="K107" s="1690"/>
      <c r="L107" s="1690"/>
      <c r="M107" s="1690"/>
      <c r="N107" s="1690"/>
      <c r="O107" s="1690"/>
      <c r="P107" s="1690"/>
      <c r="Q107" s="1690"/>
      <c r="R107" s="1690"/>
      <c r="S107" s="1690"/>
    </row>
    <row r="108" spans="8:19" s="265" customFormat="1" ht="21.75" customHeight="1" x14ac:dyDescent="0.65">
      <c r="H108" s="1690"/>
      <c r="I108" s="1690"/>
      <c r="J108" s="1690"/>
      <c r="K108" s="1690"/>
      <c r="L108" s="1690"/>
      <c r="M108" s="1690"/>
      <c r="N108" s="1690"/>
      <c r="O108" s="1690"/>
      <c r="P108" s="1690"/>
      <c r="Q108" s="1690"/>
      <c r="R108" s="1690"/>
      <c r="S108" s="1690"/>
    </row>
    <row r="109" spans="8:19" s="265" customFormat="1" ht="21.75" customHeight="1" x14ac:dyDescent="0.65">
      <c r="H109" s="1690"/>
      <c r="I109" s="1690"/>
      <c r="J109" s="1690"/>
      <c r="K109" s="1690"/>
      <c r="L109" s="1690"/>
      <c r="M109" s="1690"/>
      <c r="N109" s="1690"/>
      <c r="O109" s="1690"/>
      <c r="P109" s="1690"/>
      <c r="Q109" s="1690"/>
      <c r="R109" s="1690"/>
      <c r="S109" s="1690"/>
    </row>
    <row r="110" spans="8:19" s="265" customFormat="1" ht="21.75" customHeight="1" x14ac:dyDescent="0.65">
      <c r="H110" s="1690"/>
      <c r="I110" s="1690"/>
      <c r="J110" s="1690"/>
      <c r="K110" s="1690"/>
      <c r="L110" s="1690"/>
      <c r="M110" s="1690"/>
      <c r="N110" s="1690"/>
      <c r="O110" s="1690"/>
      <c r="P110" s="1690"/>
      <c r="Q110" s="1690"/>
      <c r="R110" s="1690"/>
      <c r="S110" s="1690"/>
    </row>
    <row r="111" spans="8:19" s="265" customFormat="1" ht="21.75" customHeight="1" x14ac:dyDescent="0.65">
      <c r="H111" s="1690"/>
      <c r="I111" s="1690"/>
      <c r="J111" s="1690"/>
      <c r="K111" s="1690"/>
      <c r="L111" s="1690"/>
      <c r="M111" s="1690"/>
      <c r="N111" s="1690"/>
      <c r="O111" s="1690"/>
      <c r="P111" s="1690"/>
      <c r="Q111" s="1690"/>
      <c r="R111" s="1690"/>
      <c r="S111" s="1690"/>
    </row>
    <row r="112" spans="8:19" s="265" customFormat="1" ht="21.75" customHeight="1" x14ac:dyDescent="0.65">
      <c r="H112" s="1690"/>
      <c r="I112" s="1690"/>
      <c r="J112" s="1690"/>
      <c r="K112" s="1690"/>
      <c r="L112" s="1690"/>
      <c r="M112" s="1690"/>
      <c r="N112" s="1690"/>
      <c r="O112" s="1690"/>
      <c r="P112" s="1690"/>
      <c r="Q112" s="1690"/>
      <c r="R112" s="1690"/>
      <c r="S112" s="1690"/>
    </row>
    <row r="113" spans="8:19" s="265" customFormat="1" ht="21.75" customHeight="1" x14ac:dyDescent="0.65">
      <c r="H113" s="1690"/>
      <c r="I113" s="1690"/>
      <c r="J113" s="1690"/>
      <c r="K113" s="1690"/>
      <c r="L113" s="1690"/>
      <c r="M113" s="1690"/>
      <c r="N113" s="1690"/>
      <c r="O113" s="1690"/>
      <c r="P113" s="1690"/>
      <c r="Q113" s="1690"/>
      <c r="R113" s="1690"/>
      <c r="S113" s="1690"/>
    </row>
    <row r="114" spans="8:19" s="265" customFormat="1" ht="21.75" customHeight="1" x14ac:dyDescent="0.65">
      <c r="H114" s="1690"/>
      <c r="I114" s="1690"/>
      <c r="J114" s="1690"/>
      <c r="K114" s="1690"/>
      <c r="L114" s="1690"/>
      <c r="M114" s="1690"/>
      <c r="N114" s="1690"/>
      <c r="O114" s="1690"/>
      <c r="P114" s="1690"/>
      <c r="Q114" s="1690"/>
      <c r="R114" s="1690"/>
      <c r="S114" s="1690"/>
    </row>
    <row r="115" spans="8:19" s="265" customFormat="1" ht="21.75" customHeight="1" x14ac:dyDescent="0.65">
      <c r="H115" s="1690"/>
      <c r="I115" s="1690"/>
      <c r="J115" s="1690"/>
      <c r="K115" s="1690"/>
      <c r="L115" s="1690"/>
      <c r="M115" s="1690"/>
      <c r="N115" s="1690"/>
      <c r="O115" s="1690"/>
      <c r="P115" s="1690"/>
      <c r="Q115" s="1690"/>
      <c r="R115" s="1690"/>
      <c r="S115" s="1690"/>
    </row>
    <row r="116" spans="8:19" s="265" customFormat="1" ht="21.75" customHeight="1" x14ac:dyDescent="0.65">
      <c r="H116" s="1690"/>
      <c r="I116" s="1690"/>
      <c r="J116" s="1690"/>
      <c r="K116" s="1690"/>
      <c r="L116" s="1690"/>
      <c r="M116" s="1690"/>
      <c r="N116" s="1690"/>
      <c r="O116" s="1690"/>
      <c r="P116" s="1690"/>
      <c r="Q116" s="1690"/>
      <c r="R116" s="1690"/>
      <c r="S116" s="1690"/>
    </row>
    <row r="117" spans="8:19" s="265" customFormat="1" ht="21.75" customHeight="1" x14ac:dyDescent="0.65">
      <c r="H117" s="1690"/>
      <c r="I117" s="1690"/>
      <c r="J117" s="1690"/>
      <c r="K117" s="1690"/>
      <c r="L117" s="1690"/>
      <c r="M117" s="1690"/>
      <c r="N117" s="1690"/>
      <c r="O117" s="1690"/>
      <c r="P117" s="1690"/>
      <c r="Q117" s="1690"/>
      <c r="R117" s="1690"/>
      <c r="S117" s="1690"/>
    </row>
    <row r="118" spans="8:19" s="265" customFormat="1" ht="21.75" customHeight="1" x14ac:dyDescent="0.65">
      <c r="H118" s="1690"/>
      <c r="I118" s="1690"/>
      <c r="J118" s="1690"/>
      <c r="K118" s="1690"/>
      <c r="L118" s="1690"/>
      <c r="M118" s="1690"/>
      <c r="N118" s="1690"/>
      <c r="O118" s="1690"/>
      <c r="P118" s="1690"/>
      <c r="Q118" s="1690"/>
      <c r="R118" s="1690"/>
      <c r="S118" s="1690"/>
    </row>
    <row r="119" spans="8:19" s="265" customFormat="1" ht="21.75" customHeight="1" x14ac:dyDescent="0.65">
      <c r="H119" s="1690"/>
      <c r="I119" s="1690"/>
      <c r="J119" s="1690"/>
      <c r="K119" s="1690"/>
      <c r="L119" s="1690"/>
      <c r="M119" s="1690"/>
      <c r="N119" s="1690"/>
      <c r="O119" s="1690"/>
      <c r="P119" s="1690"/>
      <c r="Q119" s="1690"/>
      <c r="R119" s="1690"/>
      <c r="S119" s="1690"/>
    </row>
    <row r="120" spans="8:19" s="265" customFormat="1" ht="21.75" customHeight="1" x14ac:dyDescent="0.65">
      <c r="H120" s="1690"/>
      <c r="I120" s="1690"/>
      <c r="J120" s="1690"/>
      <c r="K120" s="1690"/>
      <c r="L120" s="1690"/>
      <c r="M120" s="1690"/>
      <c r="N120" s="1690"/>
      <c r="O120" s="1690"/>
      <c r="P120" s="1690"/>
      <c r="Q120" s="1690"/>
      <c r="R120" s="1690"/>
      <c r="S120" s="1690"/>
    </row>
    <row r="121" spans="8:19" s="265" customFormat="1" ht="21.75" customHeight="1" x14ac:dyDescent="0.65">
      <c r="H121" s="1690"/>
      <c r="I121" s="1690"/>
      <c r="J121" s="1690"/>
      <c r="K121" s="1690"/>
      <c r="L121" s="1690"/>
      <c r="M121" s="1690"/>
      <c r="N121" s="1690"/>
      <c r="O121" s="1690"/>
      <c r="P121" s="1690"/>
      <c r="Q121" s="1690"/>
      <c r="R121" s="1690"/>
      <c r="S121" s="1690"/>
    </row>
    <row r="122" spans="8:19" s="265" customFormat="1" ht="21.75" customHeight="1" x14ac:dyDescent="0.65">
      <c r="H122" s="1690"/>
      <c r="I122" s="1690"/>
      <c r="J122" s="1690"/>
      <c r="K122" s="1690"/>
      <c r="L122" s="1690"/>
      <c r="M122" s="1690"/>
      <c r="N122" s="1690"/>
      <c r="O122" s="1690"/>
      <c r="P122" s="1690"/>
      <c r="Q122" s="1690"/>
      <c r="R122" s="1690"/>
      <c r="S122" s="1690"/>
    </row>
    <row r="123" spans="8:19" s="265" customFormat="1" ht="21.75" customHeight="1" x14ac:dyDescent="0.65">
      <c r="H123" s="1690"/>
      <c r="I123" s="1690"/>
      <c r="J123" s="1690"/>
      <c r="K123" s="1690"/>
      <c r="L123" s="1690"/>
      <c r="M123" s="1690"/>
      <c r="N123" s="1690"/>
      <c r="O123" s="1690"/>
      <c r="P123" s="1690"/>
      <c r="Q123" s="1690"/>
      <c r="R123" s="1690"/>
      <c r="S123" s="1690"/>
    </row>
    <row r="124" spans="8:19" s="265" customFormat="1" ht="21.75" customHeight="1" x14ac:dyDescent="0.65">
      <c r="H124" s="1690"/>
      <c r="I124" s="1690"/>
      <c r="J124" s="1690"/>
      <c r="K124" s="1690"/>
      <c r="L124" s="1690"/>
      <c r="M124" s="1690"/>
      <c r="N124" s="1690"/>
      <c r="O124" s="1690"/>
      <c r="P124" s="1690"/>
      <c r="Q124" s="1690"/>
      <c r="R124" s="1690"/>
      <c r="S124" s="1690"/>
    </row>
    <row r="125" spans="8:19" s="265" customFormat="1" ht="21.75" customHeight="1" x14ac:dyDescent="0.65">
      <c r="H125" s="1690"/>
      <c r="I125" s="1690"/>
      <c r="J125" s="1690"/>
      <c r="K125" s="1690"/>
      <c r="L125" s="1690"/>
      <c r="M125" s="1690"/>
      <c r="N125" s="1690"/>
      <c r="O125" s="1690"/>
      <c r="P125" s="1690"/>
      <c r="Q125" s="1690"/>
      <c r="R125" s="1690"/>
      <c r="S125" s="1690"/>
    </row>
    <row r="126" spans="8:19" s="265" customFormat="1" ht="21.75" customHeight="1" x14ac:dyDescent="0.65">
      <c r="H126" s="1690"/>
      <c r="I126" s="1690"/>
      <c r="J126" s="1690"/>
      <c r="K126" s="1690"/>
      <c r="L126" s="1690"/>
      <c r="M126" s="1690"/>
      <c r="N126" s="1690"/>
      <c r="O126" s="1690"/>
      <c r="P126" s="1690"/>
      <c r="Q126" s="1690"/>
      <c r="R126" s="1690"/>
      <c r="S126" s="1690"/>
    </row>
    <row r="127" spans="8:19" s="265" customFormat="1" ht="21.75" customHeight="1" x14ac:dyDescent="0.65">
      <c r="H127" s="1690"/>
      <c r="I127" s="1690"/>
      <c r="J127" s="1690"/>
      <c r="K127" s="1690"/>
      <c r="L127" s="1690"/>
      <c r="M127" s="1690"/>
      <c r="N127" s="1690"/>
      <c r="O127" s="1690"/>
      <c r="P127" s="1690"/>
      <c r="Q127" s="1690"/>
      <c r="R127" s="1690"/>
      <c r="S127" s="1690"/>
    </row>
    <row r="128" spans="8:19" s="265" customFormat="1" ht="21.75" customHeight="1" x14ac:dyDescent="0.65">
      <c r="H128" s="1690"/>
      <c r="I128" s="1690"/>
      <c r="J128" s="1690"/>
      <c r="K128" s="1690"/>
      <c r="L128" s="1690"/>
      <c r="M128" s="1690"/>
      <c r="N128" s="1690"/>
      <c r="O128" s="1690"/>
      <c r="P128" s="1690"/>
      <c r="Q128" s="1690"/>
      <c r="R128" s="1690"/>
      <c r="S128" s="1690"/>
    </row>
  </sheetData>
  <mergeCells count="11">
    <mergeCell ref="B4:J4"/>
    <mergeCell ref="K4:T4"/>
    <mergeCell ref="H9:J9"/>
    <mergeCell ref="K9:S9"/>
    <mergeCell ref="T9:T11"/>
    <mergeCell ref="B9:B11"/>
    <mergeCell ref="C9:C11"/>
    <mergeCell ref="E9:E11"/>
    <mergeCell ref="G9:G11"/>
    <mergeCell ref="D9:D11"/>
    <mergeCell ref="F9:F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0"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28"/>
  <sheetViews>
    <sheetView rightToLeft="1" view="pageBreakPreview" zoomScale="50" zoomScaleNormal="60" zoomScaleSheetLayoutView="50" workbookViewId="0"/>
  </sheetViews>
  <sheetFormatPr defaultColWidth="6" defaultRowHeight="21.75" x14ac:dyDescent="0.5"/>
  <cols>
    <col min="1" max="1" width="6" style="265"/>
    <col min="2" max="2" width="74.85546875" style="264" customWidth="1"/>
    <col min="3" max="14" width="18.140625" style="265" customWidth="1"/>
    <col min="15" max="15" width="73.28515625" style="264" customWidth="1"/>
    <col min="16" max="17" width="6" style="265" customWidth="1"/>
    <col min="18" max="18" width="6.5703125" style="265" customWidth="1"/>
    <col min="19" max="19" width="12.85546875" style="265" customWidth="1"/>
    <col min="20" max="23" width="6" style="265" customWidth="1"/>
    <col min="24" max="16384" width="6" style="265"/>
  </cols>
  <sheetData>
    <row r="1" spans="1:22" s="5" customFormat="1" ht="15.75" customHeight="1" x14ac:dyDescent="0.65">
      <c r="B1" s="2"/>
      <c r="C1" s="2"/>
      <c r="D1" s="2"/>
      <c r="E1" s="2"/>
      <c r="F1" s="2"/>
      <c r="G1" s="2"/>
      <c r="H1" s="2"/>
      <c r="I1" s="2"/>
      <c r="J1" s="2"/>
      <c r="K1" s="2"/>
      <c r="L1" s="2"/>
      <c r="M1" s="2"/>
      <c r="N1" s="2"/>
    </row>
    <row r="2" spans="1:22" s="5" customFormat="1" ht="15.75" customHeight="1" x14ac:dyDescent="0.65">
      <c r="B2" s="2"/>
      <c r="C2" s="2"/>
      <c r="D2" s="2"/>
      <c r="E2" s="2"/>
      <c r="F2" s="2"/>
      <c r="G2" s="2"/>
      <c r="H2" s="2"/>
      <c r="I2" s="2"/>
      <c r="J2" s="2"/>
      <c r="K2" s="2"/>
      <c r="L2" s="2"/>
      <c r="M2" s="2"/>
      <c r="N2" s="2"/>
    </row>
    <row r="3" spans="1:22" s="5" customFormat="1" ht="15.75" customHeight="1" x14ac:dyDescent="0.65">
      <c r="B3" s="2"/>
      <c r="C3" s="2"/>
      <c r="D3" s="2"/>
      <c r="E3" s="2"/>
      <c r="F3" s="2"/>
      <c r="G3" s="2"/>
      <c r="H3" s="2"/>
      <c r="I3" s="2"/>
      <c r="J3" s="2"/>
      <c r="K3" s="2"/>
      <c r="L3" s="2"/>
      <c r="M3" s="2"/>
      <c r="N3" s="2"/>
    </row>
    <row r="4" spans="1:22" s="260" customFormat="1" ht="36.75" x14ac:dyDescent="0.85">
      <c r="B4" s="1813" t="s">
        <v>1842</v>
      </c>
      <c r="C4" s="1813"/>
      <c r="D4" s="1813"/>
      <c r="E4" s="1813"/>
      <c r="F4" s="1813"/>
      <c r="G4" s="1813"/>
      <c r="H4" s="1813"/>
      <c r="I4" s="1813" t="s">
        <v>1843</v>
      </c>
      <c r="J4" s="1813"/>
      <c r="K4" s="1813"/>
      <c r="L4" s="1813"/>
      <c r="M4" s="1813"/>
      <c r="N4" s="1813"/>
      <c r="O4" s="1813"/>
      <c r="P4" s="262"/>
    </row>
    <row r="5" spans="1:22" s="261" customFormat="1" ht="13.5" customHeight="1" x14ac:dyDescent="0.7">
      <c r="C5" s="262"/>
      <c r="D5" s="262"/>
      <c r="E5" s="262"/>
      <c r="F5" s="262"/>
      <c r="G5" s="262"/>
      <c r="H5" s="262"/>
      <c r="I5" s="262"/>
      <c r="J5" s="262"/>
      <c r="K5" s="262"/>
      <c r="L5" s="262"/>
      <c r="M5" s="262"/>
      <c r="N5" s="262"/>
      <c r="O5" s="262"/>
    </row>
    <row r="6" spans="1:22" s="261" customFormat="1" ht="13.5" customHeight="1" x14ac:dyDescent="0.65">
      <c r="B6" s="263"/>
      <c r="C6" s="263"/>
      <c r="D6" s="263"/>
      <c r="E6" s="263"/>
      <c r="F6" s="263"/>
      <c r="G6" s="263"/>
      <c r="H6" s="263"/>
      <c r="I6" s="263"/>
      <c r="J6" s="263"/>
      <c r="K6" s="263"/>
      <c r="L6" s="263"/>
      <c r="M6" s="263"/>
      <c r="N6" s="263"/>
      <c r="O6" s="263"/>
    </row>
    <row r="7" spans="1:22" s="522" customFormat="1" ht="22.5" x14ac:dyDescent="0.5">
      <c r="B7" s="523" t="s">
        <v>1766</v>
      </c>
      <c r="C7" s="524"/>
      <c r="D7" s="524"/>
      <c r="E7" s="524"/>
      <c r="F7" s="524"/>
      <c r="G7" s="524"/>
      <c r="H7" s="524"/>
      <c r="I7" s="524"/>
      <c r="J7" s="524"/>
      <c r="K7" s="524"/>
      <c r="L7" s="524"/>
      <c r="M7" s="524"/>
      <c r="N7" s="524"/>
      <c r="O7" s="525" t="s">
        <v>1770</v>
      </c>
    </row>
    <row r="8" spans="1:22" s="261" customFormat="1" ht="13.5" customHeight="1" thickBot="1" x14ac:dyDescent="0.7">
      <c r="B8" s="263"/>
      <c r="C8" s="263"/>
      <c r="D8" s="263"/>
      <c r="E8" s="263"/>
      <c r="F8" s="263"/>
      <c r="G8" s="263"/>
      <c r="H8" s="263"/>
      <c r="I8" s="263"/>
      <c r="J8" s="263"/>
      <c r="K8" s="263"/>
      <c r="L8" s="263"/>
      <c r="M8" s="263"/>
      <c r="N8" s="263"/>
      <c r="O8" s="263"/>
    </row>
    <row r="9" spans="1:22" s="520" customFormat="1" ht="26.25" customHeight="1" thickTop="1" x14ac:dyDescent="0.2">
      <c r="A9" s="519"/>
      <c r="B9" s="1815" t="s">
        <v>887</v>
      </c>
      <c r="C9" s="1805">
        <v>2012</v>
      </c>
      <c r="D9" s="1806"/>
      <c r="E9" s="1806"/>
      <c r="F9" s="1806"/>
      <c r="G9" s="1806"/>
      <c r="H9" s="1806"/>
      <c r="I9" s="1803">
        <v>2012</v>
      </c>
      <c r="J9" s="1803"/>
      <c r="K9" s="1803"/>
      <c r="L9" s="1803"/>
      <c r="M9" s="1803"/>
      <c r="N9" s="1804"/>
      <c r="O9" s="1778" t="s">
        <v>886</v>
      </c>
    </row>
    <row r="10" spans="1:22" s="517" customFormat="1" ht="21" customHeight="1" x14ac:dyDescent="0.2">
      <c r="B10" s="1816"/>
      <c r="C10" s="369" t="s">
        <v>374</v>
      </c>
      <c r="D10" s="370" t="s">
        <v>375</v>
      </c>
      <c r="E10" s="370" t="s">
        <v>376</v>
      </c>
      <c r="F10" s="370" t="s">
        <v>377</v>
      </c>
      <c r="G10" s="370" t="s">
        <v>378</v>
      </c>
      <c r="H10" s="370" t="s">
        <v>367</v>
      </c>
      <c r="I10" s="370" t="s">
        <v>368</v>
      </c>
      <c r="J10" s="370" t="s">
        <v>369</v>
      </c>
      <c r="K10" s="370" t="s">
        <v>370</v>
      </c>
      <c r="L10" s="370" t="s">
        <v>371</v>
      </c>
      <c r="M10" s="370" t="s">
        <v>372</v>
      </c>
      <c r="N10" s="371" t="s">
        <v>1474</v>
      </c>
      <c r="O10" s="1779"/>
    </row>
    <row r="11" spans="1:22" s="518" customFormat="1" ht="21" customHeight="1" x14ac:dyDescent="0.2">
      <c r="A11" s="517"/>
      <c r="B11" s="1817"/>
      <c r="C11" s="372" t="s">
        <v>673</v>
      </c>
      <c r="D11" s="373" t="s">
        <v>149</v>
      </c>
      <c r="E11" s="373" t="s">
        <v>150</v>
      </c>
      <c r="F11" s="373" t="s">
        <v>151</v>
      </c>
      <c r="G11" s="373" t="s">
        <v>366</v>
      </c>
      <c r="H11" s="373" t="s">
        <v>667</v>
      </c>
      <c r="I11" s="373" t="s">
        <v>668</v>
      </c>
      <c r="J11" s="373" t="s">
        <v>669</v>
      </c>
      <c r="K11" s="373" t="s">
        <v>670</v>
      </c>
      <c r="L11" s="373" t="s">
        <v>671</v>
      </c>
      <c r="M11" s="373" t="s">
        <v>672</v>
      </c>
      <c r="N11" s="374" t="s">
        <v>666</v>
      </c>
      <c r="O11" s="1780"/>
    </row>
    <row r="12" spans="1:22" s="431" customFormat="1" ht="9" customHeight="1" x14ac:dyDescent="0.7">
      <c r="B12" s="342"/>
      <c r="C12" s="429"/>
      <c r="D12" s="430"/>
      <c r="E12" s="430"/>
      <c r="F12" s="430"/>
      <c r="G12" s="430"/>
      <c r="H12" s="430"/>
      <c r="I12" s="430"/>
      <c r="J12" s="430"/>
      <c r="K12" s="430"/>
      <c r="L12" s="430"/>
      <c r="M12" s="430"/>
      <c r="N12" s="501"/>
      <c r="O12" s="506"/>
      <c r="P12" s="507"/>
      <c r="Q12" s="508"/>
      <c r="R12" s="508"/>
      <c r="S12" s="461"/>
      <c r="T12" s="461"/>
      <c r="U12" s="461"/>
      <c r="V12" s="461"/>
    </row>
    <row r="13" spans="1:22" s="1066" customFormat="1" ht="30.75" x14ac:dyDescent="0.2">
      <c r="A13" s="519"/>
      <c r="B13" s="457" t="s">
        <v>7</v>
      </c>
      <c r="C13" s="1064"/>
      <c r="D13" s="1065"/>
      <c r="E13" s="1065"/>
      <c r="F13" s="1065"/>
      <c r="G13" s="1065"/>
      <c r="H13" s="1065"/>
      <c r="I13" s="1065"/>
      <c r="J13" s="1065"/>
      <c r="K13" s="1065"/>
      <c r="L13" s="1065"/>
      <c r="M13" s="1065"/>
      <c r="N13" s="1063"/>
      <c r="O13" s="381" t="s">
        <v>379</v>
      </c>
    </row>
    <row r="14" spans="1:22" s="1066" customFormat="1" ht="11.25" customHeight="1" x14ac:dyDescent="0.2">
      <c r="B14" s="456"/>
      <c r="C14" s="1068"/>
      <c r="D14" s="1069"/>
      <c r="E14" s="1069"/>
      <c r="F14" s="1069"/>
      <c r="G14" s="1069"/>
      <c r="H14" s="1069"/>
      <c r="I14" s="1069"/>
      <c r="J14" s="1069"/>
      <c r="K14" s="1069"/>
      <c r="L14" s="1069"/>
      <c r="M14" s="1069"/>
      <c r="N14" s="1070"/>
      <c r="O14" s="628"/>
    </row>
    <row r="15" spans="1:22" s="1066" customFormat="1" ht="28.5" customHeight="1" x14ac:dyDescent="0.2">
      <c r="B15" s="456" t="s">
        <v>9</v>
      </c>
      <c r="C15" s="811">
        <v>1992.504050562</v>
      </c>
      <c r="D15" s="809">
        <v>2058.4596390799843</v>
      </c>
      <c r="E15" s="809">
        <v>2442.0761286771676</v>
      </c>
      <c r="F15" s="809">
        <v>2527.6503247104729</v>
      </c>
      <c r="G15" s="809">
        <v>2566.8661400841402</v>
      </c>
      <c r="H15" s="809">
        <v>2586.0074973768378</v>
      </c>
      <c r="I15" s="809">
        <v>2607.289173758757</v>
      </c>
      <c r="J15" s="809">
        <v>2639.8948196987358</v>
      </c>
      <c r="K15" s="809">
        <v>2663.8460296272483</v>
      </c>
      <c r="L15" s="809">
        <v>2711.588233644251</v>
      </c>
      <c r="M15" s="809">
        <v>2735.1826417041921</v>
      </c>
      <c r="N15" s="810">
        <v>2723.6110387460285</v>
      </c>
      <c r="O15" s="628" t="s">
        <v>384</v>
      </c>
      <c r="P15" s="1071"/>
      <c r="Q15" s="1071"/>
      <c r="R15" s="1071"/>
      <c r="S15" s="1071"/>
    </row>
    <row r="16" spans="1:22" s="519" customFormat="1" ht="28.5" customHeight="1" x14ac:dyDescent="0.2">
      <c r="B16" s="629" t="s">
        <v>953</v>
      </c>
      <c r="C16" s="811">
        <v>0</v>
      </c>
      <c r="D16" s="809">
        <v>0</v>
      </c>
      <c r="E16" s="809">
        <v>0</v>
      </c>
      <c r="F16" s="809">
        <v>0</v>
      </c>
      <c r="G16" s="809">
        <v>0</v>
      </c>
      <c r="H16" s="809">
        <v>0</v>
      </c>
      <c r="I16" s="809">
        <v>0</v>
      </c>
      <c r="J16" s="809">
        <v>0</v>
      </c>
      <c r="K16" s="809">
        <v>0</v>
      </c>
      <c r="L16" s="809">
        <v>0</v>
      </c>
      <c r="M16" s="809">
        <v>0</v>
      </c>
      <c r="N16" s="810">
        <v>0</v>
      </c>
      <c r="O16" s="630" t="s">
        <v>943</v>
      </c>
      <c r="P16" s="1071"/>
      <c r="Q16" s="1071"/>
      <c r="R16" s="1071"/>
      <c r="S16" s="1071"/>
    </row>
    <row r="17" spans="2:22" s="519" customFormat="1" ht="28.5" customHeight="1" x14ac:dyDescent="0.2">
      <c r="B17" s="934" t="s">
        <v>950</v>
      </c>
      <c r="C17" s="808">
        <v>0</v>
      </c>
      <c r="D17" s="806">
        <v>0</v>
      </c>
      <c r="E17" s="806">
        <v>0</v>
      </c>
      <c r="F17" s="806">
        <v>0</v>
      </c>
      <c r="G17" s="806">
        <v>0</v>
      </c>
      <c r="H17" s="806">
        <v>0</v>
      </c>
      <c r="I17" s="806">
        <v>0</v>
      </c>
      <c r="J17" s="806">
        <v>0</v>
      </c>
      <c r="K17" s="806">
        <v>0</v>
      </c>
      <c r="L17" s="806">
        <v>0</v>
      </c>
      <c r="M17" s="806">
        <v>0</v>
      </c>
      <c r="N17" s="807">
        <v>0</v>
      </c>
      <c r="O17" s="937" t="s">
        <v>1750</v>
      </c>
      <c r="P17" s="1071"/>
      <c r="Q17" s="1071"/>
      <c r="R17" s="1071"/>
      <c r="S17" s="1071"/>
    </row>
    <row r="18" spans="2:22" s="519" customFormat="1" ht="28.5" customHeight="1" x14ac:dyDescent="0.2">
      <c r="B18" s="934" t="s">
        <v>931</v>
      </c>
      <c r="C18" s="808">
        <v>0</v>
      </c>
      <c r="D18" s="806">
        <v>0</v>
      </c>
      <c r="E18" s="806">
        <v>0</v>
      </c>
      <c r="F18" s="806">
        <v>0</v>
      </c>
      <c r="G18" s="806">
        <v>0</v>
      </c>
      <c r="H18" s="806">
        <v>0</v>
      </c>
      <c r="I18" s="806">
        <v>0</v>
      </c>
      <c r="J18" s="806">
        <v>0</v>
      </c>
      <c r="K18" s="806">
        <v>0</v>
      </c>
      <c r="L18" s="806">
        <v>0</v>
      </c>
      <c r="M18" s="806">
        <v>0</v>
      </c>
      <c r="N18" s="807">
        <v>0</v>
      </c>
      <c r="O18" s="937" t="s">
        <v>1305</v>
      </c>
      <c r="P18" s="1071"/>
      <c r="Q18" s="1071"/>
      <c r="R18" s="1071"/>
      <c r="S18" s="1071"/>
    </row>
    <row r="19" spans="2:22" s="519" customFormat="1" ht="28.5" customHeight="1" x14ac:dyDescent="0.2">
      <c r="B19" s="629" t="s">
        <v>932</v>
      </c>
      <c r="C19" s="808">
        <v>1278.757451643</v>
      </c>
      <c r="D19" s="806">
        <v>1260.586726693984</v>
      </c>
      <c r="E19" s="806">
        <v>1238.0109363991671</v>
      </c>
      <c r="F19" s="806">
        <v>1219.3817868764727</v>
      </c>
      <c r="G19" s="806">
        <v>1224.1893838268072</v>
      </c>
      <c r="H19" s="806">
        <v>1195.543735552171</v>
      </c>
      <c r="I19" s="806">
        <v>1178.3573064277202</v>
      </c>
      <c r="J19" s="806">
        <v>1128.848181590758</v>
      </c>
      <c r="K19" s="806">
        <v>1105.3846033380705</v>
      </c>
      <c r="L19" s="806">
        <v>1088.8226745152626</v>
      </c>
      <c r="M19" s="806">
        <v>1059.3533727473741</v>
      </c>
      <c r="N19" s="807">
        <v>993.07881343535666</v>
      </c>
      <c r="O19" s="630" t="s">
        <v>944</v>
      </c>
      <c r="P19" s="1071"/>
      <c r="Q19" s="1071"/>
      <c r="R19" s="1071"/>
      <c r="S19" s="1071"/>
    </row>
    <row r="20" spans="2:22" s="519" customFormat="1" ht="28.5" customHeight="1" x14ac:dyDescent="0.2">
      <c r="B20" s="629" t="s">
        <v>933</v>
      </c>
      <c r="C20" s="808">
        <v>0</v>
      </c>
      <c r="D20" s="806">
        <v>0</v>
      </c>
      <c r="E20" s="806">
        <v>0</v>
      </c>
      <c r="F20" s="806">
        <v>0</v>
      </c>
      <c r="G20" s="806">
        <v>0</v>
      </c>
      <c r="H20" s="806">
        <v>0</v>
      </c>
      <c r="I20" s="806">
        <v>0</v>
      </c>
      <c r="J20" s="806">
        <v>0</v>
      </c>
      <c r="K20" s="806">
        <v>0</v>
      </c>
      <c r="L20" s="806">
        <v>0</v>
      </c>
      <c r="M20" s="806">
        <v>0</v>
      </c>
      <c r="N20" s="807">
        <v>0</v>
      </c>
      <c r="O20" s="630" t="s">
        <v>945</v>
      </c>
      <c r="P20" s="1071"/>
      <c r="Q20" s="1071"/>
      <c r="R20" s="1071"/>
      <c r="S20" s="1071"/>
    </row>
    <row r="21" spans="2:22" s="519" customFormat="1" ht="28.5" customHeight="1" x14ac:dyDescent="0.2">
      <c r="B21" s="456" t="s">
        <v>940</v>
      </c>
      <c r="C21" s="811">
        <v>102.35594709</v>
      </c>
      <c r="D21" s="809">
        <v>110.09903824</v>
      </c>
      <c r="E21" s="809">
        <v>138.936187252</v>
      </c>
      <c r="F21" s="809">
        <v>140.39159474000002</v>
      </c>
      <c r="G21" s="809">
        <v>138.38232686499998</v>
      </c>
      <c r="H21" s="809">
        <v>139.98316150000002</v>
      </c>
      <c r="I21" s="809">
        <v>149.08435021</v>
      </c>
      <c r="J21" s="809">
        <v>170.96512290999999</v>
      </c>
      <c r="K21" s="809">
        <v>152.96835186999999</v>
      </c>
      <c r="L21" s="809">
        <v>158.82094209181818</v>
      </c>
      <c r="M21" s="809">
        <v>153.26969808281817</v>
      </c>
      <c r="N21" s="810">
        <v>165.57395139181818</v>
      </c>
      <c r="O21" s="628" t="s">
        <v>946</v>
      </c>
      <c r="P21" s="1071"/>
      <c r="Q21" s="1071"/>
      <c r="R21" s="1071"/>
      <c r="S21" s="1071"/>
    </row>
    <row r="22" spans="2:22" s="519" customFormat="1" ht="28.5" customHeight="1" x14ac:dyDescent="0.2">
      <c r="B22" s="1021" t="s">
        <v>788</v>
      </c>
      <c r="C22" s="808">
        <v>10.710770870000001</v>
      </c>
      <c r="D22" s="806">
        <v>16.122103030000002</v>
      </c>
      <c r="E22" s="806">
        <v>24.467096591999997</v>
      </c>
      <c r="F22" s="806">
        <v>20.429687000000001</v>
      </c>
      <c r="G22" s="806">
        <v>15.08780419</v>
      </c>
      <c r="H22" s="806">
        <v>11.179429369999999</v>
      </c>
      <c r="I22" s="806">
        <v>18.979786300000001</v>
      </c>
      <c r="J22" s="806">
        <v>40.723690009999999</v>
      </c>
      <c r="K22" s="806">
        <v>20.712683810000001</v>
      </c>
      <c r="L22" s="806">
        <v>23.85387094181818</v>
      </c>
      <c r="M22" s="806">
        <v>15.763096292818179</v>
      </c>
      <c r="N22" s="807">
        <v>20.868105191818181</v>
      </c>
      <c r="O22" s="630" t="s">
        <v>1054</v>
      </c>
      <c r="P22" s="1071"/>
      <c r="Q22" s="1071"/>
      <c r="R22" s="1071"/>
      <c r="S22" s="1071"/>
    </row>
    <row r="23" spans="2:22" s="519" customFormat="1" ht="28.5" customHeight="1" x14ac:dyDescent="0.2">
      <c r="B23" s="1021" t="s">
        <v>174</v>
      </c>
      <c r="C23" s="808">
        <v>91.645176219999996</v>
      </c>
      <c r="D23" s="806">
        <v>93.976935209999994</v>
      </c>
      <c r="E23" s="806">
        <v>114.46909066000001</v>
      </c>
      <c r="F23" s="806">
        <v>119.96190774</v>
      </c>
      <c r="G23" s="806">
        <v>123.294522675</v>
      </c>
      <c r="H23" s="806">
        <v>128.80373213000001</v>
      </c>
      <c r="I23" s="806">
        <v>130.10456391</v>
      </c>
      <c r="J23" s="806">
        <v>130.24143290000001</v>
      </c>
      <c r="K23" s="806">
        <v>132.25566806</v>
      </c>
      <c r="L23" s="806">
        <v>134.96707115000001</v>
      </c>
      <c r="M23" s="806">
        <v>137.50660178999999</v>
      </c>
      <c r="N23" s="807">
        <v>144.7058462</v>
      </c>
      <c r="O23" s="630" t="s">
        <v>947</v>
      </c>
      <c r="P23" s="1071"/>
      <c r="Q23" s="1071"/>
      <c r="R23" s="1071"/>
      <c r="S23" s="1071"/>
    </row>
    <row r="24" spans="2:22" s="519" customFormat="1" ht="28.5" customHeight="1" x14ac:dyDescent="0.2">
      <c r="B24" s="934" t="s">
        <v>922</v>
      </c>
      <c r="C24" s="808">
        <v>91.645176219999996</v>
      </c>
      <c r="D24" s="806">
        <v>93.976935209999994</v>
      </c>
      <c r="E24" s="806">
        <v>114.46909066000001</v>
      </c>
      <c r="F24" s="806">
        <v>119.96190774</v>
      </c>
      <c r="G24" s="806">
        <v>123.294522675</v>
      </c>
      <c r="H24" s="806">
        <v>128.80373213000001</v>
      </c>
      <c r="I24" s="806">
        <v>130.10456391</v>
      </c>
      <c r="J24" s="806">
        <v>130.24143290000001</v>
      </c>
      <c r="K24" s="806">
        <v>132.25566806</v>
      </c>
      <c r="L24" s="806">
        <v>134.96707115000001</v>
      </c>
      <c r="M24" s="806">
        <v>137.50660178999999</v>
      </c>
      <c r="N24" s="807">
        <v>144.7058462</v>
      </c>
      <c r="O24" s="937" t="s">
        <v>172</v>
      </c>
      <c r="P24" s="1071"/>
      <c r="Q24" s="1071"/>
      <c r="R24" s="1071"/>
      <c r="S24" s="1071"/>
    </row>
    <row r="25" spans="2:22" s="519" customFormat="1" ht="28.5" customHeight="1" x14ac:dyDescent="0.2">
      <c r="B25" s="934" t="s">
        <v>883</v>
      </c>
      <c r="C25" s="808">
        <v>0</v>
      </c>
      <c r="D25" s="806">
        <v>0</v>
      </c>
      <c r="E25" s="806">
        <v>0</v>
      </c>
      <c r="F25" s="806">
        <v>0</v>
      </c>
      <c r="G25" s="806">
        <v>0</v>
      </c>
      <c r="H25" s="806">
        <v>0</v>
      </c>
      <c r="I25" s="806">
        <v>0</v>
      </c>
      <c r="J25" s="806">
        <v>0</v>
      </c>
      <c r="K25" s="806">
        <v>0</v>
      </c>
      <c r="L25" s="806">
        <v>0</v>
      </c>
      <c r="M25" s="806">
        <v>0</v>
      </c>
      <c r="N25" s="807">
        <v>0</v>
      </c>
      <c r="O25" s="937" t="s">
        <v>796</v>
      </c>
      <c r="P25" s="1071"/>
      <c r="Q25" s="1071"/>
      <c r="R25" s="1071"/>
      <c r="S25" s="1071"/>
    </row>
    <row r="26" spans="2:22" s="519" customFormat="1" ht="28.5" customHeight="1" x14ac:dyDescent="0.2">
      <c r="B26" s="456" t="s">
        <v>157</v>
      </c>
      <c r="C26" s="811">
        <v>611.39065182900003</v>
      </c>
      <c r="D26" s="809">
        <v>687.77387414600003</v>
      </c>
      <c r="E26" s="809">
        <v>1065.1290050260002</v>
      </c>
      <c r="F26" s="809">
        <v>1167.8769430939999</v>
      </c>
      <c r="G26" s="809">
        <v>1204.2944293923333</v>
      </c>
      <c r="H26" s="809">
        <v>1250.4806003246667</v>
      </c>
      <c r="I26" s="809">
        <v>1279.8475171210366</v>
      </c>
      <c r="J26" s="809">
        <v>1340.0815151979778</v>
      </c>
      <c r="K26" s="809">
        <v>1405.4930744191777</v>
      </c>
      <c r="L26" s="809">
        <v>1463.9446170371702</v>
      </c>
      <c r="M26" s="809">
        <v>1522.5595708739997</v>
      </c>
      <c r="N26" s="810">
        <v>1564.9582739188538</v>
      </c>
      <c r="O26" s="628" t="s">
        <v>178</v>
      </c>
      <c r="P26" s="1071"/>
      <c r="Q26" s="1071"/>
      <c r="R26" s="1071"/>
      <c r="S26" s="1071"/>
    </row>
    <row r="27" spans="2:22" s="1066" customFormat="1" ht="30.75" x14ac:dyDescent="0.2">
      <c r="B27" s="1022"/>
      <c r="C27" s="811"/>
      <c r="D27" s="809"/>
      <c r="E27" s="809"/>
      <c r="F27" s="809"/>
      <c r="G27" s="809"/>
      <c r="H27" s="809"/>
      <c r="I27" s="809"/>
      <c r="J27" s="809"/>
      <c r="K27" s="809"/>
      <c r="L27" s="809"/>
      <c r="M27" s="809"/>
      <c r="N27" s="810"/>
      <c r="O27" s="1024"/>
      <c r="P27" s="1071"/>
      <c r="Q27" s="1071"/>
      <c r="R27" s="1071"/>
      <c r="S27" s="1071"/>
    </row>
    <row r="28" spans="2:22" s="1066" customFormat="1" ht="30.75" x14ac:dyDescent="0.2">
      <c r="B28" s="932"/>
      <c r="C28" s="1618"/>
      <c r="D28" s="1616"/>
      <c r="E28" s="1616"/>
      <c r="F28" s="1616"/>
      <c r="G28" s="1616"/>
      <c r="H28" s="1616"/>
      <c r="I28" s="1616"/>
      <c r="J28" s="1616"/>
      <c r="K28" s="1616"/>
      <c r="L28" s="1616"/>
      <c r="M28" s="1616"/>
      <c r="N28" s="1617"/>
      <c r="O28" s="935"/>
      <c r="P28" s="1071"/>
      <c r="Q28" s="1071"/>
      <c r="R28" s="1071"/>
      <c r="S28" s="1071"/>
    </row>
    <row r="29" spans="2:22" s="1066" customFormat="1" ht="30.75" x14ac:dyDescent="0.2">
      <c r="B29" s="456" t="s">
        <v>881</v>
      </c>
      <c r="C29" s="811">
        <v>1992.504050562</v>
      </c>
      <c r="D29" s="809">
        <v>2058.4596390799843</v>
      </c>
      <c r="E29" s="809">
        <v>2442.0761286771676</v>
      </c>
      <c r="F29" s="809">
        <v>2527.6503247104729</v>
      </c>
      <c r="G29" s="809">
        <v>2566.8661400841402</v>
      </c>
      <c r="H29" s="809">
        <v>2586.0074973768378</v>
      </c>
      <c r="I29" s="809">
        <v>2607.289173758757</v>
      </c>
      <c r="J29" s="809">
        <v>2639.8948196987358</v>
      </c>
      <c r="K29" s="809">
        <v>2663.8460296272483</v>
      </c>
      <c r="L29" s="809">
        <v>2711.588233644251</v>
      </c>
      <c r="M29" s="809">
        <v>2735.1826417041921</v>
      </c>
      <c r="N29" s="810">
        <v>2723.6110387460285</v>
      </c>
      <c r="O29" s="628" t="s">
        <v>385</v>
      </c>
      <c r="P29" s="1071"/>
      <c r="Q29" s="1071"/>
      <c r="R29" s="1071"/>
      <c r="S29" s="1071"/>
    </row>
    <row r="30" spans="2:22" s="1066" customFormat="1" ht="30.75" x14ac:dyDescent="0.2">
      <c r="B30" s="933"/>
      <c r="C30" s="914"/>
      <c r="D30" s="915"/>
      <c r="E30" s="915"/>
      <c r="F30" s="915"/>
      <c r="G30" s="915"/>
      <c r="H30" s="915"/>
      <c r="I30" s="915"/>
      <c r="J30" s="915"/>
      <c r="K30" s="915"/>
      <c r="L30" s="915"/>
      <c r="M30" s="915"/>
      <c r="N30" s="916"/>
      <c r="O30" s="936"/>
      <c r="P30" s="1071"/>
      <c r="Q30" s="1071"/>
      <c r="R30" s="1071"/>
      <c r="S30" s="1071"/>
    </row>
    <row r="31" spans="2:22" s="1011" customFormat="1" ht="30.75" x14ac:dyDescent="0.2">
      <c r="B31" s="456"/>
      <c r="C31" s="808"/>
      <c r="D31" s="806"/>
      <c r="E31" s="806"/>
      <c r="F31" s="806"/>
      <c r="G31" s="806"/>
      <c r="H31" s="806"/>
      <c r="I31" s="806"/>
      <c r="J31" s="806"/>
      <c r="K31" s="806"/>
      <c r="L31" s="806"/>
      <c r="M31" s="806"/>
      <c r="N31" s="807"/>
      <c r="O31" s="628"/>
      <c r="P31" s="1071"/>
      <c r="Q31" s="1071"/>
      <c r="R31" s="1071"/>
      <c r="S31" s="1071"/>
      <c r="T31" s="1037"/>
      <c r="U31" s="1037"/>
      <c r="V31" s="1037"/>
    </row>
    <row r="32" spans="2:22" s="1066" customFormat="1" ht="30.75" x14ac:dyDescent="0.2">
      <c r="B32" s="457" t="s">
        <v>882</v>
      </c>
      <c r="C32" s="811"/>
      <c r="D32" s="809"/>
      <c r="E32" s="809"/>
      <c r="F32" s="809"/>
      <c r="G32" s="809"/>
      <c r="H32" s="809"/>
      <c r="I32" s="809"/>
      <c r="J32" s="809"/>
      <c r="K32" s="809"/>
      <c r="L32" s="809"/>
      <c r="M32" s="809"/>
      <c r="N32" s="810"/>
      <c r="O32" s="381" t="s">
        <v>386</v>
      </c>
      <c r="P32" s="1071"/>
      <c r="Q32" s="1071"/>
      <c r="R32" s="1071"/>
      <c r="S32" s="1071"/>
    </row>
    <row r="33" spans="2:22" s="1011" customFormat="1" ht="14.25" customHeight="1" x14ac:dyDescent="0.2">
      <c r="B33" s="1022"/>
      <c r="C33" s="808"/>
      <c r="D33" s="806"/>
      <c r="E33" s="806"/>
      <c r="F33" s="806"/>
      <c r="G33" s="806"/>
      <c r="H33" s="806"/>
      <c r="I33" s="806"/>
      <c r="J33" s="806"/>
      <c r="K33" s="806"/>
      <c r="L33" s="806"/>
      <c r="M33" s="806"/>
      <c r="N33" s="807"/>
      <c r="O33" s="1024"/>
      <c r="P33" s="1071"/>
      <c r="Q33" s="1071"/>
      <c r="R33" s="1071"/>
      <c r="S33" s="1071"/>
      <c r="T33" s="1037"/>
      <c r="U33" s="1037"/>
      <c r="V33" s="1037"/>
    </row>
    <row r="34" spans="2:22" s="1066" customFormat="1" ht="26.25" customHeight="1" x14ac:dyDescent="0.2">
      <c r="B34" s="456" t="s">
        <v>857</v>
      </c>
      <c r="C34" s="811">
        <v>7.4260000000000002</v>
      </c>
      <c r="D34" s="809">
        <v>18.742999999999999</v>
      </c>
      <c r="E34" s="809">
        <v>24.744</v>
      </c>
      <c r="F34" s="809">
        <v>32.228000000000002</v>
      </c>
      <c r="G34" s="809">
        <v>12.923999999999999</v>
      </c>
      <c r="H34" s="809">
        <v>13.526999999999999</v>
      </c>
      <c r="I34" s="809">
        <v>11.423999999999999</v>
      </c>
      <c r="J34" s="809">
        <v>18.109000000000002</v>
      </c>
      <c r="K34" s="809">
        <v>17.536000000000001</v>
      </c>
      <c r="L34" s="809">
        <v>34.904000000000003</v>
      </c>
      <c r="M34" s="809">
        <v>32.719000000000001</v>
      </c>
      <c r="N34" s="810">
        <v>42.631999999999998</v>
      </c>
      <c r="O34" s="628" t="s">
        <v>789</v>
      </c>
      <c r="P34" s="1071"/>
      <c r="Q34" s="1071"/>
      <c r="R34" s="1071"/>
      <c r="S34" s="1071"/>
    </row>
    <row r="35" spans="2:22" s="1066" customFormat="1" ht="26.25" customHeight="1" x14ac:dyDescent="0.2">
      <c r="B35" s="629" t="s">
        <v>935</v>
      </c>
      <c r="C35" s="808">
        <v>0</v>
      </c>
      <c r="D35" s="806">
        <v>0</v>
      </c>
      <c r="E35" s="806">
        <v>0</v>
      </c>
      <c r="F35" s="806">
        <v>0</v>
      </c>
      <c r="G35" s="806">
        <v>0</v>
      </c>
      <c r="H35" s="806">
        <v>0</v>
      </c>
      <c r="I35" s="806">
        <v>0</v>
      </c>
      <c r="J35" s="806">
        <v>0</v>
      </c>
      <c r="K35" s="806">
        <v>0</v>
      </c>
      <c r="L35" s="806">
        <v>0</v>
      </c>
      <c r="M35" s="806">
        <v>0</v>
      </c>
      <c r="N35" s="807">
        <v>0</v>
      </c>
      <c r="O35" s="630" t="s">
        <v>1188</v>
      </c>
      <c r="P35" s="1071"/>
      <c r="Q35" s="1071"/>
      <c r="R35" s="1071"/>
      <c r="S35" s="1071"/>
    </row>
    <row r="36" spans="2:22" s="519" customFormat="1" ht="27.75" customHeight="1" x14ac:dyDescent="0.2">
      <c r="B36" s="629" t="s">
        <v>954</v>
      </c>
      <c r="C36" s="808">
        <v>0</v>
      </c>
      <c r="D36" s="806">
        <v>0</v>
      </c>
      <c r="E36" s="806">
        <v>0</v>
      </c>
      <c r="F36" s="806">
        <v>0</v>
      </c>
      <c r="G36" s="806">
        <v>0</v>
      </c>
      <c r="H36" s="806">
        <v>0</v>
      </c>
      <c r="I36" s="806">
        <v>0</v>
      </c>
      <c r="J36" s="806">
        <v>0</v>
      </c>
      <c r="K36" s="806">
        <v>0</v>
      </c>
      <c r="L36" s="806">
        <v>0</v>
      </c>
      <c r="M36" s="806">
        <v>0</v>
      </c>
      <c r="N36" s="807">
        <v>0</v>
      </c>
      <c r="O36" s="630" t="s">
        <v>1271</v>
      </c>
      <c r="P36" s="1071"/>
      <c r="Q36" s="1071"/>
      <c r="R36" s="1071"/>
      <c r="S36" s="1071"/>
    </row>
    <row r="37" spans="2:22" s="519" customFormat="1" ht="26.25" customHeight="1" x14ac:dyDescent="0.2">
      <c r="B37" s="629" t="s">
        <v>955</v>
      </c>
      <c r="C37" s="808">
        <v>7.4260000000000002</v>
      </c>
      <c r="D37" s="806">
        <v>18.742999999999999</v>
      </c>
      <c r="E37" s="806">
        <v>24.744</v>
      </c>
      <c r="F37" s="806">
        <v>32.228000000000002</v>
      </c>
      <c r="G37" s="806">
        <v>12.923999999999999</v>
      </c>
      <c r="H37" s="806">
        <v>13.526999999999999</v>
      </c>
      <c r="I37" s="806">
        <v>11.423999999999999</v>
      </c>
      <c r="J37" s="806">
        <v>18.109000000000002</v>
      </c>
      <c r="K37" s="806">
        <v>17.536000000000001</v>
      </c>
      <c r="L37" s="806">
        <v>34.904000000000003</v>
      </c>
      <c r="M37" s="806">
        <v>32.719000000000001</v>
      </c>
      <c r="N37" s="807">
        <v>42.631999999999998</v>
      </c>
      <c r="O37" s="630" t="s">
        <v>1189</v>
      </c>
      <c r="P37" s="1071"/>
      <c r="Q37" s="1071"/>
      <c r="R37" s="1071"/>
      <c r="S37" s="1071"/>
    </row>
    <row r="38" spans="2:22" s="519" customFormat="1" ht="26.25" customHeight="1" x14ac:dyDescent="0.2">
      <c r="B38" s="629" t="s">
        <v>936</v>
      </c>
      <c r="C38" s="808">
        <v>0</v>
      </c>
      <c r="D38" s="806">
        <v>0</v>
      </c>
      <c r="E38" s="806">
        <v>0</v>
      </c>
      <c r="F38" s="806">
        <v>0</v>
      </c>
      <c r="G38" s="806">
        <v>0</v>
      </c>
      <c r="H38" s="806">
        <v>0</v>
      </c>
      <c r="I38" s="806">
        <v>0</v>
      </c>
      <c r="J38" s="806">
        <v>0</v>
      </c>
      <c r="K38" s="806">
        <v>0</v>
      </c>
      <c r="L38" s="806">
        <v>0</v>
      </c>
      <c r="M38" s="806">
        <v>0</v>
      </c>
      <c r="N38" s="807">
        <v>0</v>
      </c>
      <c r="O38" s="630" t="s">
        <v>1040</v>
      </c>
      <c r="P38" s="1071"/>
      <c r="Q38" s="1071"/>
      <c r="R38" s="1071"/>
      <c r="S38" s="1071"/>
    </row>
    <row r="39" spans="2:22" s="1011" customFormat="1" ht="9" customHeight="1" x14ac:dyDescent="0.2">
      <c r="B39" s="1022"/>
      <c r="C39" s="808"/>
      <c r="D39" s="806"/>
      <c r="E39" s="806"/>
      <c r="F39" s="806"/>
      <c r="G39" s="806"/>
      <c r="H39" s="806"/>
      <c r="I39" s="806"/>
      <c r="J39" s="806"/>
      <c r="K39" s="806"/>
      <c r="L39" s="806"/>
      <c r="M39" s="806"/>
      <c r="N39" s="807"/>
      <c r="O39" s="1024"/>
      <c r="P39" s="1071"/>
      <c r="Q39" s="1071"/>
      <c r="R39" s="1071"/>
      <c r="S39" s="1071"/>
      <c r="T39" s="1037"/>
      <c r="U39" s="1037"/>
      <c r="V39" s="1037"/>
    </row>
    <row r="40" spans="2:22" s="1066" customFormat="1" ht="26.25" customHeight="1" x14ac:dyDescent="0.2">
      <c r="B40" s="456" t="s">
        <v>956</v>
      </c>
      <c r="C40" s="811">
        <v>240.172</v>
      </c>
      <c r="D40" s="809">
        <v>273.76499999999999</v>
      </c>
      <c r="E40" s="809">
        <v>297.96300000000002</v>
      </c>
      <c r="F40" s="809">
        <v>335.59500000000003</v>
      </c>
      <c r="G40" s="809">
        <v>357.48</v>
      </c>
      <c r="H40" s="809">
        <v>377.12799999999999</v>
      </c>
      <c r="I40" s="809">
        <v>401.95600000000002</v>
      </c>
      <c r="J40" s="809">
        <v>421.976</v>
      </c>
      <c r="K40" s="809">
        <v>436.69299999999998</v>
      </c>
      <c r="L40" s="809">
        <v>443.82799999999997</v>
      </c>
      <c r="M40" s="809">
        <v>428.69799999999998</v>
      </c>
      <c r="N40" s="810">
        <v>425.53300000000002</v>
      </c>
      <c r="O40" s="628" t="s">
        <v>827</v>
      </c>
      <c r="P40" s="1071"/>
      <c r="Q40" s="1071"/>
      <c r="R40" s="1071"/>
      <c r="S40" s="1071"/>
    </row>
    <row r="41" spans="2:22" s="1011" customFormat="1" ht="9" customHeight="1" x14ac:dyDescent="0.2">
      <c r="B41" s="1022"/>
      <c r="C41" s="808"/>
      <c r="D41" s="806"/>
      <c r="E41" s="806"/>
      <c r="F41" s="806"/>
      <c r="G41" s="806"/>
      <c r="H41" s="806"/>
      <c r="I41" s="806"/>
      <c r="J41" s="806"/>
      <c r="K41" s="806"/>
      <c r="L41" s="806"/>
      <c r="M41" s="806"/>
      <c r="N41" s="807"/>
      <c r="O41" s="1024"/>
      <c r="P41" s="1071"/>
      <c r="Q41" s="1071"/>
      <c r="R41" s="1071"/>
      <c r="S41" s="1071"/>
      <c r="T41" s="1037"/>
      <c r="U41" s="1037"/>
      <c r="V41" s="1037"/>
    </row>
    <row r="42" spans="2:22" s="1066" customFormat="1" ht="26.25" customHeight="1" x14ac:dyDescent="0.2">
      <c r="B42" s="456" t="s">
        <v>13</v>
      </c>
      <c r="C42" s="811">
        <v>257.07100000000003</v>
      </c>
      <c r="D42" s="809">
        <v>265.42500000000001</v>
      </c>
      <c r="E42" s="809">
        <v>293.87</v>
      </c>
      <c r="F42" s="809">
        <v>313.346</v>
      </c>
      <c r="G42" s="809">
        <v>329.10199999999998</v>
      </c>
      <c r="H42" s="809">
        <v>319.07499999999999</v>
      </c>
      <c r="I42" s="809">
        <v>322.80200000000002</v>
      </c>
      <c r="J42" s="809">
        <v>329.41800000000001</v>
      </c>
      <c r="K42" s="809">
        <v>335.71300000000002</v>
      </c>
      <c r="L42" s="809">
        <v>339.93400000000003</v>
      </c>
      <c r="M42" s="809">
        <v>362.51400000000001</v>
      </c>
      <c r="N42" s="810">
        <v>356.15100000000001</v>
      </c>
      <c r="O42" s="628" t="s">
        <v>826</v>
      </c>
      <c r="P42" s="1071"/>
      <c r="Q42" s="1071"/>
      <c r="R42" s="1071"/>
      <c r="S42" s="1071"/>
    </row>
    <row r="43" spans="2:22" s="1066" customFormat="1" ht="26.25" customHeight="1" x14ac:dyDescent="0.2">
      <c r="B43" s="629" t="s">
        <v>935</v>
      </c>
      <c r="C43" s="808">
        <v>0</v>
      </c>
      <c r="D43" s="806">
        <v>0</v>
      </c>
      <c r="E43" s="806">
        <v>0</v>
      </c>
      <c r="F43" s="806">
        <v>0</v>
      </c>
      <c r="G43" s="806">
        <v>0</v>
      </c>
      <c r="H43" s="806">
        <v>0</v>
      </c>
      <c r="I43" s="806">
        <v>0</v>
      </c>
      <c r="J43" s="806">
        <v>0</v>
      </c>
      <c r="K43" s="806">
        <v>0</v>
      </c>
      <c r="L43" s="806">
        <v>0</v>
      </c>
      <c r="M43" s="806">
        <v>0</v>
      </c>
      <c r="N43" s="807">
        <v>0</v>
      </c>
      <c r="O43" s="630" t="s">
        <v>1188</v>
      </c>
      <c r="P43" s="1071"/>
      <c r="Q43" s="1071"/>
      <c r="R43" s="1071"/>
      <c r="S43" s="1071"/>
    </row>
    <row r="44" spans="2:22" s="1066" customFormat="1" ht="26.25" customHeight="1" x14ac:dyDescent="0.2">
      <c r="B44" s="629" t="s">
        <v>954</v>
      </c>
      <c r="C44" s="808">
        <v>0</v>
      </c>
      <c r="D44" s="806">
        <v>0</v>
      </c>
      <c r="E44" s="806">
        <v>0</v>
      </c>
      <c r="F44" s="806">
        <v>0</v>
      </c>
      <c r="G44" s="806">
        <v>0</v>
      </c>
      <c r="H44" s="806">
        <v>0</v>
      </c>
      <c r="I44" s="806">
        <v>0</v>
      </c>
      <c r="J44" s="806">
        <v>0</v>
      </c>
      <c r="K44" s="806">
        <v>0</v>
      </c>
      <c r="L44" s="806">
        <v>0</v>
      </c>
      <c r="M44" s="806">
        <v>0</v>
      </c>
      <c r="N44" s="807">
        <v>0</v>
      </c>
      <c r="O44" s="630" t="s">
        <v>1271</v>
      </c>
      <c r="P44" s="1071"/>
      <c r="Q44" s="1071"/>
      <c r="R44" s="1071"/>
      <c r="S44" s="1071"/>
    </row>
    <row r="45" spans="2:22" s="1066" customFormat="1" ht="26.25" customHeight="1" x14ac:dyDescent="0.2">
      <c r="B45" s="629" t="s">
        <v>955</v>
      </c>
      <c r="C45" s="808">
        <v>257.07100000000003</v>
      </c>
      <c r="D45" s="806">
        <v>265.42500000000001</v>
      </c>
      <c r="E45" s="806">
        <v>293.87</v>
      </c>
      <c r="F45" s="806">
        <v>313.346</v>
      </c>
      <c r="G45" s="806">
        <v>329.10199999999998</v>
      </c>
      <c r="H45" s="806">
        <v>319.07499999999999</v>
      </c>
      <c r="I45" s="806">
        <v>322.80200000000002</v>
      </c>
      <c r="J45" s="806">
        <v>329.41800000000001</v>
      </c>
      <c r="K45" s="806">
        <v>335.71300000000002</v>
      </c>
      <c r="L45" s="806">
        <v>339.93400000000003</v>
      </c>
      <c r="M45" s="806">
        <v>362.51400000000001</v>
      </c>
      <c r="N45" s="807">
        <v>356.15100000000001</v>
      </c>
      <c r="O45" s="630" t="s">
        <v>1189</v>
      </c>
      <c r="P45" s="1071"/>
      <c r="Q45" s="1071"/>
      <c r="R45" s="1071"/>
      <c r="S45" s="1071"/>
    </row>
    <row r="46" spans="2:22" s="1066" customFormat="1" ht="26.25" customHeight="1" x14ac:dyDescent="0.2">
      <c r="B46" s="629" t="s">
        <v>936</v>
      </c>
      <c r="C46" s="808">
        <v>0</v>
      </c>
      <c r="D46" s="806">
        <v>0</v>
      </c>
      <c r="E46" s="806">
        <v>0</v>
      </c>
      <c r="F46" s="806">
        <v>0</v>
      </c>
      <c r="G46" s="806">
        <v>0</v>
      </c>
      <c r="H46" s="806">
        <v>0</v>
      </c>
      <c r="I46" s="806">
        <v>0</v>
      </c>
      <c r="J46" s="806">
        <v>0</v>
      </c>
      <c r="K46" s="806">
        <v>0</v>
      </c>
      <c r="L46" s="806">
        <v>0</v>
      </c>
      <c r="M46" s="806">
        <v>0</v>
      </c>
      <c r="N46" s="807">
        <v>0</v>
      </c>
      <c r="O46" s="630" t="s">
        <v>1040</v>
      </c>
      <c r="P46" s="1071"/>
      <c r="Q46" s="1071"/>
      <c r="R46" s="1071"/>
      <c r="S46" s="1071"/>
    </row>
    <row r="47" spans="2:22" s="1011" customFormat="1" ht="9" customHeight="1" x14ac:dyDescent="0.2">
      <c r="B47" s="1022"/>
      <c r="C47" s="808"/>
      <c r="D47" s="806"/>
      <c r="E47" s="806"/>
      <c r="F47" s="806"/>
      <c r="G47" s="806"/>
      <c r="H47" s="806"/>
      <c r="I47" s="806"/>
      <c r="J47" s="806"/>
      <c r="K47" s="806"/>
      <c r="L47" s="806"/>
      <c r="M47" s="806"/>
      <c r="N47" s="807"/>
      <c r="O47" s="1024"/>
      <c r="P47" s="1071"/>
      <c r="Q47" s="1071"/>
      <c r="R47" s="1071"/>
      <c r="S47" s="1071"/>
      <c r="T47" s="1037"/>
      <c r="U47" s="1037"/>
      <c r="V47" s="1037"/>
    </row>
    <row r="48" spans="2:22" s="1066" customFormat="1" ht="30.75" x14ac:dyDescent="0.2">
      <c r="B48" s="456" t="s">
        <v>1162</v>
      </c>
      <c r="C48" s="811">
        <v>0</v>
      </c>
      <c r="D48" s="809">
        <v>0</v>
      </c>
      <c r="E48" s="809">
        <v>0</v>
      </c>
      <c r="F48" s="809">
        <v>0</v>
      </c>
      <c r="G48" s="809">
        <v>0</v>
      </c>
      <c r="H48" s="809">
        <v>0</v>
      </c>
      <c r="I48" s="809">
        <v>0</v>
      </c>
      <c r="J48" s="809">
        <v>0</v>
      </c>
      <c r="K48" s="809">
        <v>0</v>
      </c>
      <c r="L48" s="809">
        <v>0</v>
      </c>
      <c r="M48" s="809">
        <v>0</v>
      </c>
      <c r="N48" s="810">
        <v>0</v>
      </c>
      <c r="O48" s="628" t="s">
        <v>948</v>
      </c>
      <c r="P48" s="1071"/>
      <c r="Q48" s="1071"/>
      <c r="R48" s="1071"/>
      <c r="S48" s="1071"/>
    </row>
    <row r="49" spans="2:22" s="1011" customFormat="1" ht="9" customHeight="1" x14ac:dyDescent="0.2">
      <c r="B49" s="456"/>
      <c r="C49" s="808"/>
      <c r="D49" s="806"/>
      <c r="E49" s="806"/>
      <c r="F49" s="806"/>
      <c r="G49" s="806"/>
      <c r="H49" s="806"/>
      <c r="I49" s="806"/>
      <c r="J49" s="806"/>
      <c r="K49" s="806"/>
      <c r="L49" s="806"/>
      <c r="M49" s="806"/>
      <c r="N49" s="807"/>
      <c r="O49" s="628"/>
      <c r="P49" s="1071"/>
      <c r="Q49" s="1071"/>
      <c r="R49" s="1071"/>
      <c r="S49" s="1071"/>
      <c r="T49" s="1037"/>
      <c r="U49" s="1037"/>
      <c r="V49" s="1037"/>
    </row>
    <row r="50" spans="2:22" s="1066" customFormat="1" ht="30.75" x14ac:dyDescent="0.2">
      <c r="B50" s="456" t="s">
        <v>849</v>
      </c>
      <c r="C50" s="811">
        <v>0</v>
      </c>
      <c r="D50" s="809">
        <v>0</v>
      </c>
      <c r="E50" s="809">
        <v>0</v>
      </c>
      <c r="F50" s="809">
        <v>0</v>
      </c>
      <c r="G50" s="809">
        <v>0</v>
      </c>
      <c r="H50" s="809">
        <v>0</v>
      </c>
      <c r="I50" s="809">
        <v>0</v>
      </c>
      <c r="J50" s="809">
        <v>0</v>
      </c>
      <c r="K50" s="809">
        <v>0</v>
      </c>
      <c r="L50" s="809">
        <v>0</v>
      </c>
      <c r="M50" s="809">
        <v>0</v>
      </c>
      <c r="N50" s="810">
        <v>0</v>
      </c>
      <c r="O50" s="628" t="s">
        <v>313</v>
      </c>
      <c r="P50" s="1071"/>
      <c r="Q50" s="1071"/>
      <c r="R50" s="1071"/>
      <c r="S50" s="1071"/>
    </row>
    <row r="51" spans="2:22" s="1011" customFormat="1" ht="15" customHeight="1" x14ac:dyDescent="0.2">
      <c r="B51" s="456"/>
      <c r="C51" s="808"/>
      <c r="D51" s="806"/>
      <c r="E51" s="806"/>
      <c r="F51" s="806"/>
      <c r="G51" s="806"/>
      <c r="H51" s="806"/>
      <c r="I51" s="806"/>
      <c r="J51" s="806"/>
      <c r="K51" s="806"/>
      <c r="L51" s="806"/>
      <c r="M51" s="806"/>
      <c r="N51" s="807"/>
      <c r="O51" s="628"/>
      <c r="P51" s="1071"/>
      <c r="Q51" s="1071"/>
      <c r="R51" s="1071"/>
      <c r="S51" s="1071"/>
      <c r="T51" s="1037"/>
      <c r="U51" s="1037"/>
      <c r="V51" s="1037"/>
    </row>
    <row r="52" spans="2:22" s="1066" customFormat="1" ht="30.75" x14ac:dyDescent="0.2">
      <c r="B52" s="456" t="s">
        <v>713</v>
      </c>
      <c r="C52" s="811">
        <v>0</v>
      </c>
      <c r="D52" s="809">
        <v>0</v>
      </c>
      <c r="E52" s="809">
        <v>0</v>
      </c>
      <c r="F52" s="809">
        <v>0</v>
      </c>
      <c r="G52" s="809">
        <v>0</v>
      </c>
      <c r="H52" s="809">
        <v>0</v>
      </c>
      <c r="I52" s="809">
        <v>0</v>
      </c>
      <c r="J52" s="809">
        <v>0</v>
      </c>
      <c r="K52" s="809">
        <v>0</v>
      </c>
      <c r="L52" s="809">
        <v>0</v>
      </c>
      <c r="M52" s="809">
        <v>0</v>
      </c>
      <c r="N52" s="810">
        <v>0</v>
      </c>
      <c r="O52" s="628" t="s">
        <v>314</v>
      </c>
      <c r="P52" s="1071"/>
      <c r="Q52" s="1071"/>
      <c r="R52" s="1071"/>
      <c r="S52" s="1071"/>
    </row>
    <row r="53" spans="2:22" s="1011" customFormat="1" ht="15" customHeight="1" x14ac:dyDescent="0.2">
      <c r="B53" s="1022"/>
      <c r="C53" s="808"/>
      <c r="D53" s="806"/>
      <c r="E53" s="806"/>
      <c r="F53" s="806"/>
      <c r="G53" s="806"/>
      <c r="H53" s="806"/>
      <c r="I53" s="806"/>
      <c r="J53" s="806"/>
      <c r="K53" s="806"/>
      <c r="L53" s="806"/>
      <c r="M53" s="806"/>
      <c r="N53" s="807"/>
      <c r="O53" s="1024"/>
      <c r="P53" s="1071"/>
      <c r="Q53" s="1071"/>
      <c r="R53" s="1071"/>
      <c r="S53" s="1071"/>
      <c r="T53" s="1037"/>
      <c r="U53" s="1037"/>
      <c r="V53" s="1037"/>
    </row>
    <row r="54" spans="2:22" s="1066" customFormat="1" ht="30.75" x14ac:dyDescent="0.2">
      <c r="B54" s="456" t="s">
        <v>714</v>
      </c>
      <c r="C54" s="811">
        <v>0</v>
      </c>
      <c r="D54" s="809">
        <v>0</v>
      </c>
      <c r="E54" s="809">
        <v>0</v>
      </c>
      <c r="F54" s="809">
        <v>0</v>
      </c>
      <c r="G54" s="809">
        <v>0</v>
      </c>
      <c r="H54" s="809">
        <v>0</v>
      </c>
      <c r="I54" s="809">
        <v>0</v>
      </c>
      <c r="J54" s="809">
        <v>0</v>
      </c>
      <c r="K54" s="809">
        <v>0</v>
      </c>
      <c r="L54" s="809">
        <v>0</v>
      </c>
      <c r="M54" s="809">
        <v>0</v>
      </c>
      <c r="N54" s="810">
        <v>0</v>
      </c>
      <c r="O54" s="628" t="s">
        <v>949</v>
      </c>
      <c r="P54" s="1071"/>
      <c r="Q54" s="1071"/>
      <c r="R54" s="1071"/>
      <c r="S54" s="1071"/>
    </row>
    <row r="55" spans="2:22" s="1011" customFormat="1" ht="9" customHeight="1" x14ac:dyDescent="0.2">
      <c r="B55" s="1022"/>
      <c r="C55" s="808"/>
      <c r="D55" s="806"/>
      <c r="E55" s="806"/>
      <c r="F55" s="806"/>
      <c r="G55" s="806"/>
      <c r="H55" s="806"/>
      <c r="I55" s="806"/>
      <c r="J55" s="806"/>
      <c r="K55" s="806"/>
      <c r="L55" s="806"/>
      <c r="M55" s="806"/>
      <c r="N55" s="807"/>
      <c r="O55" s="1024"/>
      <c r="P55" s="1071"/>
      <c r="Q55" s="1071"/>
      <c r="R55" s="1071"/>
      <c r="S55" s="1071"/>
      <c r="T55" s="1037"/>
      <c r="U55" s="1037"/>
      <c r="V55" s="1037"/>
    </row>
    <row r="56" spans="2:22" s="1066" customFormat="1" ht="30.75" x14ac:dyDescent="0.2">
      <c r="B56" s="456" t="s">
        <v>715</v>
      </c>
      <c r="C56" s="811">
        <v>902.60397603899992</v>
      </c>
      <c r="D56" s="809">
        <v>898.12118271400004</v>
      </c>
      <c r="E56" s="809">
        <v>1194.3724112936743</v>
      </c>
      <c r="F56" s="809">
        <v>1193.6311782963705</v>
      </c>
      <c r="G56" s="809">
        <v>1183.4681865641332</v>
      </c>
      <c r="H56" s="809">
        <v>1199.5101161221332</v>
      </c>
      <c r="I56" s="809">
        <v>1197.4339634313867</v>
      </c>
      <c r="J56" s="809">
        <v>1189.9901493414948</v>
      </c>
      <c r="K56" s="809">
        <v>1186.3002103040837</v>
      </c>
      <c r="L56" s="809">
        <v>1180.5994396385504</v>
      </c>
      <c r="M56" s="809">
        <v>1172.4597833347884</v>
      </c>
      <c r="N56" s="810">
        <v>1173.9955750336892</v>
      </c>
      <c r="O56" s="628" t="s">
        <v>856</v>
      </c>
      <c r="P56" s="1071"/>
      <c r="Q56" s="1071"/>
      <c r="R56" s="1071"/>
      <c r="S56" s="1071"/>
    </row>
    <row r="57" spans="2:22" s="1011" customFormat="1" ht="15" customHeight="1" x14ac:dyDescent="0.2">
      <c r="B57" s="1022"/>
      <c r="C57" s="808"/>
      <c r="D57" s="806"/>
      <c r="E57" s="806"/>
      <c r="F57" s="806"/>
      <c r="G57" s="806"/>
      <c r="H57" s="806"/>
      <c r="I57" s="806"/>
      <c r="J57" s="806"/>
      <c r="K57" s="806"/>
      <c r="L57" s="806"/>
      <c r="M57" s="806"/>
      <c r="N57" s="807"/>
      <c r="O57" s="1024"/>
      <c r="P57" s="1071"/>
      <c r="Q57" s="1071"/>
      <c r="R57" s="1071"/>
      <c r="S57" s="1071"/>
      <c r="T57" s="1037"/>
      <c r="U57" s="1037"/>
      <c r="V57" s="1037"/>
    </row>
    <row r="58" spans="2:22" s="1066" customFormat="1" ht="30.75" x14ac:dyDescent="0.2">
      <c r="B58" s="456" t="s">
        <v>885</v>
      </c>
      <c r="C58" s="811">
        <v>585.22987876000013</v>
      </c>
      <c r="D58" s="809">
        <v>602.40592039199998</v>
      </c>
      <c r="E58" s="809">
        <v>631.12632684499988</v>
      </c>
      <c r="F58" s="809">
        <v>652.8498430456666</v>
      </c>
      <c r="G58" s="809">
        <v>683.89174239266663</v>
      </c>
      <c r="H58" s="809">
        <v>676.76856925300001</v>
      </c>
      <c r="I58" s="809">
        <v>673.67194183133336</v>
      </c>
      <c r="J58" s="809">
        <v>680.40281753181659</v>
      </c>
      <c r="K58" s="809">
        <v>687.60378708176052</v>
      </c>
      <c r="L58" s="809">
        <v>712.32297665645592</v>
      </c>
      <c r="M58" s="809">
        <v>738.79238673635609</v>
      </c>
      <c r="N58" s="810">
        <v>725.30081146037492</v>
      </c>
      <c r="O58" s="628" t="s">
        <v>6</v>
      </c>
      <c r="P58" s="1071"/>
      <c r="Q58" s="1071"/>
      <c r="R58" s="1071"/>
      <c r="S58" s="1071"/>
    </row>
    <row r="59" spans="2:22" s="509" customFormat="1" ht="31.5" thickBot="1" x14ac:dyDescent="0.75">
      <c r="B59" s="1077"/>
      <c r="C59" s="512"/>
      <c r="D59" s="513"/>
      <c r="E59" s="513"/>
      <c r="F59" s="513"/>
      <c r="G59" s="513"/>
      <c r="H59" s="513"/>
      <c r="I59" s="513"/>
      <c r="J59" s="513"/>
      <c r="K59" s="513"/>
      <c r="L59" s="513"/>
      <c r="M59" s="513"/>
      <c r="N59" s="514"/>
      <c r="O59" s="516"/>
      <c r="P59" s="510"/>
      <c r="R59" s="510"/>
      <c r="S59" s="510"/>
    </row>
    <row r="60" spans="2:22" ht="27.75" thickTop="1" x14ac:dyDescent="0.65">
      <c r="C60" s="266"/>
      <c r="D60" s="266"/>
      <c r="E60" s="266"/>
      <c r="F60" s="266"/>
      <c r="G60" s="266"/>
      <c r="H60" s="266"/>
      <c r="I60" s="266"/>
      <c r="J60" s="266"/>
      <c r="K60" s="266"/>
      <c r="L60" s="266"/>
      <c r="M60" s="266"/>
      <c r="N60" s="266"/>
      <c r="P60" s="270"/>
      <c r="S60" s="270"/>
    </row>
    <row r="61" spans="2:22" s="336" customFormat="1" ht="22.5" x14ac:dyDescent="0.5">
      <c r="B61" s="336" t="s">
        <v>1537</v>
      </c>
      <c r="O61" s="485" t="s">
        <v>1769</v>
      </c>
    </row>
    <row r="62" spans="2:22" s="129" customFormat="1" x14ac:dyDescent="0.5">
      <c r="B62" s="63"/>
      <c r="O62" s="259"/>
    </row>
    <row r="63" spans="2:22" s="129" customFormat="1" ht="9" customHeight="1" x14ac:dyDescent="0.5">
      <c r="B63" s="63"/>
      <c r="O63" s="259"/>
    </row>
    <row r="64" spans="2:22" s="129" customFormat="1" ht="18.75" x14ac:dyDescent="0.45">
      <c r="B64" s="143"/>
    </row>
    <row r="65" spans="1:15" s="264" customFormat="1" ht="9" customHeight="1" x14ac:dyDescent="0.5">
      <c r="C65" s="1689"/>
      <c r="D65" s="1689"/>
      <c r="E65" s="1689"/>
      <c r="F65" s="1689"/>
      <c r="G65" s="1689"/>
      <c r="H65" s="1689"/>
      <c r="I65" s="1689"/>
      <c r="J65" s="1689"/>
      <c r="K65" s="1689"/>
      <c r="L65" s="1689"/>
      <c r="M65" s="1689"/>
      <c r="N65" s="1689"/>
    </row>
    <row r="66" spans="1:15" x14ac:dyDescent="0.5">
      <c r="C66" s="1689"/>
      <c r="D66" s="1689"/>
      <c r="E66" s="1689"/>
      <c r="F66" s="1689"/>
      <c r="G66" s="1689"/>
      <c r="H66" s="1689"/>
      <c r="I66" s="1689"/>
      <c r="J66" s="1689"/>
      <c r="K66" s="1689"/>
      <c r="L66" s="1689"/>
      <c r="M66" s="1689"/>
      <c r="N66" s="1689"/>
      <c r="O66" s="265"/>
    </row>
    <row r="67" spans="1:15" ht="9" customHeight="1" x14ac:dyDescent="0.5">
      <c r="C67" s="1689"/>
      <c r="D67" s="1689"/>
      <c r="E67" s="1689"/>
      <c r="F67" s="1689"/>
      <c r="G67" s="1689"/>
      <c r="H67" s="1689"/>
      <c r="I67" s="1689"/>
      <c r="J67" s="1689"/>
      <c r="K67" s="1689"/>
      <c r="L67" s="1689"/>
      <c r="M67" s="1689"/>
      <c r="N67" s="1689"/>
      <c r="O67" s="265"/>
    </row>
    <row r="68" spans="1:15" s="264" customFormat="1" x14ac:dyDescent="0.5">
      <c r="A68" s="265"/>
      <c r="C68" s="1689"/>
      <c r="D68" s="1689"/>
      <c r="E68" s="1689"/>
      <c r="F68" s="1689"/>
      <c r="G68" s="1689"/>
      <c r="H68" s="1689"/>
      <c r="I68" s="1689"/>
      <c r="J68" s="1689"/>
      <c r="K68" s="1689"/>
      <c r="L68" s="1689"/>
      <c r="M68" s="1689"/>
      <c r="N68" s="1689"/>
    </row>
    <row r="69" spans="1:15" ht="9" customHeight="1" x14ac:dyDescent="0.5">
      <c r="C69" s="1689"/>
      <c r="D69" s="1689"/>
      <c r="E69" s="1689"/>
      <c r="F69" s="1689"/>
      <c r="G69" s="1689"/>
      <c r="H69" s="1689"/>
      <c r="I69" s="1689"/>
      <c r="J69" s="1689"/>
      <c r="K69" s="1689"/>
      <c r="L69" s="1689"/>
      <c r="M69" s="1689"/>
      <c r="N69" s="1689"/>
      <c r="O69" s="265"/>
    </row>
    <row r="70" spans="1:15" x14ac:dyDescent="0.5">
      <c r="C70" s="1689"/>
      <c r="D70" s="1689"/>
      <c r="E70" s="1689"/>
      <c r="F70" s="1689"/>
      <c r="G70" s="1689"/>
      <c r="H70" s="1689"/>
      <c r="I70" s="1689"/>
      <c r="J70" s="1689"/>
      <c r="K70" s="1689"/>
      <c r="L70" s="1689"/>
      <c r="M70" s="1689"/>
      <c r="N70" s="1689"/>
      <c r="O70" s="265"/>
    </row>
    <row r="71" spans="1:15" ht="9" customHeight="1" x14ac:dyDescent="0.5">
      <c r="C71" s="1689"/>
      <c r="D71" s="1689"/>
      <c r="E71" s="1689"/>
      <c r="F71" s="1689"/>
      <c r="G71" s="1689"/>
      <c r="H71" s="1689"/>
      <c r="I71" s="1689"/>
      <c r="J71" s="1689"/>
      <c r="K71" s="1689"/>
      <c r="L71" s="1689"/>
      <c r="M71" s="1689"/>
      <c r="N71" s="1689"/>
      <c r="O71" s="265"/>
    </row>
    <row r="72" spans="1:15" x14ac:dyDescent="0.5">
      <c r="C72" s="1689"/>
      <c r="D72" s="1689"/>
      <c r="E72" s="1689"/>
      <c r="F72" s="1689"/>
      <c r="G72" s="1689"/>
      <c r="H72" s="1689"/>
      <c r="I72" s="1689"/>
      <c r="J72" s="1689"/>
      <c r="K72" s="1689"/>
      <c r="L72" s="1689"/>
      <c r="M72" s="1689"/>
      <c r="N72" s="1689"/>
      <c r="O72" s="265"/>
    </row>
    <row r="73" spans="1:15" ht="9" customHeight="1" x14ac:dyDescent="0.5">
      <c r="C73" s="1689"/>
      <c r="D73" s="1689"/>
      <c r="E73" s="1689"/>
      <c r="F73" s="1689"/>
      <c r="G73" s="1689"/>
      <c r="H73" s="1689"/>
      <c r="I73" s="1689"/>
      <c r="J73" s="1689"/>
      <c r="K73" s="1689"/>
      <c r="L73" s="1689"/>
      <c r="M73" s="1689"/>
      <c r="N73" s="1689"/>
      <c r="O73" s="265"/>
    </row>
    <row r="74" spans="1:15" x14ac:dyDescent="0.5">
      <c r="C74" s="1689"/>
      <c r="D74" s="1689"/>
      <c r="E74" s="1689"/>
      <c r="F74" s="1689"/>
      <c r="G74" s="1689"/>
      <c r="H74" s="1689"/>
      <c r="I74" s="1689"/>
      <c r="J74" s="1689"/>
      <c r="K74" s="1689"/>
      <c r="L74" s="1689"/>
      <c r="M74" s="1689"/>
      <c r="N74" s="1689"/>
      <c r="O74" s="265"/>
    </row>
    <row r="75" spans="1:15" ht="15" customHeight="1" x14ac:dyDescent="0.5">
      <c r="C75" s="1689"/>
      <c r="D75" s="1689"/>
      <c r="E75" s="1689"/>
      <c r="F75" s="1689"/>
      <c r="G75" s="1689"/>
      <c r="H75" s="1689"/>
      <c r="I75" s="1689"/>
      <c r="J75" s="1689"/>
      <c r="K75" s="1689"/>
      <c r="L75" s="1689"/>
      <c r="M75" s="1689"/>
      <c r="N75" s="1689"/>
      <c r="O75" s="265"/>
    </row>
    <row r="76" spans="1:15" ht="12" customHeight="1" x14ac:dyDescent="0.5">
      <c r="C76" s="1689"/>
      <c r="D76" s="1689"/>
      <c r="E76" s="1689"/>
      <c r="F76" s="1689"/>
      <c r="G76" s="1689"/>
      <c r="H76" s="1689"/>
      <c r="I76" s="1689"/>
      <c r="J76" s="1689"/>
      <c r="K76" s="1689"/>
      <c r="L76" s="1689"/>
      <c r="M76" s="1689"/>
      <c r="N76" s="1689"/>
      <c r="O76" s="265"/>
    </row>
    <row r="77" spans="1:15" x14ac:dyDescent="0.5">
      <c r="C77" s="1689"/>
      <c r="D77" s="1689"/>
      <c r="E77" s="1689"/>
      <c r="F77" s="1689"/>
      <c r="G77" s="1689"/>
      <c r="H77" s="1689"/>
      <c r="I77" s="1689"/>
      <c r="J77" s="1689"/>
      <c r="K77" s="1689"/>
      <c r="L77" s="1689"/>
      <c r="M77" s="1689"/>
      <c r="N77" s="1689"/>
      <c r="O77" s="265"/>
    </row>
    <row r="78" spans="1:15" ht="8.25" customHeight="1" x14ac:dyDescent="0.5">
      <c r="C78" s="1689"/>
      <c r="D78" s="1689"/>
      <c r="E78" s="1689"/>
      <c r="F78" s="1689"/>
      <c r="G78" s="1689"/>
      <c r="H78" s="1689"/>
      <c r="I78" s="1689"/>
      <c r="J78" s="1689"/>
      <c r="K78" s="1689"/>
      <c r="L78" s="1689"/>
      <c r="M78" s="1689"/>
      <c r="N78" s="1689"/>
      <c r="O78" s="265"/>
    </row>
    <row r="79" spans="1:15" ht="8.25" customHeight="1" x14ac:dyDescent="0.5">
      <c r="C79" s="1689"/>
      <c r="D79" s="1689"/>
      <c r="E79" s="1689"/>
      <c r="F79" s="1689"/>
      <c r="G79" s="1689"/>
      <c r="H79" s="1689"/>
      <c r="I79" s="1689"/>
      <c r="J79" s="1689"/>
      <c r="K79" s="1689"/>
      <c r="L79" s="1689"/>
      <c r="M79" s="1689"/>
      <c r="N79" s="1689"/>
      <c r="O79" s="265"/>
    </row>
    <row r="80" spans="1:15" ht="8.25" customHeight="1" x14ac:dyDescent="0.5">
      <c r="C80" s="1689"/>
      <c r="D80" s="1689"/>
      <c r="E80" s="1689"/>
      <c r="F80" s="1689"/>
      <c r="G80" s="1689"/>
      <c r="H80" s="1689"/>
      <c r="I80" s="1689"/>
      <c r="J80" s="1689"/>
      <c r="K80" s="1689"/>
      <c r="L80" s="1689"/>
      <c r="M80" s="1689"/>
      <c r="N80" s="1689"/>
      <c r="O80" s="265"/>
    </row>
    <row r="81" spans="2:15" x14ac:dyDescent="0.5">
      <c r="B81" s="265"/>
      <c r="C81" s="1689"/>
      <c r="D81" s="1689"/>
      <c r="E81" s="1689"/>
      <c r="F81" s="1689"/>
      <c r="G81" s="1689"/>
      <c r="H81" s="1689"/>
      <c r="I81" s="1689"/>
      <c r="J81" s="1689"/>
      <c r="K81" s="1689"/>
      <c r="L81" s="1689"/>
      <c r="M81" s="1689"/>
      <c r="N81" s="1689"/>
      <c r="O81" s="265"/>
    </row>
    <row r="82" spans="2:15" x14ac:dyDescent="0.5">
      <c r="B82" s="265"/>
      <c r="C82" s="1689"/>
      <c r="D82" s="1689"/>
      <c r="E82" s="1689"/>
      <c r="F82" s="1689"/>
      <c r="G82" s="1689"/>
      <c r="H82" s="1689"/>
      <c r="I82" s="1689"/>
      <c r="J82" s="1689"/>
      <c r="K82" s="1689"/>
      <c r="L82" s="1689"/>
      <c r="M82" s="1689"/>
      <c r="N82" s="1689"/>
      <c r="O82" s="265"/>
    </row>
    <row r="83" spans="2:15" x14ac:dyDescent="0.5">
      <c r="B83" s="265"/>
      <c r="C83" s="1689"/>
      <c r="D83" s="1689"/>
      <c r="E83" s="1689"/>
      <c r="F83" s="1689"/>
      <c r="G83" s="1689"/>
      <c r="H83" s="1689"/>
      <c r="I83" s="1689"/>
      <c r="J83" s="1689"/>
      <c r="K83" s="1689"/>
      <c r="L83" s="1689"/>
      <c r="M83" s="1689"/>
      <c r="N83" s="1689"/>
      <c r="O83" s="265"/>
    </row>
    <row r="84" spans="2:15" x14ac:dyDescent="0.5">
      <c r="B84" s="265"/>
      <c r="C84" s="1689"/>
      <c r="D84" s="1689"/>
      <c r="E84" s="1689"/>
      <c r="F84" s="1689"/>
      <c r="G84" s="1689"/>
      <c r="H84" s="1689"/>
      <c r="I84" s="1689"/>
      <c r="J84" s="1689"/>
      <c r="K84" s="1689"/>
      <c r="L84" s="1689"/>
      <c r="M84" s="1689"/>
      <c r="N84" s="1689"/>
      <c r="O84" s="265"/>
    </row>
    <row r="85" spans="2:15" x14ac:dyDescent="0.5">
      <c r="B85" s="265"/>
      <c r="C85" s="1689"/>
      <c r="D85" s="1689"/>
      <c r="E85" s="1689"/>
      <c r="F85" s="1689"/>
      <c r="G85" s="1689"/>
      <c r="H85" s="1689"/>
      <c r="I85" s="1689"/>
      <c r="J85" s="1689"/>
      <c r="K85" s="1689"/>
      <c r="L85" s="1689"/>
      <c r="M85" s="1689"/>
      <c r="N85" s="1689"/>
      <c r="O85" s="265"/>
    </row>
    <row r="86" spans="2:15" x14ac:dyDescent="0.5">
      <c r="B86" s="265"/>
      <c r="C86" s="1689"/>
      <c r="D86" s="1689"/>
      <c r="E86" s="1689"/>
      <c r="F86" s="1689"/>
      <c r="G86" s="1689"/>
      <c r="H86" s="1689"/>
      <c r="I86" s="1689"/>
      <c r="J86" s="1689"/>
      <c r="K86" s="1689"/>
      <c r="L86" s="1689"/>
      <c r="M86" s="1689"/>
      <c r="N86" s="1689"/>
      <c r="O86" s="265"/>
    </row>
    <row r="87" spans="2:15" x14ac:dyDescent="0.5">
      <c r="B87" s="265"/>
      <c r="C87" s="1689"/>
      <c r="D87" s="1689"/>
      <c r="E87" s="1689"/>
      <c r="F87" s="1689"/>
      <c r="G87" s="1689"/>
      <c r="H87" s="1689"/>
      <c r="I87" s="1689"/>
      <c r="J87" s="1689"/>
      <c r="K87" s="1689"/>
      <c r="L87" s="1689"/>
      <c r="M87" s="1689"/>
      <c r="N87" s="1689"/>
      <c r="O87" s="265"/>
    </row>
    <row r="88" spans="2:15" x14ac:dyDescent="0.5">
      <c r="B88" s="265"/>
      <c r="C88" s="1689"/>
      <c r="D88" s="1689"/>
      <c r="E88" s="1689"/>
      <c r="F88" s="1689"/>
      <c r="G88" s="1689"/>
      <c r="H88" s="1689"/>
      <c r="I88" s="1689"/>
      <c r="J88" s="1689"/>
      <c r="K88" s="1689"/>
      <c r="L88" s="1689"/>
      <c r="M88" s="1689"/>
      <c r="N88" s="1689"/>
      <c r="O88" s="265"/>
    </row>
    <row r="89" spans="2:15" x14ac:dyDescent="0.5">
      <c r="B89" s="265"/>
      <c r="C89" s="1689"/>
      <c r="D89" s="1689"/>
      <c r="E89" s="1689"/>
      <c r="F89" s="1689"/>
      <c r="G89" s="1689"/>
      <c r="H89" s="1689"/>
      <c r="I89" s="1689"/>
      <c r="J89" s="1689"/>
      <c r="K89" s="1689"/>
      <c r="L89" s="1689"/>
      <c r="M89" s="1689"/>
      <c r="N89" s="1689"/>
      <c r="O89" s="265"/>
    </row>
    <row r="90" spans="2:15" x14ac:dyDescent="0.5">
      <c r="B90" s="265"/>
      <c r="C90" s="1689"/>
      <c r="D90" s="1689"/>
      <c r="E90" s="1689"/>
      <c r="F90" s="1689"/>
      <c r="G90" s="1689"/>
      <c r="H90" s="1689"/>
      <c r="I90" s="1689"/>
      <c r="J90" s="1689"/>
      <c r="K90" s="1689"/>
      <c r="L90" s="1689"/>
      <c r="M90" s="1689"/>
      <c r="N90" s="1689"/>
      <c r="O90" s="265"/>
    </row>
    <row r="91" spans="2:15" x14ac:dyDescent="0.5">
      <c r="B91" s="265"/>
      <c r="C91" s="1689"/>
      <c r="D91" s="1689"/>
      <c r="E91" s="1689"/>
      <c r="F91" s="1689"/>
      <c r="G91" s="1689"/>
      <c r="H91" s="1689"/>
      <c r="I91" s="1689"/>
      <c r="J91" s="1689"/>
      <c r="K91" s="1689"/>
      <c r="L91" s="1689"/>
      <c r="M91" s="1689"/>
      <c r="N91" s="1689"/>
      <c r="O91" s="265"/>
    </row>
    <row r="92" spans="2:15" x14ac:dyDescent="0.5">
      <c r="B92" s="265"/>
      <c r="C92" s="1689"/>
      <c r="D92" s="1689"/>
      <c r="E92" s="1689"/>
      <c r="F92" s="1689"/>
      <c r="G92" s="1689"/>
      <c r="H92" s="1689"/>
      <c r="I92" s="1689"/>
      <c r="J92" s="1689"/>
      <c r="K92" s="1689"/>
      <c r="L92" s="1689"/>
      <c r="M92" s="1689"/>
      <c r="N92" s="1689"/>
      <c r="O92" s="265"/>
    </row>
    <row r="93" spans="2:15" x14ac:dyDescent="0.5">
      <c r="B93" s="265"/>
      <c r="C93" s="1689"/>
      <c r="D93" s="1689"/>
      <c r="E93" s="1689"/>
      <c r="F93" s="1689"/>
      <c r="G93" s="1689"/>
      <c r="H93" s="1689"/>
      <c r="I93" s="1689"/>
      <c r="J93" s="1689"/>
      <c r="K93" s="1689"/>
      <c r="L93" s="1689"/>
      <c r="M93" s="1689"/>
      <c r="N93" s="1689"/>
      <c r="O93" s="265"/>
    </row>
    <row r="94" spans="2:15" x14ac:dyDescent="0.5">
      <c r="B94" s="265"/>
      <c r="C94" s="1689"/>
      <c r="D94" s="1689"/>
      <c r="E94" s="1689"/>
      <c r="F94" s="1689"/>
      <c r="G94" s="1689"/>
      <c r="H94" s="1689"/>
      <c r="I94" s="1689"/>
      <c r="J94" s="1689"/>
      <c r="K94" s="1689"/>
      <c r="L94" s="1689"/>
      <c r="M94" s="1689"/>
      <c r="N94" s="1689"/>
      <c r="O94" s="265"/>
    </row>
    <row r="95" spans="2:15" x14ac:dyDescent="0.5">
      <c r="B95" s="265"/>
      <c r="C95" s="1689"/>
      <c r="D95" s="1689"/>
      <c r="E95" s="1689"/>
      <c r="F95" s="1689"/>
      <c r="G95" s="1689"/>
      <c r="H95" s="1689"/>
      <c r="I95" s="1689"/>
      <c r="J95" s="1689"/>
      <c r="K95" s="1689"/>
      <c r="L95" s="1689"/>
      <c r="M95" s="1689"/>
      <c r="N95" s="1689"/>
      <c r="O95" s="265"/>
    </row>
    <row r="96" spans="2:15" x14ac:dyDescent="0.5">
      <c r="B96" s="265"/>
      <c r="C96" s="1689"/>
      <c r="D96" s="1689"/>
      <c r="E96" s="1689"/>
      <c r="F96" s="1689"/>
      <c r="G96" s="1689"/>
      <c r="H96" s="1689"/>
      <c r="I96" s="1689"/>
      <c r="J96" s="1689"/>
      <c r="K96" s="1689"/>
      <c r="L96" s="1689"/>
      <c r="M96" s="1689"/>
      <c r="N96" s="1689"/>
      <c r="O96" s="265"/>
    </row>
    <row r="97" spans="3:14" s="265" customFormat="1" x14ac:dyDescent="0.5">
      <c r="C97" s="1689"/>
      <c r="D97" s="1689"/>
      <c r="E97" s="1689"/>
      <c r="F97" s="1689"/>
      <c r="G97" s="1689"/>
      <c r="H97" s="1689"/>
      <c r="I97" s="1689"/>
      <c r="J97" s="1689"/>
      <c r="K97" s="1689"/>
      <c r="L97" s="1689"/>
      <c r="M97" s="1689"/>
      <c r="N97" s="1689"/>
    </row>
    <row r="98" spans="3:14" s="265" customFormat="1" x14ac:dyDescent="0.5">
      <c r="C98" s="1689"/>
      <c r="D98" s="1689"/>
      <c r="E98" s="1689"/>
      <c r="F98" s="1689"/>
      <c r="G98" s="1689"/>
      <c r="H98" s="1689"/>
      <c r="I98" s="1689"/>
      <c r="J98" s="1689"/>
      <c r="K98" s="1689"/>
      <c r="L98" s="1689"/>
      <c r="M98" s="1689"/>
      <c r="N98" s="1689"/>
    </row>
    <row r="99" spans="3:14" s="265" customFormat="1" x14ac:dyDescent="0.5">
      <c r="C99" s="1689"/>
      <c r="D99" s="1689"/>
      <c r="E99" s="1689"/>
      <c r="F99" s="1689"/>
      <c r="G99" s="1689"/>
      <c r="H99" s="1689"/>
      <c r="I99" s="1689"/>
      <c r="J99" s="1689"/>
      <c r="K99" s="1689"/>
      <c r="L99" s="1689"/>
      <c r="M99" s="1689"/>
      <c r="N99" s="1689"/>
    </row>
    <row r="100" spans="3:14" s="265" customFormat="1" x14ac:dyDescent="0.5">
      <c r="C100" s="1689"/>
      <c r="D100" s="1689"/>
      <c r="E100" s="1689"/>
      <c r="F100" s="1689"/>
      <c r="G100" s="1689"/>
      <c r="H100" s="1689"/>
      <c r="I100" s="1689"/>
      <c r="J100" s="1689"/>
      <c r="K100" s="1689"/>
      <c r="L100" s="1689"/>
      <c r="M100" s="1689"/>
      <c r="N100" s="1689"/>
    </row>
    <row r="101" spans="3:14" s="265" customFormat="1" x14ac:dyDescent="0.5">
      <c r="C101" s="1689"/>
      <c r="D101" s="1689"/>
      <c r="E101" s="1689"/>
      <c r="F101" s="1689"/>
      <c r="G101" s="1689"/>
      <c r="H101" s="1689"/>
      <c r="I101" s="1689"/>
      <c r="J101" s="1689"/>
      <c r="K101" s="1689"/>
      <c r="L101" s="1689"/>
      <c r="M101" s="1689"/>
      <c r="N101" s="1689"/>
    </row>
    <row r="102" spans="3:14" s="265" customFormat="1" x14ac:dyDescent="0.5">
      <c r="C102" s="1689"/>
      <c r="D102" s="1689"/>
      <c r="E102" s="1689"/>
      <c r="F102" s="1689"/>
      <c r="G102" s="1689"/>
      <c r="H102" s="1689"/>
      <c r="I102" s="1689"/>
      <c r="J102" s="1689"/>
      <c r="K102" s="1689"/>
      <c r="L102" s="1689"/>
      <c r="M102" s="1689"/>
      <c r="N102" s="1689"/>
    </row>
    <row r="103" spans="3:14" s="265" customFormat="1" x14ac:dyDescent="0.5">
      <c r="C103" s="1689"/>
      <c r="D103" s="1689"/>
      <c r="E103" s="1689"/>
      <c r="F103" s="1689"/>
      <c r="G103" s="1689"/>
      <c r="H103" s="1689"/>
      <c r="I103" s="1689"/>
      <c r="J103" s="1689"/>
      <c r="K103" s="1689"/>
      <c r="L103" s="1689"/>
      <c r="M103" s="1689"/>
      <c r="N103" s="1689"/>
    </row>
    <row r="104" spans="3:14" s="265" customFormat="1" x14ac:dyDescent="0.5">
      <c r="C104" s="1689"/>
      <c r="D104" s="1689"/>
      <c r="E104" s="1689"/>
      <c r="F104" s="1689"/>
      <c r="G104" s="1689"/>
      <c r="H104" s="1689"/>
      <c r="I104" s="1689"/>
      <c r="J104" s="1689"/>
      <c r="K104" s="1689"/>
      <c r="L104" s="1689"/>
      <c r="M104" s="1689"/>
      <c r="N104" s="1689"/>
    </row>
    <row r="105" spans="3:14" s="265" customFormat="1" x14ac:dyDescent="0.5">
      <c r="C105" s="1689"/>
      <c r="D105" s="1689"/>
      <c r="E105" s="1689"/>
      <c r="F105" s="1689"/>
      <c r="G105" s="1689"/>
      <c r="H105" s="1689"/>
      <c r="I105" s="1689"/>
      <c r="J105" s="1689"/>
      <c r="K105" s="1689"/>
      <c r="L105" s="1689"/>
      <c r="M105" s="1689"/>
      <c r="N105" s="1689"/>
    </row>
    <row r="106" spans="3:14" s="265" customFormat="1" x14ac:dyDescent="0.5">
      <c r="C106" s="1689"/>
      <c r="D106" s="1689"/>
      <c r="E106" s="1689"/>
      <c r="F106" s="1689"/>
      <c r="G106" s="1689"/>
      <c r="H106" s="1689"/>
      <c r="I106" s="1689"/>
      <c r="J106" s="1689"/>
      <c r="K106" s="1689"/>
      <c r="L106" s="1689"/>
      <c r="M106" s="1689"/>
      <c r="N106" s="1689"/>
    </row>
    <row r="107" spans="3:14" s="265" customFormat="1" x14ac:dyDescent="0.5">
      <c r="C107" s="1689"/>
      <c r="D107" s="1689"/>
      <c r="E107" s="1689"/>
      <c r="F107" s="1689"/>
      <c r="G107" s="1689"/>
      <c r="H107" s="1689"/>
      <c r="I107" s="1689"/>
      <c r="J107" s="1689"/>
      <c r="K107" s="1689"/>
      <c r="L107" s="1689"/>
      <c r="M107" s="1689"/>
      <c r="N107" s="1689"/>
    </row>
    <row r="108" spans="3:14" s="265" customFormat="1" x14ac:dyDescent="0.5">
      <c r="C108" s="1689"/>
      <c r="D108" s="1689"/>
      <c r="E108" s="1689"/>
      <c r="F108" s="1689"/>
      <c r="G108" s="1689"/>
      <c r="H108" s="1689"/>
      <c r="I108" s="1689"/>
      <c r="J108" s="1689"/>
      <c r="K108" s="1689"/>
      <c r="L108" s="1689"/>
      <c r="M108" s="1689"/>
      <c r="N108" s="1689"/>
    </row>
    <row r="109" spans="3:14" s="265" customFormat="1" x14ac:dyDescent="0.5">
      <c r="C109" s="1689"/>
      <c r="D109" s="1689"/>
      <c r="E109" s="1689"/>
      <c r="F109" s="1689"/>
      <c r="G109" s="1689"/>
      <c r="H109" s="1689"/>
      <c r="I109" s="1689"/>
      <c r="J109" s="1689"/>
      <c r="K109" s="1689"/>
      <c r="L109" s="1689"/>
      <c r="M109" s="1689"/>
      <c r="N109" s="1689"/>
    </row>
    <row r="110" spans="3:14" s="265" customFormat="1" x14ac:dyDescent="0.5">
      <c r="C110" s="1689"/>
      <c r="D110" s="1689"/>
      <c r="E110" s="1689"/>
      <c r="F110" s="1689"/>
      <c r="G110" s="1689"/>
      <c r="H110" s="1689"/>
      <c r="I110" s="1689"/>
      <c r="J110" s="1689"/>
      <c r="K110" s="1689"/>
      <c r="L110" s="1689"/>
      <c r="M110" s="1689"/>
      <c r="N110" s="1689"/>
    </row>
    <row r="111" spans="3:14" s="265" customFormat="1" x14ac:dyDescent="0.5">
      <c r="C111" s="1689"/>
      <c r="D111" s="1689"/>
      <c r="E111" s="1689"/>
      <c r="F111" s="1689"/>
      <c r="G111" s="1689"/>
      <c r="H111" s="1689"/>
      <c r="I111" s="1689"/>
      <c r="J111" s="1689"/>
      <c r="K111" s="1689"/>
      <c r="L111" s="1689"/>
      <c r="M111" s="1689"/>
      <c r="N111" s="1689"/>
    </row>
    <row r="112" spans="3:14" s="265" customFormat="1" x14ac:dyDescent="0.5">
      <c r="C112" s="1689"/>
      <c r="D112" s="1689"/>
      <c r="E112" s="1689"/>
      <c r="F112" s="1689"/>
      <c r="G112" s="1689"/>
      <c r="H112" s="1689"/>
      <c r="I112" s="1689"/>
      <c r="J112" s="1689"/>
      <c r="K112" s="1689"/>
      <c r="L112" s="1689"/>
      <c r="M112" s="1689"/>
      <c r="N112" s="1689"/>
    </row>
    <row r="113" spans="3:14" s="265" customFormat="1" x14ac:dyDescent="0.5">
      <c r="C113" s="1689"/>
      <c r="D113" s="1689"/>
      <c r="E113" s="1689"/>
      <c r="F113" s="1689"/>
      <c r="G113" s="1689"/>
      <c r="H113" s="1689"/>
      <c r="I113" s="1689"/>
      <c r="J113" s="1689"/>
      <c r="K113" s="1689"/>
      <c r="L113" s="1689"/>
      <c r="M113" s="1689"/>
      <c r="N113" s="1689"/>
    </row>
    <row r="114" spans="3:14" s="265" customFormat="1" x14ac:dyDescent="0.5">
      <c r="C114" s="1689"/>
      <c r="D114" s="1689"/>
      <c r="E114" s="1689"/>
      <c r="F114" s="1689"/>
      <c r="G114" s="1689"/>
      <c r="H114" s="1689"/>
      <c r="I114" s="1689"/>
      <c r="J114" s="1689"/>
      <c r="K114" s="1689"/>
      <c r="L114" s="1689"/>
      <c r="M114" s="1689"/>
      <c r="N114" s="1689"/>
    </row>
    <row r="115" spans="3:14" s="265" customFormat="1" x14ac:dyDescent="0.5">
      <c r="C115" s="1689"/>
      <c r="D115" s="1689"/>
      <c r="E115" s="1689"/>
      <c r="F115" s="1689"/>
      <c r="G115" s="1689"/>
      <c r="H115" s="1689"/>
      <c r="I115" s="1689"/>
      <c r="J115" s="1689"/>
      <c r="K115" s="1689"/>
      <c r="L115" s="1689"/>
      <c r="M115" s="1689"/>
      <c r="N115" s="1689"/>
    </row>
    <row r="116" spans="3:14" s="265" customFormat="1" x14ac:dyDescent="0.5">
      <c r="C116" s="1689"/>
      <c r="D116" s="1689"/>
      <c r="E116" s="1689"/>
      <c r="F116" s="1689"/>
      <c r="G116" s="1689"/>
      <c r="H116" s="1689"/>
      <c r="I116" s="1689"/>
      <c r="J116" s="1689"/>
      <c r="K116" s="1689"/>
      <c r="L116" s="1689"/>
      <c r="M116" s="1689"/>
      <c r="N116" s="1689"/>
    </row>
    <row r="117" spans="3:14" s="265" customFormat="1" ht="15" x14ac:dyDescent="0.35"/>
    <row r="118" spans="3:14" s="265" customFormat="1" ht="15" x14ac:dyDescent="0.35"/>
    <row r="119" spans="3:14" s="265" customFormat="1" ht="15" x14ac:dyDescent="0.35"/>
    <row r="120" spans="3:14" s="265" customFormat="1" ht="15" x14ac:dyDescent="0.35"/>
    <row r="121" spans="3:14" s="265" customFormat="1" ht="15" x14ac:dyDescent="0.35"/>
    <row r="122" spans="3:14" s="265" customFormat="1" ht="15" x14ac:dyDescent="0.35"/>
    <row r="123" spans="3:14" s="265" customFormat="1" ht="15" x14ac:dyDescent="0.35"/>
    <row r="124" spans="3:14" s="265" customFormat="1" ht="15" x14ac:dyDescent="0.35"/>
    <row r="125" spans="3:14" s="265" customFormat="1" ht="15" x14ac:dyDescent="0.35"/>
    <row r="126" spans="3:14" s="265" customFormat="1" ht="15" x14ac:dyDescent="0.35"/>
    <row r="127" spans="3:14" s="265" customFormat="1" ht="15" x14ac:dyDescent="0.35"/>
    <row r="128" spans="3:14" s="265" customFormat="1" ht="15" x14ac:dyDescent="0.35"/>
  </sheetData>
  <mergeCells count="6">
    <mergeCell ref="B9:B11"/>
    <mergeCell ref="B4:H4"/>
    <mergeCell ref="I4:O4"/>
    <mergeCell ref="C9:H9"/>
    <mergeCell ref="I9:N9"/>
    <mergeCell ref="O9:O11"/>
  </mergeCells>
  <printOptions horizontalCentered="1"/>
  <pageMargins left="0.196850393700787" right="0.196850393700787" top="0.39370078740157499" bottom="0.39370078740157499" header="0.511811023622047" footer="0.511811023622047"/>
  <pageSetup paperSize="9" scale="50" fitToHeight="2" orientation="portrait" r:id="rId1"/>
  <headerFooter alignWithMargins="0">
    <oddFooter>&amp;C&amp;"Times New Roman,Regular"&amp;20- &amp;P+9 -</oddFooter>
  </headerFooter>
  <rowBreaks count="1" manualBreakCount="1">
    <brk id="77" max="16383" man="1"/>
  </rowBreaks>
  <colBreaks count="1" manualBreakCount="1">
    <brk id="8"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1"/>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10" width="16.85546875" style="48" customWidth="1"/>
    <col min="11" max="19" width="16.28515625" style="48" customWidth="1"/>
    <col min="20" max="20" width="65.7109375" style="48" customWidth="1"/>
    <col min="21" max="30" width="9.140625" style="48"/>
    <col min="31" max="31" width="11.42578125" style="48" customWidth="1"/>
    <col min="32" max="34" width="14.28515625" style="48" bestFit="1" customWidth="1"/>
    <col min="35" max="16384" width="9.140625" style="48"/>
  </cols>
  <sheetData>
    <row r="1" spans="1:34" s="5" customFormat="1" ht="15.75" customHeight="1" x14ac:dyDescent="0.65">
      <c r="B1" s="2"/>
    </row>
    <row r="2" spans="1:34" s="5" customFormat="1" ht="15.75" customHeight="1" x14ac:dyDescent="0.65">
      <c r="B2" s="2"/>
    </row>
    <row r="3" spans="1:34" s="5" customFormat="1" ht="15.75" customHeight="1" x14ac:dyDescent="0.65">
      <c r="B3" s="2"/>
    </row>
    <row r="4" spans="1:34" s="474" customFormat="1" ht="36.75" x14ac:dyDescent="0.85">
      <c r="B4" s="1797" t="s">
        <v>1866</v>
      </c>
      <c r="C4" s="1797"/>
      <c r="D4" s="1797"/>
      <c r="E4" s="1797"/>
      <c r="F4" s="1797"/>
      <c r="G4" s="1797"/>
      <c r="H4" s="1797"/>
      <c r="I4" s="1797"/>
      <c r="J4" s="1797"/>
      <c r="K4" s="1776" t="s">
        <v>1867</v>
      </c>
      <c r="L4" s="1776"/>
      <c r="M4" s="1776"/>
      <c r="N4" s="1776"/>
      <c r="O4" s="1776"/>
      <c r="P4" s="1776"/>
      <c r="Q4" s="1776"/>
      <c r="R4" s="1776"/>
      <c r="S4" s="1776"/>
      <c r="T4" s="1776"/>
      <c r="U4" s="473"/>
      <c r="V4" s="473"/>
      <c r="W4" s="473"/>
      <c r="X4" s="473"/>
      <c r="Y4" s="473"/>
      <c r="Z4" s="473"/>
      <c r="AA4" s="473"/>
      <c r="AB4" s="473"/>
      <c r="AC4" s="473"/>
      <c r="AD4" s="473"/>
      <c r="AE4" s="473"/>
      <c r="AF4" s="473"/>
    </row>
    <row r="5" spans="1:34" s="76" customFormat="1" ht="13.5" customHeight="1" x14ac:dyDescent="0.5">
      <c r="C5" s="154"/>
      <c r="D5" s="154"/>
      <c r="E5" s="154"/>
      <c r="F5" s="154"/>
      <c r="G5" s="154"/>
      <c r="H5" s="154"/>
      <c r="I5" s="154"/>
      <c r="J5" s="154"/>
      <c r="K5" s="154"/>
      <c r="L5" s="154"/>
      <c r="M5" s="154"/>
      <c r="N5" s="154"/>
      <c r="O5" s="154"/>
      <c r="P5" s="154"/>
      <c r="Q5" s="154"/>
      <c r="R5" s="154"/>
      <c r="S5" s="154"/>
    </row>
    <row r="6" spans="1:34" s="76" customFormat="1" ht="13.5" customHeight="1" x14ac:dyDescent="0.65">
      <c r="B6" s="75"/>
      <c r="C6" s="166"/>
      <c r="D6" s="166"/>
      <c r="E6" s="154"/>
      <c r="F6" s="154"/>
      <c r="G6" s="154"/>
      <c r="H6" s="154"/>
      <c r="I6" s="154"/>
      <c r="J6" s="154"/>
      <c r="K6" s="154"/>
      <c r="L6" s="154"/>
      <c r="M6" s="154"/>
      <c r="N6" s="154"/>
      <c r="O6" s="154"/>
      <c r="P6" s="154"/>
      <c r="Q6" s="154"/>
      <c r="R6" s="154"/>
      <c r="S6" s="154"/>
    </row>
    <row r="7" spans="1:34" s="419" customFormat="1" ht="22.5" x14ac:dyDescent="0.5">
      <c r="B7" s="1734" t="s">
        <v>1766</v>
      </c>
      <c r="C7" s="481"/>
      <c r="D7" s="481"/>
      <c r="E7" s="481"/>
      <c r="F7" s="481"/>
      <c r="G7" s="481"/>
      <c r="H7" s="481"/>
      <c r="I7" s="481"/>
      <c r="J7" s="481"/>
      <c r="K7" s="481"/>
      <c r="L7" s="481"/>
      <c r="M7" s="481"/>
      <c r="N7" s="481"/>
      <c r="O7" s="481"/>
      <c r="P7" s="481"/>
      <c r="Q7" s="481"/>
      <c r="R7" s="481"/>
      <c r="S7" s="481"/>
      <c r="T7" s="229" t="s">
        <v>1770</v>
      </c>
    </row>
    <row r="8" spans="1:34" s="76" customFormat="1" ht="13.5" customHeight="1" thickBot="1" x14ac:dyDescent="0.7">
      <c r="B8" s="75"/>
    </row>
    <row r="9" spans="1:34" s="1604" customFormat="1" ht="26.25" customHeight="1" thickTop="1" x14ac:dyDescent="0.7">
      <c r="A9" s="258"/>
      <c r="B9" s="1818"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778" t="s">
        <v>886</v>
      </c>
    </row>
    <row r="10" spans="1:34" s="340" customFormat="1" ht="21" customHeight="1" x14ac:dyDescent="0.7">
      <c r="A10" s="258"/>
      <c r="B10" s="1819"/>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779"/>
    </row>
    <row r="11" spans="1:34" s="340" customFormat="1" ht="21" customHeight="1" x14ac:dyDescent="0.7">
      <c r="A11" s="258"/>
      <c r="B11" s="1820"/>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780"/>
    </row>
    <row r="12" spans="1:34" s="258" customFormat="1" ht="9" customHeight="1" x14ac:dyDescent="0.7">
      <c r="B12" s="347"/>
      <c r="C12" s="451"/>
      <c r="D12" s="451"/>
      <c r="E12" s="451"/>
      <c r="F12" s="451"/>
      <c r="G12" s="451"/>
      <c r="H12" s="453"/>
      <c r="I12" s="452"/>
      <c r="J12" s="452"/>
      <c r="K12" s="452"/>
      <c r="L12" s="452"/>
      <c r="M12" s="452"/>
      <c r="N12" s="452"/>
      <c r="O12" s="452"/>
      <c r="P12" s="452"/>
      <c r="Q12" s="452"/>
      <c r="R12" s="452"/>
      <c r="S12" s="454"/>
      <c r="T12" s="439"/>
    </row>
    <row r="13" spans="1:34" s="362" customFormat="1" ht="30.75" x14ac:dyDescent="0.2">
      <c r="A13" s="1715"/>
      <c r="B13" s="457" t="s">
        <v>978</v>
      </c>
      <c r="C13" s="905">
        <v>182243.40060116633</v>
      </c>
      <c r="D13" s="905">
        <v>258356.40993933688</v>
      </c>
      <c r="E13" s="905">
        <v>368578.55325108161</v>
      </c>
      <c r="F13" s="905">
        <v>247683.2458799961</v>
      </c>
      <c r="G13" s="905">
        <v>224193.66287975627</v>
      </c>
      <c r="H13" s="811">
        <v>243027.4642175262</v>
      </c>
      <c r="I13" s="809">
        <v>240423.48865488818</v>
      </c>
      <c r="J13" s="809">
        <v>241751.41943929114</v>
      </c>
      <c r="K13" s="809">
        <v>247628.19430183322</v>
      </c>
      <c r="L13" s="809">
        <v>247374.49710103613</v>
      </c>
      <c r="M13" s="809">
        <v>240062.99421484221</v>
      </c>
      <c r="N13" s="809">
        <v>235303.97860306624</v>
      </c>
      <c r="O13" s="809">
        <v>233410.0371907404</v>
      </c>
      <c r="P13" s="809">
        <v>233243.65156842017</v>
      </c>
      <c r="Q13" s="809">
        <v>236386.16420499628</v>
      </c>
      <c r="R13" s="809">
        <v>231862.62829225697</v>
      </c>
      <c r="S13" s="810">
        <v>224193.66287975627</v>
      </c>
      <c r="T13" s="381" t="s">
        <v>993</v>
      </c>
      <c r="U13" s="365"/>
      <c r="V13" s="365"/>
      <c r="W13" s="365"/>
      <c r="X13" s="365"/>
      <c r="Y13" s="365"/>
      <c r="Z13" s="365"/>
      <c r="AA13" s="365"/>
      <c r="AB13" s="365"/>
      <c r="AC13" s="365"/>
      <c r="AD13" s="365"/>
      <c r="AE13" s="365"/>
      <c r="AF13" s="365"/>
      <c r="AG13" s="365"/>
      <c r="AH13" s="365"/>
    </row>
    <row r="14" spans="1:34" s="367" customFormat="1" ht="12" customHeight="1" x14ac:dyDescent="0.2">
      <c r="B14" s="629"/>
      <c r="C14" s="909"/>
      <c r="D14" s="909"/>
      <c r="E14" s="909"/>
      <c r="F14" s="909"/>
      <c r="G14" s="909"/>
      <c r="H14" s="808"/>
      <c r="I14" s="806"/>
      <c r="J14" s="806"/>
      <c r="K14" s="806"/>
      <c r="L14" s="806"/>
      <c r="M14" s="806"/>
      <c r="N14" s="806"/>
      <c r="O14" s="806"/>
      <c r="P14" s="806"/>
      <c r="Q14" s="806"/>
      <c r="R14" s="806"/>
      <c r="S14" s="807"/>
      <c r="T14" s="1093"/>
      <c r="U14" s="365"/>
      <c r="V14" s="365"/>
      <c r="W14" s="365"/>
      <c r="X14" s="365"/>
      <c r="Y14" s="365"/>
      <c r="Z14" s="365"/>
      <c r="AA14" s="365"/>
      <c r="AB14" s="365"/>
      <c r="AC14" s="365"/>
      <c r="AD14" s="365"/>
      <c r="AE14" s="365"/>
      <c r="AF14" s="365"/>
      <c r="AG14" s="365"/>
      <c r="AH14" s="365"/>
    </row>
    <row r="15" spans="1:34" s="362" customFormat="1" ht="26.1" customHeight="1" x14ac:dyDescent="0.2">
      <c r="B15" s="456" t="s">
        <v>857</v>
      </c>
      <c r="C15" s="905">
        <v>69441.529980447303</v>
      </c>
      <c r="D15" s="905">
        <v>90377.854663802864</v>
      </c>
      <c r="E15" s="905">
        <v>124719.05479467458</v>
      </c>
      <c r="F15" s="905">
        <v>74757.535817504133</v>
      </c>
      <c r="G15" s="905">
        <v>69341.805913818229</v>
      </c>
      <c r="H15" s="811">
        <v>75221.013210814184</v>
      </c>
      <c r="I15" s="809">
        <v>72317.842546342217</v>
      </c>
      <c r="J15" s="809">
        <v>75333.97449616417</v>
      </c>
      <c r="K15" s="809">
        <v>76903.585078007309</v>
      </c>
      <c r="L15" s="809">
        <v>75224.962883254164</v>
      </c>
      <c r="M15" s="809">
        <v>71273.34035804421</v>
      </c>
      <c r="N15" s="809">
        <v>71543.125241304268</v>
      </c>
      <c r="O15" s="809">
        <v>69420.851366093397</v>
      </c>
      <c r="P15" s="809">
        <v>71631.83753922816</v>
      </c>
      <c r="Q15" s="809">
        <v>74717.066378184245</v>
      </c>
      <c r="R15" s="809">
        <v>73200.56236039495</v>
      </c>
      <c r="S15" s="810">
        <v>69341.805913818229</v>
      </c>
      <c r="T15" s="628" t="s">
        <v>1168</v>
      </c>
      <c r="U15" s="365"/>
      <c r="V15" s="365"/>
      <c r="W15" s="365"/>
      <c r="X15" s="365"/>
      <c r="Y15" s="365"/>
      <c r="Z15" s="365"/>
      <c r="AA15" s="365"/>
      <c r="AB15" s="365"/>
      <c r="AC15" s="365"/>
      <c r="AD15" s="365"/>
      <c r="AE15" s="365"/>
      <c r="AF15" s="365"/>
      <c r="AG15" s="365"/>
      <c r="AH15" s="365"/>
    </row>
    <row r="16" spans="1:34" s="362" customFormat="1" ht="26.1" customHeight="1" x14ac:dyDescent="0.2">
      <c r="B16" s="456" t="s">
        <v>1194</v>
      </c>
      <c r="C16" s="905">
        <v>150.69336957999997</v>
      </c>
      <c r="D16" s="905">
        <v>116.24593429000001</v>
      </c>
      <c r="E16" s="905">
        <v>272.60767045</v>
      </c>
      <c r="F16" s="905">
        <v>537.94322736000004</v>
      </c>
      <c r="G16" s="905">
        <v>2257.5302975400004</v>
      </c>
      <c r="H16" s="811">
        <v>658.4423873300002</v>
      </c>
      <c r="I16" s="809">
        <v>948.1283287</v>
      </c>
      <c r="J16" s="809">
        <v>4340.2067353199991</v>
      </c>
      <c r="K16" s="809">
        <v>4273.3101701100013</v>
      </c>
      <c r="L16" s="809">
        <v>3563.6697558999995</v>
      </c>
      <c r="M16" s="809">
        <v>2509.8785523400002</v>
      </c>
      <c r="N16" s="809">
        <v>3761.2097844699997</v>
      </c>
      <c r="O16" s="809">
        <v>2983.7946355800004</v>
      </c>
      <c r="P16" s="809">
        <v>2418.0095221799997</v>
      </c>
      <c r="Q16" s="809">
        <v>2484.6865244700002</v>
      </c>
      <c r="R16" s="809">
        <v>2062.9351760999998</v>
      </c>
      <c r="S16" s="810">
        <v>2257.5302975400004</v>
      </c>
      <c r="T16" s="628" t="s">
        <v>1203</v>
      </c>
      <c r="U16" s="365"/>
      <c r="V16" s="365"/>
      <c r="W16" s="365"/>
      <c r="X16" s="365"/>
      <c r="Y16" s="365"/>
      <c r="Z16" s="365"/>
      <c r="AA16" s="365"/>
      <c r="AB16" s="365"/>
      <c r="AC16" s="365"/>
      <c r="AD16" s="365"/>
      <c r="AE16" s="365"/>
      <c r="AF16" s="365"/>
      <c r="AG16" s="365"/>
      <c r="AH16" s="365"/>
    </row>
    <row r="17" spans="2:34" s="367" customFormat="1" ht="26.1" customHeight="1" x14ac:dyDescent="0.2">
      <c r="B17" s="629" t="s">
        <v>958</v>
      </c>
      <c r="C17" s="909">
        <v>0</v>
      </c>
      <c r="D17" s="909">
        <v>0</v>
      </c>
      <c r="E17" s="909">
        <v>0</v>
      </c>
      <c r="F17" s="909">
        <v>4.1153999999999996E-2</v>
      </c>
      <c r="G17" s="909">
        <v>6.0304058500000002</v>
      </c>
      <c r="H17" s="808">
        <v>1.095531</v>
      </c>
      <c r="I17" s="806">
        <v>1.0869449999999998</v>
      </c>
      <c r="J17" s="806">
        <v>1.0955679999999999</v>
      </c>
      <c r="K17" s="806">
        <v>1.086965</v>
      </c>
      <c r="L17" s="806">
        <v>1.0869749999999998</v>
      </c>
      <c r="M17" s="806">
        <v>56.290757149999997</v>
      </c>
      <c r="N17" s="806">
        <v>7.9212069199999995</v>
      </c>
      <c r="O17" s="806">
        <v>11.326905920000002</v>
      </c>
      <c r="P17" s="806">
        <v>9.0564599999999995</v>
      </c>
      <c r="Q17" s="806">
        <v>10.021963329999998</v>
      </c>
      <c r="R17" s="806">
        <v>8.4514363299999999</v>
      </c>
      <c r="S17" s="807">
        <v>6.0304058500000002</v>
      </c>
      <c r="T17" s="630" t="s">
        <v>1164</v>
      </c>
      <c r="U17" s="365"/>
      <c r="V17" s="365"/>
      <c r="W17" s="365"/>
      <c r="X17" s="365"/>
      <c r="Y17" s="365"/>
      <c r="Z17" s="365"/>
      <c r="AA17" s="365"/>
      <c r="AB17" s="365"/>
      <c r="AC17" s="365"/>
      <c r="AD17" s="365"/>
      <c r="AE17" s="365"/>
      <c r="AF17" s="365"/>
      <c r="AG17" s="365"/>
      <c r="AH17" s="365"/>
    </row>
    <row r="18" spans="2:34" s="367" customFormat="1" ht="26.1" customHeight="1" x14ac:dyDescent="0.2">
      <c r="B18" s="629" t="s">
        <v>959</v>
      </c>
      <c r="C18" s="909">
        <v>150.69336957999997</v>
      </c>
      <c r="D18" s="909">
        <v>116.24593429000001</v>
      </c>
      <c r="E18" s="909">
        <v>271.63977045000001</v>
      </c>
      <c r="F18" s="909">
        <v>529.10478436000005</v>
      </c>
      <c r="G18" s="909">
        <v>2234.4126752800003</v>
      </c>
      <c r="H18" s="808">
        <v>606.7378633300001</v>
      </c>
      <c r="I18" s="806">
        <v>938.78501270000004</v>
      </c>
      <c r="J18" s="806">
        <v>4329.8106693199998</v>
      </c>
      <c r="K18" s="806">
        <v>4262.1263575600005</v>
      </c>
      <c r="L18" s="806">
        <v>3556.7541283499995</v>
      </c>
      <c r="M18" s="806">
        <v>2442.8727366400003</v>
      </c>
      <c r="N18" s="806">
        <v>3734.0877401399998</v>
      </c>
      <c r="O18" s="806">
        <v>2957.6725132500001</v>
      </c>
      <c r="P18" s="806">
        <v>2395.3538457700001</v>
      </c>
      <c r="Q18" s="806">
        <v>2464.0959247300002</v>
      </c>
      <c r="R18" s="806">
        <v>2048.4747073599997</v>
      </c>
      <c r="S18" s="807">
        <v>2234.4126752800003</v>
      </c>
      <c r="T18" s="630" t="s">
        <v>1277</v>
      </c>
      <c r="U18" s="365"/>
      <c r="V18" s="365"/>
      <c r="W18" s="365"/>
      <c r="X18" s="365"/>
      <c r="Y18" s="365"/>
      <c r="Z18" s="365"/>
      <c r="AA18" s="365"/>
      <c r="AB18" s="365"/>
      <c r="AC18" s="365"/>
      <c r="AD18" s="365"/>
      <c r="AE18" s="365"/>
      <c r="AF18" s="365"/>
      <c r="AG18" s="365"/>
      <c r="AH18" s="365"/>
    </row>
    <row r="19" spans="2:34" s="367" customFormat="1" ht="26.1" customHeight="1" x14ac:dyDescent="0.2">
      <c r="B19" s="629" t="s">
        <v>960</v>
      </c>
      <c r="C19" s="909">
        <v>0</v>
      </c>
      <c r="D19" s="909">
        <v>0</v>
      </c>
      <c r="E19" s="909">
        <v>0.96789999999999998</v>
      </c>
      <c r="F19" s="909">
        <v>8.7972889999999992</v>
      </c>
      <c r="G19" s="909">
        <v>17.08721641</v>
      </c>
      <c r="H19" s="808">
        <v>50.608993000000005</v>
      </c>
      <c r="I19" s="806">
        <v>8.2563709999999997</v>
      </c>
      <c r="J19" s="806">
        <v>9.3004979999999993</v>
      </c>
      <c r="K19" s="806">
        <v>10.09684755</v>
      </c>
      <c r="L19" s="806">
        <v>5.8286525500000002</v>
      </c>
      <c r="M19" s="806">
        <v>10.71505855</v>
      </c>
      <c r="N19" s="806">
        <v>19.200837409999998</v>
      </c>
      <c r="O19" s="806">
        <v>14.79521641</v>
      </c>
      <c r="P19" s="806">
        <v>13.59921641</v>
      </c>
      <c r="Q19" s="806">
        <v>10.56863641</v>
      </c>
      <c r="R19" s="806">
        <v>6.0090324099999997</v>
      </c>
      <c r="S19" s="807">
        <v>17.08721641</v>
      </c>
      <c r="T19" s="630" t="s">
        <v>1281</v>
      </c>
      <c r="U19" s="365"/>
      <c r="V19" s="365"/>
      <c r="W19" s="365"/>
      <c r="X19" s="365"/>
      <c r="Y19" s="365"/>
      <c r="Z19" s="365"/>
      <c r="AA19" s="365"/>
      <c r="AB19" s="365"/>
      <c r="AC19" s="365"/>
      <c r="AD19" s="365"/>
      <c r="AE19" s="365"/>
      <c r="AF19" s="365"/>
      <c r="AG19" s="365"/>
      <c r="AH19" s="365"/>
    </row>
    <row r="20" spans="2:34" s="362" customFormat="1" ht="26.1" customHeight="1" x14ac:dyDescent="0.2">
      <c r="B20" s="456" t="s">
        <v>1195</v>
      </c>
      <c r="C20" s="905">
        <v>69290.836610867307</v>
      </c>
      <c r="D20" s="905">
        <v>90261.608729512867</v>
      </c>
      <c r="E20" s="905">
        <v>124446.44712422458</v>
      </c>
      <c r="F20" s="905">
        <v>74219.592590144137</v>
      </c>
      <c r="G20" s="905">
        <v>67084.275616278232</v>
      </c>
      <c r="H20" s="811">
        <v>74562.570823484188</v>
      </c>
      <c r="I20" s="809">
        <v>71369.71421764222</v>
      </c>
      <c r="J20" s="809">
        <v>70993.767760844174</v>
      </c>
      <c r="K20" s="809">
        <v>72630.274907897314</v>
      </c>
      <c r="L20" s="809">
        <v>71661.293127354162</v>
      </c>
      <c r="M20" s="809">
        <v>68763.46180570421</v>
      </c>
      <c r="N20" s="809">
        <v>67781.915456834264</v>
      </c>
      <c r="O20" s="809">
        <v>66437.056730513403</v>
      </c>
      <c r="P20" s="809">
        <v>69213.828017048159</v>
      </c>
      <c r="Q20" s="809">
        <v>72232.379853714243</v>
      </c>
      <c r="R20" s="809">
        <v>71137.62718429495</v>
      </c>
      <c r="S20" s="810">
        <v>67084.275616278232</v>
      </c>
      <c r="T20" s="628" t="s">
        <v>1204</v>
      </c>
      <c r="U20" s="365"/>
      <c r="V20" s="365"/>
      <c r="W20" s="365"/>
      <c r="X20" s="365"/>
      <c r="Y20" s="365"/>
      <c r="Z20" s="365"/>
      <c r="AA20" s="365"/>
      <c r="AB20" s="365"/>
      <c r="AC20" s="365"/>
      <c r="AD20" s="365"/>
      <c r="AE20" s="365"/>
      <c r="AF20" s="365"/>
      <c r="AG20" s="365"/>
      <c r="AH20" s="365"/>
    </row>
    <row r="21" spans="2:34" s="367" customFormat="1" ht="26.1" customHeight="1" x14ac:dyDescent="0.2">
      <c r="B21" s="629" t="s">
        <v>957</v>
      </c>
      <c r="C21" s="909">
        <v>68336.823200737301</v>
      </c>
      <c r="D21" s="909">
        <v>88838.286949402842</v>
      </c>
      <c r="E21" s="909">
        <v>122315.04106992458</v>
      </c>
      <c r="F21" s="909">
        <v>72220.920524704139</v>
      </c>
      <c r="G21" s="909">
        <v>65400.030755438231</v>
      </c>
      <c r="H21" s="808">
        <v>73138.247833444184</v>
      </c>
      <c r="I21" s="806">
        <v>69789.493739230224</v>
      </c>
      <c r="J21" s="806">
        <v>69590.74934885418</v>
      </c>
      <c r="K21" s="806">
        <v>71529.194080877307</v>
      </c>
      <c r="L21" s="806">
        <v>70509.718975044161</v>
      </c>
      <c r="M21" s="806">
        <v>67508.531392734207</v>
      </c>
      <c r="N21" s="806">
        <v>66306.031608045261</v>
      </c>
      <c r="O21" s="806">
        <v>64829.0181602144</v>
      </c>
      <c r="P21" s="806">
        <v>67891.914869454937</v>
      </c>
      <c r="Q21" s="806">
        <v>70859.758478218675</v>
      </c>
      <c r="R21" s="806">
        <v>69579.548241054945</v>
      </c>
      <c r="S21" s="807">
        <v>65400.030755438231</v>
      </c>
      <c r="T21" s="630" t="s">
        <v>1284</v>
      </c>
      <c r="U21" s="365"/>
      <c r="V21" s="365"/>
      <c r="W21" s="365"/>
      <c r="X21" s="365"/>
      <c r="Y21" s="365"/>
      <c r="Z21" s="365"/>
      <c r="AA21" s="365"/>
      <c r="AB21" s="365"/>
      <c r="AC21" s="365"/>
      <c r="AD21" s="365"/>
      <c r="AE21" s="365"/>
      <c r="AF21" s="365"/>
      <c r="AG21" s="365"/>
      <c r="AH21" s="365"/>
    </row>
    <row r="22" spans="2:34" s="367" customFormat="1" ht="26.1" customHeight="1" x14ac:dyDescent="0.2">
      <c r="B22" s="629" t="s">
        <v>962</v>
      </c>
      <c r="C22" s="909">
        <v>21117.555609161271</v>
      </c>
      <c r="D22" s="909">
        <v>26971.311292754996</v>
      </c>
      <c r="E22" s="909">
        <v>39037.139992115088</v>
      </c>
      <c r="F22" s="909">
        <v>27090.17372372399</v>
      </c>
      <c r="G22" s="909">
        <v>27184.683723833998</v>
      </c>
      <c r="H22" s="808">
        <v>28819.981310234027</v>
      </c>
      <c r="I22" s="806">
        <v>26169.198973523999</v>
      </c>
      <c r="J22" s="806">
        <v>24811.829927094008</v>
      </c>
      <c r="K22" s="806">
        <v>26554.684177035015</v>
      </c>
      <c r="L22" s="806">
        <v>25717.439706234025</v>
      </c>
      <c r="M22" s="806">
        <v>24660.462976864001</v>
      </c>
      <c r="N22" s="806">
        <v>26213.347288003999</v>
      </c>
      <c r="O22" s="806">
        <v>26638.751459644001</v>
      </c>
      <c r="P22" s="806">
        <v>26498.173043118408</v>
      </c>
      <c r="Q22" s="806">
        <v>27796.080297873959</v>
      </c>
      <c r="R22" s="806">
        <v>28035.493848954</v>
      </c>
      <c r="S22" s="807">
        <v>27184.683723833998</v>
      </c>
      <c r="T22" s="630" t="s">
        <v>1205</v>
      </c>
      <c r="U22" s="365"/>
      <c r="V22" s="365"/>
      <c r="W22" s="365"/>
      <c r="X22" s="365"/>
      <c r="Y22" s="365"/>
      <c r="Z22" s="365"/>
      <c r="AA22" s="365"/>
      <c r="AB22" s="365"/>
      <c r="AC22" s="365"/>
      <c r="AD22" s="365"/>
      <c r="AE22" s="365"/>
      <c r="AF22" s="365"/>
      <c r="AG22" s="365"/>
      <c r="AH22" s="365"/>
    </row>
    <row r="23" spans="2:34" s="367" customFormat="1" ht="26.1" customHeight="1" x14ac:dyDescent="0.2">
      <c r="B23" s="629" t="s">
        <v>963</v>
      </c>
      <c r="C23" s="909">
        <v>44999.125190666033</v>
      </c>
      <c r="D23" s="909">
        <v>59085.639816897878</v>
      </c>
      <c r="E23" s="909">
        <v>81687.415261329501</v>
      </c>
      <c r="F23" s="909">
        <v>44184.288954850155</v>
      </c>
      <c r="G23" s="909">
        <v>36854.748115384231</v>
      </c>
      <c r="H23" s="808">
        <v>43225.689564360167</v>
      </c>
      <c r="I23" s="806">
        <v>42630.034542706228</v>
      </c>
      <c r="J23" s="806">
        <v>43194.67324672018</v>
      </c>
      <c r="K23" s="806">
        <v>43277.18309103229</v>
      </c>
      <c r="L23" s="806">
        <v>42648.677963860137</v>
      </c>
      <c r="M23" s="806">
        <v>40960.371642670194</v>
      </c>
      <c r="N23" s="806">
        <v>38776.755993511259</v>
      </c>
      <c r="O23" s="806">
        <v>36797.076982570397</v>
      </c>
      <c r="P23" s="806">
        <v>39948.11657848653</v>
      </c>
      <c r="Q23" s="806">
        <v>41652.487613824713</v>
      </c>
      <c r="R23" s="806">
        <v>40616.482766890949</v>
      </c>
      <c r="S23" s="807">
        <v>36854.748115384231</v>
      </c>
      <c r="T23" s="630" t="s">
        <v>1206</v>
      </c>
      <c r="U23" s="365"/>
      <c r="V23" s="365"/>
      <c r="W23" s="365"/>
      <c r="X23" s="365"/>
      <c r="Y23" s="365"/>
      <c r="Z23" s="365"/>
      <c r="AA23" s="365"/>
      <c r="AB23" s="365"/>
      <c r="AC23" s="365"/>
      <c r="AD23" s="365"/>
      <c r="AE23" s="365"/>
      <c r="AF23" s="365"/>
      <c r="AG23" s="365"/>
      <c r="AH23" s="365"/>
    </row>
    <row r="24" spans="2:34" s="367" customFormat="1" ht="26.1" customHeight="1" x14ac:dyDescent="0.2">
      <c r="B24" s="629" t="s">
        <v>964</v>
      </c>
      <c r="C24" s="909">
        <v>2220.1424009100001</v>
      </c>
      <c r="D24" s="909">
        <v>2781.3358397500006</v>
      </c>
      <c r="E24" s="909">
        <v>1590.4858164799998</v>
      </c>
      <c r="F24" s="909">
        <v>946.45784613000001</v>
      </c>
      <c r="G24" s="909">
        <v>1360.5989162200001</v>
      </c>
      <c r="H24" s="808">
        <v>1092.57695885</v>
      </c>
      <c r="I24" s="806">
        <v>990.26022299999988</v>
      </c>
      <c r="J24" s="806">
        <v>1584.2461750399996</v>
      </c>
      <c r="K24" s="806">
        <v>1697.3268128100001</v>
      </c>
      <c r="L24" s="806">
        <v>2143.6013049499998</v>
      </c>
      <c r="M24" s="806">
        <v>1887.6967732000003</v>
      </c>
      <c r="N24" s="806">
        <v>1315.9283265299998</v>
      </c>
      <c r="O24" s="806">
        <v>1393.1897179999999</v>
      </c>
      <c r="P24" s="806">
        <v>1445.6252478499998</v>
      </c>
      <c r="Q24" s="806">
        <v>1411.1905665199999</v>
      </c>
      <c r="R24" s="806">
        <v>927.57162520999998</v>
      </c>
      <c r="S24" s="807">
        <v>1360.5989162200001</v>
      </c>
      <c r="T24" s="630" t="s">
        <v>1282</v>
      </c>
      <c r="U24" s="365"/>
      <c r="V24" s="365"/>
      <c r="W24" s="365"/>
      <c r="X24" s="365"/>
      <c r="Y24" s="365"/>
      <c r="Z24" s="365"/>
      <c r="AA24" s="365"/>
      <c r="AB24" s="365"/>
      <c r="AC24" s="365"/>
      <c r="AD24" s="365"/>
      <c r="AE24" s="365"/>
      <c r="AF24" s="365"/>
      <c r="AG24" s="365"/>
      <c r="AH24" s="365"/>
    </row>
    <row r="25" spans="2:34" s="367" customFormat="1" ht="26.1" customHeight="1" x14ac:dyDescent="0.2">
      <c r="B25" s="629" t="s">
        <v>961</v>
      </c>
      <c r="C25" s="909">
        <v>954.01341013000001</v>
      </c>
      <c r="D25" s="909">
        <v>1423.32178011</v>
      </c>
      <c r="E25" s="909">
        <v>2131.4060542999996</v>
      </c>
      <c r="F25" s="909">
        <v>1998.6720654399996</v>
      </c>
      <c r="G25" s="909">
        <v>1684.24486084</v>
      </c>
      <c r="H25" s="808">
        <v>1424.3229900399999</v>
      </c>
      <c r="I25" s="806">
        <v>1580.2204784119999</v>
      </c>
      <c r="J25" s="806">
        <v>1403.0184119900002</v>
      </c>
      <c r="K25" s="806">
        <v>1101.08082702</v>
      </c>
      <c r="L25" s="806">
        <v>1151.57415231</v>
      </c>
      <c r="M25" s="806">
        <v>1254.9304129700001</v>
      </c>
      <c r="N25" s="806">
        <v>1475.883848789</v>
      </c>
      <c r="O25" s="806">
        <v>1608.038570299</v>
      </c>
      <c r="P25" s="806">
        <v>1321.913147593227</v>
      </c>
      <c r="Q25" s="806">
        <v>1372.6213754955713</v>
      </c>
      <c r="R25" s="806">
        <v>1558.0789432399997</v>
      </c>
      <c r="S25" s="807">
        <v>1684.24486084</v>
      </c>
      <c r="T25" s="630" t="s">
        <v>1283</v>
      </c>
      <c r="U25" s="365"/>
      <c r="V25" s="365"/>
      <c r="W25" s="365"/>
      <c r="X25" s="365"/>
      <c r="Y25" s="365"/>
      <c r="Z25" s="365"/>
      <c r="AA25" s="365"/>
      <c r="AB25" s="365"/>
      <c r="AC25" s="365"/>
      <c r="AD25" s="365"/>
      <c r="AE25" s="365"/>
      <c r="AF25" s="365"/>
      <c r="AG25" s="365"/>
      <c r="AH25" s="365"/>
    </row>
    <row r="26" spans="2:34" s="367" customFormat="1" ht="12" customHeight="1" x14ac:dyDescent="0.2">
      <c r="B26" s="456"/>
      <c r="C26" s="905"/>
      <c r="D26" s="905"/>
      <c r="E26" s="905"/>
      <c r="F26" s="905"/>
      <c r="G26" s="905"/>
      <c r="H26" s="811"/>
      <c r="I26" s="809"/>
      <c r="J26" s="809"/>
      <c r="K26" s="809"/>
      <c r="L26" s="809"/>
      <c r="M26" s="809"/>
      <c r="N26" s="809"/>
      <c r="O26" s="809"/>
      <c r="P26" s="809"/>
      <c r="Q26" s="809"/>
      <c r="R26" s="809"/>
      <c r="S26" s="810"/>
      <c r="T26" s="1094"/>
      <c r="U26" s="365"/>
      <c r="V26" s="365"/>
      <c r="W26" s="365"/>
      <c r="X26" s="365"/>
      <c r="Y26" s="365"/>
      <c r="Z26" s="365"/>
      <c r="AA26" s="365"/>
      <c r="AB26" s="365"/>
      <c r="AC26" s="365"/>
      <c r="AD26" s="365"/>
      <c r="AE26" s="365"/>
      <c r="AF26" s="365"/>
      <c r="AG26" s="365"/>
      <c r="AH26" s="365"/>
    </row>
    <row r="27" spans="2:34" s="362" customFormat="1" ht="26.1" customHeight="1" x14ac:dyDescent="0.2">
      <c r="B27" s="456" t="s">
        <v>974</v>
      </c>
      <c r="C27" s="905">
        <v>20622.630189538999</v>
      </c>
      <c r="D27" s="905">
        <v>32063.983651451996</v>
      </c>
      <c r="E27" s="905">
        <v>45100.38860021704</v>
      </c>
      <c r="F27" s="905">
        <v>22908.154419035971</v>
      </c>
      <c r="G27" s="905">
        <v>20562.597895371997</v>
      </c>
      <c r="H27" s="811">
        <v>22066.883610826015</v>
      </c>
      <c r="I27" s="809">
        <v>21315.659507781958</v>
      </c>
      <c r="J27" s="809">
        <v>21420.023632270961</v>
      </c>
      <c r="K27" s="809">
        <v>21972.589869898973</v>
      </c>
      <c r="L27" s="809">
        <v>21671.243619705965</v>
      </c>
      <c r="M27" s="809">
        <v>21479.978752346015</v>
      </c>
      <c r="N27" s="809">
        <v>21028.031866095989</v>
      </c>
      <c r="O27" s="809">
        <v>21050.692065145995</v>
      </c>
      <c r="P27" s="809">
        <v>21132.420654306006</v>
      </c>
      <c r="Q27" s="809">
        <v>21205.360408165994</v>
      </c>
      <c r="R27" s="809">
        <v>21025.151001666003</v>
      </c>
      <c r="S27" s="810">
        <v>20562.597895371997</v>
      </c>
      <c r="T27" s="628" t="s">
        <v>1169</v>
      </c>
      <c r="U27" s="365"/>
      <c r="V27" s="365"/>
      <c r="W27" s="365"/>
      <c r="X27" s="365"/>
      <c r="Y27" s="365"/>
      <c r="Z27" s="365"/>
      <c r="AA27" s="365"/>
      <c r="AB27" s="365"/>
      <c r="AC27" s="365"/>
      <c r="AD27" s="365"/>
      <c r="AE27" s="365"/>
      <c r="AF27" s="365"/>
      <c r="AG27" s="365"/>
      <c r="AH27" s="365"/>
    </row>
    <row r="28" spans="2:34" s="367" customFormat="1" ht="26.1" customHeight="1" x14ac:dyDescent="0.2">
      <c r="B28" s="629" t="s">
        <v>979</v>
      </c>
      <c r="C28" s="909">
        <v>20190.070736538997</v>
      </c>
      <c r="D28" s="909">
        <v>31321.448995141996</v>
      </c>
      <c r="E28" s="909">
        <v>44159.508310127043</v>
      </c>
      <c r="F28" s="909">
        <v>22444.748711745971</v>
      </c>
      <c r="G28" s="909">
        <v>20207.782511871996</v>
      </c>
      <c r="H28" s="808">
        <v>21610.944312416013</v>
      </c>
      <c r="I28" s="806">
        <v>20940.409766951958</v>
      </c>
      <c r="J28" s="806">
        <v>21015.176993600962</v>
      </c>
      <c r="K28" s="806">
        <v>21552.540345288973</v>
      </c>
      <c r="L28" s="806">
        <v>21299.232680055964</v>
      </c>
      <c r="M28" s="806">
        <v>21076.588206326014</v>
      </c>
      <c r="N28" s="806">
        <v>20635.893546471991</v>
      </c>
      <c r="O28" s="806">
        <v>20664.360685651995</v>
      </c>
      <c r="P28" s="806">
        <v>20738.956029877259</v>
      </c>
      <c r="Q28" s="806">
        <v>20811.97117820202</v>
      </c>
      <c r="R28" s="806">
        <v>20670.368453316001</v>
      </c>
      <c r="S28" s="807">
        <v>20207.782511871996</v>
      </c>
      <c r="T28" s="630" t="s">
        <v>1170</v>
      </c>
      <c r="U28" s="365"/>
      <c r="V28" s="365"/>
      <c r="W28" s="365"/>
      <c r="X28" s="365"/>
      <c r="Y28" s="365"/>
      <c r="Z28" s="365"/>
      <c r="AA28" s="365"/>
      <c r="AB28" s="365"/>
      <c r="AC28" s="365"/>
      <c r="AD28" s="365"/>
      <c r="AE28" s="365"/>
      <c r="AF28" s="365"/>
      <c r="AG28" s="365"/>
      <c r="AH28" s="365"/>
    </row>
    <row r="29" spans="2:34" s="367" customFormat="1" ht="26.1" customHeight="1" x14ac:dyDescent="0.2">
      <c r="B29" s="629" t="s">
        <v>981</v>
      </c>
      <c r="C29" s="909">
        <v>432.55945299999996</v>
      </c>
      <c r="D29" s="909">
        <v>742.53465631000006</v>
      </c>
      <c r="E29" s="909">
        <v>940.88029009000002</v>
      </c>
      <c r="F29" s="909">
        <v>463.40570729000001</v>
      </c>
      <c r="G29" s="909">
        <v>354.81538350000005</v>
      </c>
      <c r="H29" s="808">
        <v>455.93929840999994</v>
      </c>
      <c r="I29" s="806">
        <v>375.24974083000001</v>
      </c>
      <c r="J29" s="806">
        <v>404.84663867</v>
      </c>
      <c r="K29" s="806">
        <v>420.04952461000005</v>
      </c>
      <c r="L29" s="806">
        <v>372.01093965000013</v>
      </c>
      <c r="M29" s="806">
        <v>403.39054601999987</v>
      </c>
      <c r="N29" s="806">
        <v>392.13831962399996</v>
      </c>
      <c r="O29" s="806">
        <v>386.33137949399992</v>
      </c>
      <c r="P29" s="806">
        <v>393.46462442874662</v>
      </c>
      <c r="Q29" s="806">
        <v>393.38922996397497</v>
      </c>
      <c r="R29" s="806">
        <v>354.78254835000007</v>
      </c>
      <c r="S29" s="807">
        <v>354.81538350000005</v>
      </c>
      <c r="T29" s="630" t="s">
        <v>1273</v>
      </c>
      <c r="U29" s="365"/>
      <c r="V29" s="365"/>
      <c r="W29" s="365"/>
      <c r="X29" s="365"/>
      <c r="Y29" s="365"/>
      <c r="Z29" s="365"/>
      <c r="AA29" s="365"/>
      <c r="AB29" s="365"/>
      <c r="AC29" s="365"/>
      <c r="AD29" s="365"/>
      <c r="AE29" s="365"/>
      <c r="AF29" s="365"/>
      <c r="AG29" s="365"/>
      <c r="AH29" s="365"/>
    </row>
    <row r="30" spans="2:34" s="367" customFormat="1" ht="12" customHeight="1" x14ac:dyDescent="0.2">
      <c r="B30" s="456"/>
      <c r="C30" s="909"/>
      <c r="D30" s="909"/>
      <c r="E30" s="909"/>
      <c r="F30" s="909"/>
      <c r="G30" s="909"/>
      <c r="H30" s="808"/>
      <c r="I30" s="806"/>
      <c r="J30" s="806"/>
      <c r="K30" s="806"/>
      <c r="L30" s="806"/>
      <c r="M30" s="806"/>
      <c r="N30" s="806"/>
      <c r="O30" s="806"/>
      <c r="P30" s="806"/>
      <c r="Q30" s="806"/>
      <c r="R30" s="806"/>
      <c r="S30" s="807"/>
      <c r="T30" s="628"/>
      <c r="U30" s="365"/>
      <c r="V30" s="365"/>
      <c r="W30" s="365"/>
      <c r="X30" s="365"/>
      <c r="Y30" s="365"/>
      <c r="Z30" s="365"/>
      <c r="AA30" s="365"/>
      <c r="AB30" s="365"/>
      <c r="AC30" s="365"/>
      <c r="AD30" s="365"/>
      <c r="AE30" s="365"/>
      <c r="AF30" s="365"/>
      <c r="AG30" s="365"/>
      <c r="AH30" s="365"/>
    </row>
    <row r="31" spans="2:34" s="362" customFormat="1" ht="26.1" customHeight="1" x14ac:dyDescent="0.2">
      <c r="B31" s="456" t="s">
        <v>980</v>
      </c>
      <c r="C31" s="905">
        <v>92179.24043118002</v>
      </c>
      <c r="D31" s="905">
        <v>135914.57162408202</v>
      </c>
      <c r="E31" s="905">
        <v>198759.10985619001</v>
      </c>
      <c r="F31" s="905">
        <v>150017.555643456</v>
      </c>
      <c r="G31" s="905">
        <v>134289.25907056604</v>
      </c>
      <c r="H31" s="811">
        <v>145739.567395886</v>
      </c>
      <c r="I31" s="809">
        <v>146789.98660076401</v>
      </c>
      <c r="J31" s="809">
        <v>144997.42131085601</v>
      </c>
      <c r="K31" s="809">
        <v>148752.01935392694</v>
      </c>
      <c r="L31" s="809">
        <v>150478.29059807601</v>
      </c>
      <c r="M31" s="809">
        <v>147309.67510445198</v>
      </c>
      <c r="N31" s="809">
        <v>142732.82149566599</v>
      </c>
      <c r="O31" s="809">
        <v>142938.493759501</v>
      </c>
      <c r="P31" s="809">
        <v>140479.39337488601</v>
      </c>
      <c r="Q31" s="809">
        <v>140463.73741864605</v>
      </c>
      <c r="R31" s="809">
        <v>137636.91493019601</v>
      </c>
      <c r="S31" s="810">
        <v>134289.25907056604</v>
      </c>
      <c r="T31" s="628" t="s">
        <v>1171</v>
      </c>
      <c r="U31" s="365"/>
      <c r="V31" s="365"/>
      <c r="W31" s="365"/>
      <c r="X31" s="365"/>
      <c r="Y31" s="365"/>
      <c r="Z31" s="365"/>
      <c r="AA31" s="365"/>
      <c r="AB31" s="365"/>
      <c r="AC31" s="365"/>
      <c r="AD31" s="365"/>
      <c r="AE31" s="365"/>
      <c r="AF31" s="365"/>
      <c r="AG31" s="365"/>
      <c r="AH31" s="365"/>
    </row>
    <row r="32" spans="2:34" s="362" customFormat="1" ht="26.1" customHeight="1" x14ac:dyDescent="0.2">
      <c r="B32" s="456" t="s">
        <v>1194</v>
      </c>
      <c r="C32" s="905">
        <v>0</v>
      </c>
      <c r="D32" s="905">
        <v>0</v>
      </c>
      <c r="E32" s="905">
        <v>1000</v>
      </c>
      <c r="F32" s="905">
        <v>1279.92917442</v>
      </c>
      <c r="G32" s="905">
        <v>669.73873173000004</v>
      </c>
      <c r="H32" s="811">
        <v>1630.1533471499999</v>
      </c>
      <c r="I32" s="809">
        <v>1555.5538753599999</v>
      </c>
      <c r="J32" s="809">
        <v>1603.6250450699999</v>
      </c>
      <c r="K32" s="809">
        <v>1786.29796173</v>
      </c>
      <c r="L32" s="809">
        <v>692.42539045000001</v>
      </c>
      <c r="M32" s="809">
        <v>652.85027650999996</v>
      </c>
      <c r="N32" s="809">
        <v>619.92069666999998</v>
      </c>
      <c r="O32" s="809">
        <v>670.67329702999996</v>
      </c>
      <c r="P32" s="809">
        <v>670.82339538999986</v>
      </c>
      <c r="Q32" s="809">
        <v>671.97056591</v>
      </c>
      <c r="R32" s="809">
        <v>679.50754532999997</v>
      </c>
      <c r="S32" s="810">
        <v>669.73873173000004</v>
      </c>
      <c r="T32" s="628" t="s">
        <v>1285</v>
      </c>
      <c r="U32" s="365"/>
      <c r="V32" s="365"/>
      <c r="W32" s="365"/>
      <c r="X32" s="365"/>
      <c r="Y32" s="365"/>
      <c r="Z32" s="365"/>
      <c r="AA32" s="365"/>
      <c r="AB32" s="365"/>
      <c r="AC32" s="365"/>
      <c r="AD32" s="365"/>
      <c r="AE32" s="365"/>
      <c r="AF32" s="365"/>
      <c r="AG32" s="365"/>
      <c r="AH32" s="365"/>
    </row>
    <row r="33" spans="2:34" s="367" customFormat="1" ht="26.1" customHeight="1" x14ac:dyDescent="0.2">
      <c r="B33" s="629" t="s">
        <v>958</v>
      </c>
      <c r="C33" s="909">
        <v>0</v>
      </c>
      <c r="D33" s="909">
        <v>0</v>
      </c>
      <c r="E33" s="909">
        <v>0</v>
      </c>
      <c r="F33" s="909">
        <v>0</v>
      </c>
      <c r="G33" s="909">
        <v>92.1</v>
      </c>
      <c r="H33" s="808">
        <v>0</v>
      </c>
      <c r="I33" s="806">
        <v>0</v>
      </c>
      <c r="J33" s="806">
        <v>0</v>
      </c>
      <c r="K33" s="806">
        <v>0</v>
      </c>
      <c r="L33" s="806">
        <v>0</v>
      </c>
      <c r="M33" s="806">
        <v>40.5</v>
      </c>
      <c r="N33" s="806">
        <v>90.5</v>
      </c>
      <c r="O33" s="806">
        <v>92.1</v>
      </c>
      <c r="P33" s="806">
        <v>92.1</v>
      </c>
      <c r="Q33" s="806">
        <v>92.1</v>
      </c>
      <c r="R33" s="806">
        <v>92.1</v>
      </c>
      <c r="S33" s="807">
        <v>92.1</v>
      </c>
      <c r="T33" s="630" t="s">
        <v>1164</v>
      </c>
      <c r="U33" s="365"/>
      <c r="V33" s="365"/>
      <c r="W33" s="365"/>
      <c r="X33" s="365"/>
      <c r="Y33" s="365"/>
      <c r="Z33" s="365"/>
      <c r="AA33" s="365"/>
      <c r="AB33" s="365"/>
      <c r="AC33" s="365"/>
      <c r="AD33" s="365"/>
      <c r="AE33" s="365"/>
      <c r="AF33" s="365"/>
      <c r="AG33" s="365"/>
      <c r="AH33" s="365"/>
    </row>
    <row r="34" spans="2:34" s="367" customFormat="1" ht="26.1" customHeight="1" x14ac:dyDescent="0.2">
      <c r="B34" s="629" t="s">
        <v>959</v>
      </c>
      <c r="C34" s="909">
        <v>0</v>
      </c>
      <c r="D34" s="909">
        <v>0</v>
      </c>
      <c r="E34" s="909">
        <v>0</v>
      </c>
      <c r="F34" s="909">
        <v>22.429174419999999</v>
      </c>
      <c r="G34" s="909">
        <v>502.63873173000002</v>
      </c>
      <c r="H34" s="808">
        <v>370.47834714999999</v>
      </c>
      <c r="I34" s="806">
        <v>373.05387536000001</v>
      </c>
      <c r="J34" s="806">
        <v>421.12504507</v>
      </c>
      <c r="K34" s="806">
        <v>528.79796173</v>
      </c>
      <c r="L34" s="806">
        <v>517.42539045000001</v>
      </c>
      <c r="M34" s="806">
        <v>437.35027651000001</v>
      </c>
      <c r="N34" s="806">
        <v>439.42069666999998</v>
      </c>
      <c r="O34" s="806">
        <v>488.49429702999998</v>
      </c>
      <c r="P34" s="806">
        <v>488.56239538999995</v>
      </c>
      <c r="Q34" s="806">
        <v>489.62956591</v>
      </c>
      <c r="R34" s="806">
        <v>497.08554533</v>
      </c>
      <c r="S34" s="807">
        <v>502.63873173000002</v>
      </c>
      <c r="T34" s="630" t="s">
        <v>1277</v>
      </c>
      <c r="U34" s="365"/>
      <c r="V34" s="365"/>
      <c r="W34" s="365"/>
      <c r="X34" s="365"/>
      <c r="Y34" s="365"/>
      <c r="Z34" s="365"/>
      <c r="AA34" s="365"/>
      <c r="AB34" s="365"/>
      <c r="AC34" s="365"/>
      <c r="AD34" s="365"/>
      <c r="AE34" s="365"/>
      <c r="AF34" s="365"/>
      <c r="AG34" s="365"/>
      <c r="AH34" s="365"/>
    </row>
    <row r="35" spans="2:34" s="367" customFormat="1" ht="26.1" customHeight="1" x14ac:dyDescent="0.2">
      <c r="B35" s="629" t="s">
        <v>960</v>
      </c>
      <c r="C35" s="909">
        <v>0</v>
      </c>
      <c r="D35" s="909">
        <v>0</v>
      </c>
      <c r="E35" s="909">
        <v>1000</v>
      </c>
      <c r="F35" s="909">
        <v>1257.5</v>
      </c>
      <c r="G35" s="909">
        <v>75</v>
      </c>
      <c r="H35" s="808">
        <v>1259.675</v>
      </c>
      <c r="I35" s="806">
        <v>1182.5</v>
      </c>
      <c r="J35" s="806">
        <v>1182.5</v>
      </c>
      <c r="K35" s="806">
        <v>1257.5</v>
      </c>
      <c r="L35" s="806">
        <v>175</v>
      </c>
      <c r="M35" s="806">
        <v>175</v>
      </c>
      <c r="N35" s="806">
        <v>90</v>
      </c>
      <c r="O35" s="806">
        <v>90.078999999999994</v>
      </c>
      <c r="P35" s="806">
        <v>90.161000000000001</v>
      </c>
      <c r="Q35" s="806">
        <v>90.241</v>
      </c>
      <c r="R35" s="806">
        <v>90.322000000000003</v>
      </c>
      <c r="S35" s="807">
        <v>75</v>
      </c>
      <c r="T35" s="630" t="s">
        <v>1281</v>
      </c>
      <c r="U35" s="365"/>
      <c r="V35" s="365"/>
      <c r="W35" s="365"/>
      <c r="X35" s="365"/>
      <c r="Y35" s="365"/>
      <c r="Z35" s="365"/>
      <c r="AA35" s="365"/>
      <c r="AB35" s="365"/>
      <c r="AC35" s="365"/>
      <c r="AD35" s="365"/>
      <c r="AE35" s="365"/>
      <c r="AF35" s="365"/>
      <c r="AG35" s="365"/>
      <c r="AH35" s="365"/>
    </row>
    <row r="36" spans="2:34" s="362" customFormat="1" ht="26.1" customHeight="1" x14ac:dyDescent="0.2">
      <c r="B36" s="456" t="s">
        <v>1195</v>
      </c>
      <c r="C36" s="905">
        <v>92179.24043118002</v>
      </c>
      <c r="D36" s="905">
        <v>135914.57162408202</v>
      </c>
      <c r="E36" s="905">
        <v>197759.10985619001</v>
      </c>
      <c r="F36" s="905">
        <v>148737.62646903601</v>
      </c>
      <c r="G36" s="905">
        <v>133619.52033883604</v>
      </c>
      <c r="H36" s="811">
        <v>144109.41404873601</v>
      </c>
      <c r="I36" s="809">
        <v>145234.43272540401</v>
      </c>
      <c r="J36" s="809">
        <v>143393.79626578602</v>
      </c>
      <c r="K36" s="809">
        <v>146965.72139219695</v>
      </c>
      <c r="L36" s="809">
        <v>149785.86520762602</v>
      </c>
      <c r="M36" s="809">
        <v>146656.82482794198</v>
      </c>
      <c r="N36" s="809">
        <v>142112.90079899601</v>
      </c>
      <c r="O36" s="809">
        <v>142267.82046247099</v>
      </c>
      <c r="P36" s="809">
        <v>139808.56997949601</v>
      </c>
      <c r="Q36" s="809">
        <v>139791.76685273604</v>
      </c>
      <c r="R36" s="809">
        <v>136957.407384866</v>
      </c>
      <c r="S36" s="810">
        <v>133619.52033883604</v>
      </c>
      <c r="T36" s="628" t="s">
        <v>1286</v>
      </c>
      <c r="U36" s="365"/>
      <c r="V36" s="365"/>
      <c r="W36" s="365"/>
      <c r="X36" s="365"/>
      <c r="Y36" s="365"/>
      <c r="Z36" s="365"/>
      <c r="AA36" s="365"/>
      <c r="AB36" s="365"/>
      <c r="AC36" s="365"/>
      <c r="AD36" s="365"/>
      <c r="AE36" s="365"/>
      <c r="AF36" s="365"/>
      <c r="AG36" s="365"/>
      <c r="AH36" s="365"/>
    </row>
    <row r="37" spans="2:34" s="367" customFormat="1" ht="26.1" customHeight="1" x14ac:dyDescent="0.2">
      <c r="B37" s="629" t="s">
        <v>957</v>
      </c>
      <c r="C37" s="909">
        <v>90627.106261540001</v>
      </c>
      <c r="D37" s="909">
        <v>133237.43634888204</v>
      </c>
      <c r="E37" s="909">
        <v>193526.61630751</v>
      </c>
      <c r="F37" s="909">
        <v>146068.404745626</v>
      </c>
      <c r="G37" s="909">
        <v>131415.36106331603</v>
      </c>
      <c r="H37" s="808">
        <v>141547.26448480602</v>
      </c>
      <c r="I37" s="806">
        <v>143055.20903575601</v>
      </c>
      <c r="J37" s="806">
        <v>141182.33552120603</v>
      </c>
      <c r="K37" s="806">
        <v>144598.39568872695</v>
      </c>
      <c r="L37" s="806">
        <v>147280.97288643601</v>
      </c>
      <c r="M37" s="806">
        <v>144194.89426931198</v>
      </c>
      <c r="N37" s="806">
        <v>139672.990962326</v>
      </c>
      <c r="O37" s="806">
        <v>140070.58502666099</v>
      </c>
      <c r="P37" s="806">
        <v>137596.22122805624</v>
      </c>
      <c r="Q37" s="806">
        <v>137462.82010350531</v>
      </c>
      <c r="R37" s="806">
        <v>134724.46962228601</v>
      </c>
      <c r="S37" s="807">
        <v>131415.36106331603</v>
      </c>
      <c r="T37" s="630" t="s">
        <v>1284</v>
      </c>
      <c r="U37" s="365"/>
      <c r="V37" s="365"/>
      <c r="W37" s="365"/>
      <c r="X37" s="365"/>
      <c r="Y37" s="365"/>
      <c r="Z37" s="365"/>
      <c r="AA37" s="365"/>
      <c r="AB37" s="365"/>
      <c r="AC37" s="365"/>
      <c r="AD37" s="365"/>
      <c r="AE37" s="365"/>
      <c r="AF37" s="365"/>
      <c r="AG37" s="365"/>
      <c r="AH37" s="365"/>
    </row>
    <row r="38" spans="2:34" s="367" customFormat="1" ht="26.1" customHeight="1" x14ac:dyDescent="0.2">
      <c r="B38" s="629" t="s">
        <v>962</v>
      </c>
      <c r="C38" s="909">
        <v>30711.406107234805</v>
      </c>
      <c r="D38" s="909">
        <v>38833.119068209999</v>
      </c>
      <c r="E38" s="909">
        <v>50283.074849310004</v>
      </c>
      <c r="F38" s="909">
        <v>50131.18244669</v>
      </c>
      <c r="G38" s="909">
        <v>43965.833010790004</v>
      </c>
      <c r="H38" s="808">
        <v>51481.427991310004</v>
      </c>
      <c r="I38" s="806">
        <v>51795.853816099996</v>
      </c>
      <c r="J38" s="806">
        <v>51402.333618430006</v>
      </c>
      <c r="K38" s="806">
        <v>52359.46852206</v>
      </c>
      <c r="L38" s="806">
        <v>54609.653969919993</v>
      </c>
      <c r="M38" s="806">
        <v>53703.31978215999</v>
      </c>
      <c r="N38" s="806">
        <v>49143.01110352001</v>
      </c>
      <c r="O38" s="806">
        <v>49754.394262150003</v>
      </c>
      <c r="P38" s="806">
        <v>47833.647755149999</v>
      </c>
      <c r="Q38" s="806">
        <v>44985.525647520008</v>
      </c>
      <c r="R38" s="806">
        <v>43926.710436320005</v>
      </c>
      <c r="S38" s="807">
        <v>43965.833010790004</v>
      </c>
      <c r="T38" s="630" t="s">
        <v>1205</v>
      </c>
      <c r="U38" s="365"/>
      <c r="V38" s="365"/>
      <c r="W38" s="365"/>
      <c r="X38" s="365"/>
      <c r="Y38" s="365"/>
      <c r="Z38" s="365"/>
      <c r="AA38" s="365"/>
      <c r="AB38" s="365"/>
      <c r="AC38" s="365"/>
      <c r="AD38" s="365"/>
      <c r="AE38" s="365"/>
      <c r="AF38" s="365"/>
      <c r="AG38" s="365"/>
      <c r="AH38" s="365"/>
    </row>
    <row r="39" spans="2:34" s="367" customFormat="1" ht="26.1" customHeight="1" x14ac:dyDescent="0.2">
      <c r="B39" s="629" t="s">
        <v>963</v>
      </c>
      <c r="C39" s="909">
        <v>55245.043200425214</v>
      </c>
      <c r="D39" s="909">
        <v>85434.435716722015</v>
      </c>
      <c r="E39" s="909">
        <v>126390.13515823679</v>
      </c>
      <c r="F39" s="909">
        <v>78516.811926475988</v>
      </c>
      <c r="G39" s="909">
        <v>69224.507698407266</v>
      </c>
      <c r="H39" s="808">
        <v>72968.250116729847</v>
      </c>
      <c r="I39" s="806">
        <v>74110.862022696005</v>
      </c>
      <c r="J39" s="806">
        <v>72778.346588864966</v>
      </c>
      <c r="K39" s="806">
        <v>73486.532165551966</v>
      </c>
      <c r="L39" s="806">
        <v>73819.080597899258</v>
      </c>
      <c r="M39" s="806">
        <v>71546.859006791856</v>
      </c>
      <c r="N39" s="806">
        <v>71095.537201984072</v>
      </c>
      <c r="O39" s="806">
        <v>70755.859052920598</v>
      </c>
      <c r="P39" s="806">
        <v>70648.416256263969</v>
      </c>
      <c r="Q39" s="806">
        <v>73349.9470405428</v>
      </c>
      <c r="R39" s="806">
        <v>71424.096090275896</v>
      </c>
      <c r="S39" s="807">
        <v>69224.507698407266</v>
      </c>
      <c r="T39" s="630" t="s">
        <v>1206</v>
      </c>
      <c r="U39" s="365"/>
      <c r="V39" s="365"/>
      <c r="W39" s="365"/>
      <c r="X39" s="365"/>
      <c r="Y39" s="365"/>
      <c r="Z39" s="365"/>
      <c r="AA39" s="365"/>
      <c r="AB39" s="365"/>
      <c r="AC39" s="365"/>
      <c r="AD39" s="365"/>
      <c r="AE39" s="365"/>
      <c r="AF39" s="365"/>
      <c r="AG39" s="365"/>
      <c r="AH39" s="365"/>
    </row>
    <row r="40" spans="2:34" s="367" customFormat="1" ht="26.1" customHeight="1" x14ac:dyDescent="0.2">
      <c r="B40" s="629" t="s">
        <v>964</v>
      </c>
      <c r="C40" s="909">
        <v>4670.6569538800004</v>
      </c>
      <c r="D40" s="909">
        <v>8969.8815639500008</v>
      </c>
      <c r="E40" s="909">
        <v>16853.40629996323</v>
      </c>
      <c r="F40" s="909">
        <v>17420.410372460003</v>
      </c>
      <c r="G40" s="909">
        <v>18225.020354118751</v>
      </c>
      <c r="H40" s="808">
        <v>17097.586376766158</v>
      </c>
      <c r="I40" s="806">
        <v>17148.493196960004</v>
      </c>
      <c r="J40" s="806">
        <v>17001.655313911055</v>
      </c>
      <c r="K40" s="806">
        <v>18752.395001114997</v>
      </c>
      <c r="L40" s="806">
        <v>18852.238318616764</v>
      </c>
      <c r="M40" s="806">
        <v>18944.715480360141</v>
      </c>
      <c r="N40" s="806">
        <v>19434.442656821935</v>
      </c>
      <c r="O40" s="806">
        <v>19560.331711590396</v>
      </c>
      <c r="P40" s="806">
        <v>19114.157216642256</v>
      </c>
      <c r="Q40" s="806">
        <v>19127.347415442491</v>
      </c>
      <c r="R40" s="806">
        <v>19373.663095690114</v>
      </c>
      <c r="S40" s="807">
        <v>18225.020354118751</v>
      </c>
      <c r="T40" s="630" t="s">
        <v>1282</v>
      </c>
      <c r="U40" s="365"/>
      <c r="V40" s="365"/>
      <c r="W40" s="365"/>
      <c r="X40" s="365"/>
      <c r="Y40" s="365"/>
      <c r="Z40" s="365"/>
      <c r="AA40" s="365"/>
      <c r="AB40" s="365"/>
      <c r="AC40" s="365"/>
      <c r="AD40" s="365"/>
      <c r="AE40" s="365"/>
      <c r="AF40" s="365"/>
      <c r="AG40" s="365"/>
      <c r="AH40" s="365"/>
    </row>
    <row r="41" spans="2:34" s="367" customFormat="1" ht="26.1" customHeight="1" x14ac:dyDescent="0.2">
      <c r="B41" s="629" t="s">
        <v>961</v>
      </c>
      <c r="C41" s="909">
        <v>1552.13416964</v>
      </c>
      <c r="D41" s="909">
        <v>2677.1352751999998</v>
      </c>
      <c r="E41" s="909">
        <v>4232.4935486799995</v>
      </c>
      <c r="F41" s="909">
        <v>2669.2217234099999</v>
      </c>
      <c r="G41" s="909">
        <v>2204.1592755199995</v>
      </c>
      <c r="H41" s="808">
        <v>2562.1495639299987</v>
      </c>
      <c r="I41" s="806">
        <v>2179.2236896479985</v>
      </c>
      <c r="J41" s="806">
        <v>2211.4607445800002</v>
      </c>
      <c r="K41" s="806">
        <v>2367.3257034699991</v>
      </c>
      <c r="L41" s="806">
        <v>2504.8923211899983</v>
      </c>
      <c r="M41" s="806">
        <v>2461.9305586299997</v>
      </c>
      <c r="N41" s="806">
        <v>2439.9098366700014</v>
      </c>
      <c r="O41" s="806">
        <v>2197.235435810001</v>
      </c>
      <c r="P41" s="806">
        <v>2212.3487514397707</v>
      </c>
      <c r="Q41" s="806">
        <v>2328.946749230729</v>
      </c>
      <c r="R41" s="806">
        <v>2232.9377625799998</v>
      </c>
      <c r="S41" s="807">
        <v>2204.1592755199995</v>
      </c>
      <c r="T41" s="630" t="s">
        <v>1272</v>
      </c>
      <c r="U41" s="365"/>
      <c r="V41" s="365"/>
      <c r="W41" s="365"/>
      <c r="X41" s="365"/>
      <c r="Y41" s="365"/>
      <c r="Z41" s="365"/>
      <c r="AA41" s="365"/>
      <c r="AB41" s="365"/>
      <c r="AC41" s="365"/>
      <c r="AD41" s="365"/>
      <c r="AE41" s="365"/>
      <c r="AF41" s="365"/>
      <c r="AG41" s="365"/>
      <c r="AH41" s="365"/>
    </row>
    <row r="42" spans="2:34" s="367" customFormat="1" ht="15" customHeight="1" x14ac:dyDescent="0.2">
      <c r="B42" s="629"/>
      <c r="C42" s="909"/>
      <c r="D42" s="909"/>
      <c r="E42" s="909"/>
      <c r="F42" s="909"/>
      <c r="G42" s="909"/>
      <c r="H42" s="808"/>
      <c r="I42" s="806"/>
      <c r="J42" s="806"/>
      <c r="K42" s="806"/>
      <c r="L42" s="806"/>
      <c r="M42" s="806"/>
      <c r="N42" s="806"/>
      <c r="O42" s="806"/>
      <c r="P42" s="806"/>
      <c r="Q42" s="806"/>
      <c r="R42" s="806"/>
      <c r="S42" s="807"/>
      <c r="T42" s="628"/>
      <c r="U42" s="365"/>
      <c r="V42" s="365"/>
      <c r="W42" s="365"/>
      <c r="X42" s="365"/>
      <c r="Y42" s="365"/>
      <c r="Z42" s="365"/>
      <c r="AA42" s="365"/>
      <c r="AB42" s="365"/>
      <c r="AC42" s="365"/>
      <c r="AD42" s="365"/>
      <c r="AE42" s="365"/>
      <c r="AF42" s="365"/>
      <c r="AG42" s="365"/>
      <c r="AH42" s="365"/>
    </row>
    <row r="43" spans="2:34" s="362" customFormat="1" ht="26.1" customHeight="1" x14ac:dyDescent="0.2">
      <c r="B43" s="457" t="s">
        <v>712</v>
      </c>
      <c r="C43" s="905">
        <v>131146.02080823743</v>
      </c>
      <c r="D43" s="905">
        <v>146832.93647159651</v>
      </c>
      <c r="E43" s="905">
        <v>154496.68263067838</v>
      </c>
      <c r="F43" s="905">
        <v>136683.4830959299</v>
      </c>
      <c r="G43" s="905">
        <v>158345.17276833378</v>
      </c>
      <c r="H43" s="811">
        <v>163739.47935992933</v>
      </c>
      <c r="I43" s="809">
        <v>171589.84985222539</v>
      </c>
      <c r="J43" s="809">
        <v>166032.82435208996</v>
      </c>
      <c r="K43" s="809">
        <v>165019.26004428673</v>
      </c>
      <c r="L43" s="809">
        <v>166299.22243882625</v>
      </c>
      <c r="M43" s="809">
        <v>168477.39520599798</v>
      </c>
      <c r="N43" s="809">
        <v>161932.22834438476</v>
      </c>
      <c r="O43" s="809">
        <v>158452.25028035877</v>
      </c>
      <c r="P43" s="809">
        <v>148100.02693036111</v>
      </c>
      <c r="Q43" s="809">
        <v>149539.46402797417</v>
      </c>
      <c r="R43" s="809">
        <v>148768.23827877094</v>
      </c>
      <c r="S43" s="810">
        <v>158345.17276833378</v>
      </c>
      <c r="T43" s="381" t="s">
        <v>1620</v>
      </c>
      <c r="U43" s="365"/>
      <c r="V43" s="365"/>
      <c r="W43" s="365"/>
      <c r="X43" s="365"/>
      <c r="Y43" s="365"/>
      <c r="Z43" s="365"/>
      <c r="AA43" s="365"/>
      <c r="AB43" s="365"/>
      <c r="AC43" s="365"/>
      <c r="AD43" s="365"/>
      <c r="AE43" s="365"/>
      <c r="AF43" s="365"/>
      <c r="AG43" s="365"/>
      <c r="AH43" s="365"/>
    </row>
    <row r="44" spans="2:34" s="367" customFormat="1" ht="12" customHeight="1" x14ac:dyDescent="0.2">
      <c r="B44" s="456"/>
      <c r="C44" s="909"/>
      <c r="D44" s="909"/>
      <c r="E44" s="909"/>
      <c r="F44" s="909"/>
      <c r="G44" s="909"/>
      <c r="H44" s="808"/>
      <c r="I44" s="806"/>
      <c r="J44" s="806"/>
      <c r="K44" s="806"/>
      <c r="L44" s="806"/>
      <c r="M44" s="806"/>
      <c r="N44" s="806"/>
      <c r="O44" s="806"/>
      <c r="P44" s="806"/>
      <c r="Q44" s="806"/>
      <c r="R44" s="806"/>
      <c r="S44" s="807"/>
      <c r="T44" s="628"/>
      <c r="U44" s="365"/>
      <c r="V44" s="365"/>
      <c r="W44" s="365"/>
      <c r="X44" s="365"/>
      <c r="Y44" s="365"/>
      <c r="Z44" s="365"/>
      <c r="AA44" s="365"/>
      <c r="AB44" s="365"/>
      <c r="AC44" s="365"/>
      <c r="AD44" s="365"/>
      <c r="AE44" s="365"/>
      <c r="AF44" s="365"/>
      <c r="AG44" s="365"/>
      <c r="AH44" s="365"/>
    </row>
    <row r="45" spans="2:34" s="362" customFormat="1" ht="26.1" customHeight="1" x14ac:dyDescent="0.2">
      <c r="B45" s="456" t="s">
        <v>1163</v>
      </c>
      <c r="C45" s="905">
        <v>42734.558662988711</v>
      </c>
      <c r="D45" s="905">
        <v>49512.423926423071</v>
      </c>
      <c r="E45" s="905">
        <v>62657.988100131544</v>
      </c>
      <c r="F45" s="905">
        <v>50294.080730351692</v>
      </c>
      <c r="G45" s="905">
        <v>87027.339736263908</v>
      </c>
      <c r="H45" s="811">
        <v>58958.428716918075</v>
      </c>
      <c r="I45" s="809">
        <v>66644.12940208528</v>
      </c>
      <c r="J45" s="809">
        <v>64038.577448030825</v>
      </c>
      <c r="K45" s="809">
        <v>67495.91993102181</v>
      </c>
      <c r="L45" s="809">
        <v>69915.747399880274</v>
      </c>
      <c r="M45" s="809">
        <v>78136.561924677313</v>
      </c>
      <c r="N45" s="809">
        <v>78481.100849576746</v>
      </c>
      <c r="O45" s="809">
        <v>77469.637143594518</v>
      </c>
      <c r="P45" s="809">
        <v>80694.239872700404</v>
      </c>
      <c r="Q45" s="809">
        <v>80722.353816654955</v>
      </c>
      <c r="R45" s="809">
        <v>82163.417079728271</v>
      </c>
      <c r="S45" s="810">
        <v>87027.339736263908</v>
      </c>
      <c r="T45" s="628" t="s">
        <v>1168</v>
      </c>
      <c r="U45" s="365"/>
      <c r="V45" s="365"/>
      <c r="W45" s="365"/>
      <c r="X45" s="365"/>
      <c r="Y45" s="365"/>
      <c r="Z45" s="365"/>
      <c r="AA45" s="365"/>
      <c r="AB45" s="365"/>
      <c r="AC45" s="365"/>
      <c r="AD45" s="365"/>
      <c r="AE45" s="365"/>
      <c r="AF45" s="365"/>
      <c r="AG45" s="365"/>
      <c r="AH45" s="365"/>
    </row>
    <row r="46" spans="2:34" s="362" customFormat="1" ht="26.1" customHeight="1" x14ac:dyDescent="0.2">
      <c r="B46" s="456" t="s">
        <v>1194</v>
      </c>
      <c r="C46" s="905">
        <v>0.17816202540000087</v>
      </c>
      <c r="D46" s="905">
        <v>860.78510822750002</v>
      </c>
      <c r="E46" s="905">
        <v>702.24041310000007</v>
      </c>
      <c r="F46" s="905">
        <v>237.91752685809999</v>
      </c>
      <c r="G46" s="905">
        <v>1942.0216570792002</v>
      </c>
      <c r="H46" s="811">
        <v>287.98150123339997</v>
      </c>
      <c r="I46" s="809">
        <v>329.7544519644</v>
      </c>
      <c r="J46" s="809">
        <v>2671.6172651290003</v>
      </c>
      <c r="K46" s="809">
        <v>862.28006603439997</v>
      </c>
      <c r="L46" s="809">
        <v>1722.5886282146998</v>
      </c>
      <c r="M46" s="809">
        <v>2143.8121663460997</v>
      </c>
      <c r="N46" s="809">
        <v>2263.6162642324002</v>
      </c>
      <c r="O46" s="809">
        <v>3643.6471070735997</v>
      </c>
      <c r="P46" s="809">
        <v>2756.3733678535991</v>
      </c>
      <c r="Q46" s="809">
        <v>2362.1799131727998</v>
      </c>
      <c r="R46" s="809">
        <v>927.22965291529999</v>
      </c>
      <c r="S46" s="810">
        <v>1942.0216570792002</v>
      </c>
      <c r="T46" s="628" t="s">
        <v>1285</v>
      </c>
      <c r="U46" s="365"/>
      <c r="V46" s="365"/>
      <c r="W46" s="365"/>
      <c r="X46" s="365"/>
      <c r="Y46" s="365"/>
      <c r="Z46" s="365"/>
      <c r="AA46" s="365"/>
      <c r="AB46" s="365"/>
      <c r="AC46" s="365"/>
      <c r="AD46" s="365"/>
      <c r="AE46" s="365"/>
      <c r="AF46" s="365"/>
      <c r="AG46" s="365"/>
      <c r="AH46" s="365"/>
    </row>
    <row r="47" spans="2:34" s="367" customFormat="1" ht="26.1" customHeight="1" x14ac:dyDescent="0.2">
      <c r="B47" s="629" t="s">
        <v>958</v>
      </c>
      <c r="C47" s="909">
        <v>0</v>
      </c>
      <c r="D47" s="909">
        <v>0</v>
      </c>
      <c r="E47" s="909">
        <v>0</v>
      </c>
      <c r="F47" s="909">
        <v>0</v>
      </c>
      <c r="G47" s="909">
        <v>10.01582732</v>
      </c>
      <c r="H47" s="808">
        <v>0</v>
      </c>
      <c r="I47" s="806">
        <v>0</v>
      </c>
      <c r="J47" s="806">
        <v>0</v>
      </c>
      <c r="K47" s="806">
        <v>0</v>
      </c>
      <c r="L47" s="806">
        <v>0</v>
      </c>
      <c r="M47" s="806">
        <v>8.3779527599999994</v>
      </c>
      <c r="N47" s="806">
        <v>8.1816037599999998</v>
      </c>
      <c r="O47" s="806">
        <v>8.3697638800000007</v>
      </c>
      <c r="P47" s="806">
        <v>8.5157405199999996</v>
      </c>
      <c r="Q47" s="806">
        <v>8.79019832</v>
      </c>
      <c r="R47" s="806">
        <v>8.9891234000000004</v>
      </c>
      <c r="S47" s="807">
        <v>10.01582732</v>
      </c>
      <c r="T47" s="630" t="s">
        <v>1164</v>
      </c>
      <c r="U47" s="365"/>
      <c r="V47" s="365"/>
      <c r="W47" s="365"/>
      <c r="X47" s="365"/>
      <c r="Y47" s="365"/>
      <c r="Z47" s="365"/>
      <c r="AA47" s="365"/>
      <c r="AB47" s="365"/>
      <c r="AC47" s="365"/>
      <c r="AD47" s="365"/>
      <c r="AE47" s="365"/>
      <c r="AF47" s="365"/>
      <c r="AG47" s="365"/>
      <c r="AH47" s="365"/>
    </row>
    <row r="48" spans="2:34" s="367" customFormat="1" ht="26.1" customHeight="1" x14ac:dyDescent="0.2">
      <c r="B48" s="629" t="s">
        <v>959</v>
      </c>
      <c r="C48" s="909">
        <v>0.17816202540000087</v>
      </c>
      <c r="D48" s="909">
        <v>23.742669227499995</v>
      </c>
      <c r="E48" s="909">
        <v>621.34251210000002</v>
      </c>
      <c r="F48" s="909">
        <v>97.449536858100004</v>
      </c>
      <c r="G48" s="909">
        <v>1706.7168217592002</v>
      </c>
      <c r="H48" s="808">
        <v>141.08545523339995</v>
      </c>
      <c r="I48" s="806">
        <v>148.7151429644</v>
      </c>
      <c r="J48" s="806">
        <v>2489.6168841290005</v>
      </c>
      <c r="K48" s="806">
        <v>679.5898321144</v>
      </c>
      <c r="L48" s="806">
        <v>1549.7118219146998</v>
      </c>
      <c r="M48" s="806">
        <v>1938.7567055660995</v>
      </c>
      <c r="N48" s="806">
        <v>2068.7170344724</v>
      </c>
      <c r="O48" s="806">
        <v>3445.1187121936</v>
      </c>
      <c r="P48" s="806">
        <v>2555.4162063335993</v>
      </c>
      <c r="Q48" s="806">
        <v>2351.0426708527998</v>
      </c>
      <c r="R48" s="806">
        <v>715.19059251529995</v>
      </c>
      <c r="S48" s="807">
        <v>1706.7168217592002</v>
      </c>
      <c r="T48" s="630" t="s">
        <v>1277</v>
      </c>
      <c r="U48" s="365"/>
      <c r="V48" s="365"/>
      <c r="W48" s="365"/>
      <c r="X48" s="365"/>
      <c r="Y48" s="365"/>
      <c r="Z48" s="365"/>
      <c r="AA48" s="365"/>
      <c r="AB48" s="365"/>
      <c r="AC48" s="365"/>
      <c r="AD48" s="365"/>
      <c r="AE48" s="365"/>
      <c r="AF48" s="365"/>
      <c r="AG48" s="365"/>
      <c r="AH48" s="365"/>
    </row>
    <row r="49" spans="2:34" s="367" customFormat="1" ht="26.1" customHeight="1" x14ac:dyDescent="0.2">
      <c r="B49" s="629" t="s">
        <v>960</v>
      </c>
      <c r="C49" s="909">
        <v>0</v>
      </c>
      <c r="D49" s="909">
        <v>837.04243900000006</v>
      </c>
      <c r="E49" s="909">
        <v>80.897901000000005</v>
      </c>
      <c r="F49" s="909">
        <v>140.46798999999999</v>
      </c>
      <c r="G49" s="909">
        <v>225.289008</v>
      </c>
      <c r="H49" s="808">
        <v>146.89604600000001</v>
      </c>
      <c r="I49" s="806">
        <v>181.039309</v>
      </c>
      <c r="J49" s="806">
        <v>182.000381</v>
      </c>
      <c r="K49" s="806">
        <v>182.69023392</v>
      </c>
      <c r="L49" s="806">
        <v>172.8768063</v>
      </c>
      <c r="M49" s="806">
        <v>196.67750802</v>
      </c>
      <c r="N49" s="806">
        <v>186.717626</v>
      </c>
      <c r="O49" s="806">
        <v>190.15863099999999</v>
      </c>
      <c r="P49" s="806">
        <v>192.44142099999999</v>
      </c>
      <c r="Q49" s="806">
        <v>2.3470439999999999</v>
      </c>
      <c r="R49" s="806">
        <v>203.049937</v>
      </c>
      <c r="S49" s="807">
        <v>225.289008</v>
      </c>
      <c r="T49" s="630" t="s">
        <v>1281</v>
      </c>
      <c r="U49" s="365"/>
      <c r="V49" s="365"/>
      <c r="W49" s="365"/>
      <c r="X49" s="365"/>
      <c r="Y49" s="365"/>
      <c r="Z49" s="365"/>
      <c r="AA49" s="365"/>
      <c r="AB49" s="365"/>
      <c r="AC49" s="365"/>
      <c r="AD49" s="365"/>
      <c r="AE49" s="365"/>
      <c r="AF49" s="365"/>
      <c r="AG49" s="365"/>
      <c r="AH49" s="365"/>
    </row>
    <row r="50" spans="2:34" s="362" customFormat="1" ht="26.1" customHeight="1" x14ac:dyDescent="0.2">
      <c r="B50" s="456" t="s">
        <v>1195</v>
      </c>
      <c r="C50" s="905">
        <v>42734.380500963314</v>
      </c>
      <c r="D50" s="905">
        <v>48651.63881819557</v>
      </c>
      <c r="E50" s="905">
        <v>61955.747687031544</v>
      </c>
      <c r="F50" s="905">
        <v>50056.16320349359</v>
      </c>
      <c r="G50" s="905">
        <v>85085.318079184712</v>
      </c>
      <c r="H50" s="811">
        <v>58670.447215684675</v>
      </c>
      <c r="I50" s="809">
        <v>66314.37495012088</v>
      </c>
      <c r="J50" s="809">
        <v>61366.960182901821</v>
      </c>
      <c r="K50" s="809">
        <v>66633.639864987417</v>
      </c>
      <c r="L50" s="809">
        <v>68193.158771665578</v>
      </c>
      <c r="M50" s="809">
        <v>75992.749758331207</v>
      </c>
      <c r="N50" s="809">
        <v>76217.48458534434</v>
      </c>
      <c r="O50" s="809">
        <v>73825.990036520918</v>
      </c>
      <c r="P50" s="809">
        <v>77937.86650484681</v>
      </c>
      <c r="Q50" s="809">
        <v>78360.173903482151</v>
      </c>
      <c r="R50" s="809">
        <v>81236.187426812976</v>
      </c>
      <c r="S50" s="810">
        <v>85085.318079184712</v>
      </c>
      <c r="T50" s="628" t="s">
        <v>1286</v>
      </c>
      <c r="U50" s="365"/>
      <c r="V50" s="365"/>
      <c r="W50" s="365"/>
      <c r="X50" s="365"/>
      <c r="Y50" s="365"/>
      <c r="Z50" s="365"/>
      <c r="AA50" s="365"/>
      <c r="AB50" s="365"/>
      <c r="AC50" s="365"/>
      <c r="AD50" s="365"/>
      <c r="AE50" s="365"/>
      <c r="AF50" s="365"/>
      <c r="AG50" s="365"/>
      <c r="AH50" s="365"/>
    </row>
    <row r="51" spans="2:34" s="367" customFormat="1" ht="26.1" customHeight="1" x14ac:dyDescent="0.2">
      <c r="B51" s="629" t="s">
        <v>957</v>
      </c>
      <c r="C51" s="909">
        <v>41830.397186723305</v>
      </c>
      <c r="D51" s="909">
        <v>47399.297247730567</v>
      </c>
      <c r="E51" s="909">
        <v>59769.561835921544</v>
      </c>
      <c r="F51" s="909">
        <v>48091.739651763593</v>
      </c>
      <c r="G51" s="909">
        <v>82481.559317122708</v>
      </c>
      <c r="H51" s="808">
        <v>56865.907613103678</v>
      </c>
      <c r="I51" s="806">
        <v>64656.072694035887</v>
      </c>
      <c r="J51" s="806">
        <v>59439.325453665821</v>
      </c>
      <c r="K51" s="806">
        <v>64497.540092167423</v>
      </c>
      <c r="L51" s="806">
        <v>66033.08823355558</v>
      </c>
      <c r="M51" s="806">
        <v>72887.044155541211</v>
      </c>
      <c r="N51" s="806">
        <v>74146.37399941434</v>
      </c>
      <c r="O51" s="806">
        <v>72067.581095340924</v>
      </c>
      <c r="P51" s="806">
        <v>76142.526318842763</v>
      </c>
      <c r="Q51" s="806">
        <v>75634.185510908224</v>
      </c>
      <c r="R51" s="806">
        <v>78884.774409961974</v>
      </c>
      <c r="S51" s="807">
        <v>82481.559317122708</v>
      </c>
      <c r="T51" s="630" t="s">
        <v>1284</v>
      </c>
      <c r="U51" s="365"/>
      <c r="V51" s="365"/>
      <c r="W51" s="365"/>
      <c r="X51" s="365"/>
      <c r="Y51" s="365"/>
      <c r="Z51" s="365"/>
      <c r="AA51" s="365"/>
      <c r="AB51" s="365"/>
      <c r="AC51" s="365"/>
      <c r="AD51" s="365"/>
      <c r="AE51" s="365"/>
      <c r="AF51" s="365"/>
      <c r="AG51" s="365"/>
      <c r="AH51" s="365"/>
    </row>
    <row r="52" spans="2:34" s="367" customFormat="1" ht="26.1" customHeight="1" x14ac:dyDescent="0.2">
      <c r="B52" s="629" t="s">
        <v>962</v>
      </c>
      <c r="C52" s="909">
        <v>13835.38493571552</v>
      </c>
      <c r="D52" s="909">
        <v>11491.71273211337</v>
      </c>
      <c r="E52" s="909">
        <v>20254.484050064093</v>
      </c>
      <c r="F52" s="909">
        <v>19609.16232768758</v>
      </c>
      <c r="G52" s="909">
        <v>36551.334097031388</v>
      </c>
      <c r="H52" s="808">
        <v>24669.117339808643</v>
      </c>
      <c r="I52" s="806">
        <v>27493.244099499578</v>
      </c>
      <c r="J52" s="806">
        <v>24144.291136809945</v>
      </c>
      <c r="K52" s="806">
        <v>24869.029437882393</v>
      </c>
      <c r="L52" s="806">
        <v>28320.887715512883</v>
      </c>
      <c r="M52" s="806">
        <v>32321.552006566228</v>
      </c>
      <c r="N52" s="806">
        <v>31724.617282950072</v>
      </c>
      <c r="O52" s="806">
        <v>30793.57221917461</v>
      </c>
      <c r="P52" s="806">
        <v>31017.130422354316</v>
      </c>
      <c r="Q52" s="806">
        <v>30711.308291444431</v>
      </c>
      <c r="R52" s="806">
        <v>33240.817577318383</v>
      </c>
      <c r="S52" s="807">
        <v>36551.334097031388</v>
      </c>
      <c r="T52" s="630" t="s">
        <v>1205</v>
      </c>
      <c r="U52" s="365"/>
      <c r="V52" s="365"/>
      <c r="W52" s="365"/>
      <c r="X52" s="365"/>
      <c r="Y52" s="365"/>
      <c r="Z52" s="365"/>
      <c r="AA52" s="365"/>
      <c r="AB52" s="365"/>
      <c r="AC52" s="365"/>
      <c r="AD52" s="365"/>
      <c r="AE52" s="365"/>
      <c r="AF52" s="365"/>
      <c r="AG52" s="365"/>
      <c r="AH52" s="365"/>
    </row>
    <row r="53" spans="2:34" s="367" customFormat="1" ht="26.1" customHeight="1" x14ac:dyDescent="0.2">
      <c r="B53" s="629" t="s">
        <v>963</v>
      </c>
      <c r="C53" s="909">
        <v>27790.841239644593</v>
      </c>
      <c r="D53" s="909">
        <v>35493.074481932599</v>
      </c>
      <c r="E53" s="909">
        <v>39108.286213049054</v>
      </c>
      <c r="F53" s="909">
        <v>27814.230526986565</v>
      </c>
      <c r="G53" s="909">
        <v>44544.099845846926</v>
      </c>
      <c r="H53" s="808">
        <v>31543.331688679482</v>
      </c>
      <c r="I53" s="806">
        <v>36459.13794290091</v>
      </c>
      <c r="J53" s="806">
        <v>34349.011511594079</v>
      </c>
      <c r="K53" s="806">
        <v>38461.861861001125</v>
      </c>
      <c r="L53" s="806">
        <v>36647.636315578493</v>
      </c>
      <c r="M53" s="806">
        <v>39488.621289214687</v>
      </c>
      <c r="N53" s="806">
        <v>41205.979004025168</v>
      </c>
      <c r="O53" s="806">
        <v>40314.797424408716</v>
      </c>
      <c r="P53" s="806">
        <v>43809.000961468242</v>
      </c>
      <c r="Q53" s="806">
        <v>43350.634430520797</v>
      </c>
      <c r="R53" s="806">
        <v>44676.718630548297</v>
      </c>
      <c r="S53" s="807">
        <v>44544.099845846926</v>
      </c>
      <c r="T53" s="630" t="s">
        <v>1206</v>
      </c>
      <c r="U53" s="365"/>
      <c r="V53" s="365"/>
      <c r="W53" s="365"/>
      <c r="X53" s="365"/>
      <c r="Y53" s="365"/>
      <c r="Z53" s="365"/>
      <c r="AA53" s="365"/>
      <c r="AB53" s="365"/>
      <c r="AC53" s="365"/>
      <c r="AD53" s="365"/>
      <c r="AE53" s="365"/>
      <c r="AF53" s="365"/>
      <c r="AG53" s="365"/>
      <c r="AH53" s="365"/>
    </row>
    <row r="54" spans="2:34" s="367" customFormat="1" ht="26.1" customHeight="1" x14ac:dyDescent="0.2">
      <c r="B54" s="629" t="s">
        <v>964</v>
      </c>
      <c r="C54" s="909">
        <v>204.17101136319985</v>
      </c>
      <c r="D54" s="909">
        <v>414.51003368460084</v>
      </c>
      <c r="E54" s="909">
        <v>406.79157280839996</v>
      </c>
      <c r="F54" s="909">
        <v>668.34679708945009</v>
      </c>
      <c r="G54" s="909">
        <v>1386.1253742444001</v>
      </c>
      <c r="H54" s="808">
        <v>653.45858461554997</v>
      </c>
      <c r="I54" s="806">
        <v>703.69065163540017</v>
      </c>
      <c r="J54" s="806">
        <v>946.02280526179993</v>
      </c>
      <c r="K54" s="806">
        <v>1166.6487932839002</v>
      </c>
      <c r="L54" s="806">
        <v>1064.5642024641998</v>
      </c>
      <c r="M54" s="806">
        <v>1076.8708597602997</v>
      </c>
      <c r="N54" s="806">
        <v>1215.7777124391002</v>
      </c>
      <c r="O54" s="806">
        <v>959.21145175760012</v>
      </c>
      <c r="P54" s="806">
        <v>1316.3949350201999</v>
      </c>
      <c r="Q54" s="806">
        <v>1572.2427889430001</v>
      </c>
      <c r="R54" s="806">
        <v>967.23820209529993</v>
      </c>
      <c r="S54" s="807">
        <v>1386.1253742444001</v>
      </c>
      <c r="T54" s="630" t="s">
        <v>1282</v>
      </c>
      <c r="U54" s="365"/>
      <c r="V54" s="365"/>
      <c r="W54" s="365"/>
      <c r="X54" s="365"/>
      <c r="Y54" s="365"/>
      <c r="Z54" s="365"/>
      <c r="AA54" s="365"/>
      <c r="AB54" s="365"/>
      <c r="AC54" s="365"/>
      <c r="AD54" s="365"/>
      <c r="AE54" s="365"/>
      <c r="AF54" s="365"/>
      <c r="AG54" s="365"/>
      <c r="AH54" s="365"/>
    </row>
    <row r="55" spans="2:34" s="367" customFormat="1" ht="26.1" customHeight="1" x14ac:dyDescent="0.2">
      <c r="B55" s="629" t="s">
        <v>961</v>
      </c>
      <c r="C55" s="909">
        <v>903.98331423999991</v>
      </c>
      <c r="D55" s="909">
        <v>1252.3415704650001</v>
      </c>
      <c r="E55" s="909">
        <v>2186.1858511100004</v>
      </c>
      <c r="F55" s="909">
        <v>1964.4235517300001</v>
      </c>
      <c r="G55" s="909">
        <v>2603.7587620620002</v>
      </c>
      <c r="H55" s="808">
        <v>1804.5396025810001</v>
      </c>
      <c r="I55" s="806">
        <v>1658.302256085</v>
      </c>
      <c r="J55" s="806">
        <v>1927.6347292359999</v>
      </c>
      <c r="K55" s="806">
        <v>2136.09977282</v>
      </c>
      <c r="L55" s="806">
        <v>2160.0705381100001</v>
      </c>
      <c r="M55" s="806">
        <v>3105.7056027900007</v>
      </c>
      <c r="N55" s="806">
        <v>2071.1105859300001</v>
      </c>
      <c r="O55" s="806">
        <v>1758.4089411799996</v>
      </c>
      <c r="P55" s="806">
        <v>1795.3401860040537</v>
      </c>
      <c r="Q55" s="806">
        <v>2725.9883925739296</v>
      </c>
      <c r="R55" s="806">
        <v>2351.4130168509996</v>
      </c>
      <c r="S55" s="807">
        <v>2603.7587620620002</v>
      </c>
      <c r="T55" s="630" t="s">
        <v>1283</v>
      </c>
      <c r="U55" s="365"/>
      <c r="V55" s="365"/>
      <c r="W55" s="365"/>
      <c r="X55" s="365"/>
      <c r="Y55" s="365"/>
      <c r="Z55" s="365"/>
      <c r="AA55" s="365"/>
      <c r="AB55" s="365"/>
      <c r="AC55" s="365"/>
      <c r="AD55" s="365"/>
      <c r="AE55" s="365"/>
      <c r="AF55" s="365"/>
      <c r="AG55" s="365"/>
      <c r="AH55" s="365"/>
    </row>
    <row r="56" spans="2:34" s="367" customFormat="1" ht="12" customHeight="1" x14ac:dyDescent="0.2">
      <c r="B56" s="456"/>
      <c r="C56" s="909"/>
      <c r="D56" s="909"/>
      <c r="E56" s="909"/>
      <c r="F56" s="909"/>
      <c r="G56" s="909"/>
      <c r="H56" s="808"/>
      <c r="I56" s="806"/>
      <c r="J56" s="806"/>
      <c r="K56" s="806"/>
      <c r="L56" s="806"/>
      <c r="M56" s="806"/>
      <c r="N56" s="806"/>
      <c r="O56" s="806"/>
      <c r="P56" s="806"/>
      <c r="Q56" s="806"/>
      <c r="R56" s="806"/>
      <c r="S56" s="807"/>
      <c r="T56" s="628"/>
      <c r="U56" s="365"/>
      <c r="V56" s="365"/>
      <c r="W56" s="365"/>
      <c r="X56" s="365"/>
      <c r="Y56" s="365"/>
      <c r="Z56" s="365"/>
      <c r="AA56" s="365"/>
      <c r="AB56" s="365"/>
      <c r="AC56" s="365"/>
      <c r="AD56" s="365"/>
      <c r="AE56" s="365"/>
      <c r="AF56" s="365"/>
      <c r="AG56" s="365"/>
      <c r="AH56" s="365"/>
    </row>
    <row r="57" spans="2:34" s="362" customFormat="1" ht="26.1" customHeight="1" x14ac:dyDescent="0.2">
      <c r="B57" s="456" t="s">
        <v>974</v>
      </c>
      <c r="C57" s="905">
        <v>1946.2409127319997</v>
      </c>
      <c r="D57" s="905">
        <v>4518.841573576</v>
      </c>
      <c r="E57" s="905">
        <v>4808.2461138799954</v>
      </c>
      <c r="F57" s="905">
        <v>4283.8265107099942</v>
      </c>
      <c r="G57" s="905">
        <v>4715.0505616500031</v>
      </c>
      <c r="H57" s="811">
        <v>5309.802715880036</v>
      </c>
      <c r="I57" s="809">
        <v>5476.2431088300018</v>
      </c>
      <c r="J57" s="809">
        <v>6408.0969496083999</v>
      </c>
      <c r="K57" s="809">
        <v>5891.7446262099847</v>
      </c>
      <c r="L57" s="809">
        <v>6099.9551896899857</v>
      </c>
      <c r="M57" s="809">
        <v>6143.0303703400023</v>
      </c>
      <c r="N57" s="809">
        <v>6239.4597683499951</v>
      </c>
      <c r="O57" s="809">
        <v>4922.6100709800021</v>
      </c>
      <c r="P57" s="809">
        <v>4779.608011029999</v>
      </c>
      <c r="Q57" s="809">
        <v>4828.1567545499984</v>
      </c>
      <c r="R57" s="809">
        <v>4552.9031098400046</v>
      </c>
      <c r="S57" s="810">
        <v>4715.0505616500031</v>
      </c>
      <c r="T57" s="628" t="s">
        <v>1169</v>
      </c>
      <c r="U57" s="365"/>
      <c r="V57" s="365"/>
      <c r="W57" s="365"/>
      <c r="X57" s="365"/>
      <c r="Y57" s="365"/>
      <c r="Z57" s="365"/>
      <c r="AA57" s="365"/>
      <c r="AB57" s="365"/>
      <c r="AC57" s="365"/>
      <c r="AD57" s="365"/>
      <c r="AE57" s="365"/>
      <c r="AF57" s="365"/>
      <c r="AG57" s="365"/>
      <c r="AH57" s="365"/>
    </row>
    <row r="58" spans="2:34" s="367" customFormat="1" ht="26.1" customHeight="1" x14ac:dyDescent="0.2">
      <c r="B58" s="629" t="s">
        <v>979</v>
      </c>
      <c r="C58" s="909">
        <v>1884.1006937319999</v>
      </c>
      <c r="D58" s="909">
        <v>4379.8335155760005</v>
      </c>
      <c r="E58" s="909">
        <v>4530.0525463599952</v>
      </c>
      <c r="F58" s="909">
        <v>4143.9341532859944</v>
      </c>
      <c r="G58" s="909">
        <v>4557.4166124280027</v>
      </c>
      <c r="H58" s="808">
        <v>5134.6803150700362</v>
      </c>
      <c r="I58" s="806">
        <v>5282.0628623500015</v>
      </c>
      <c r="J58" s="806">
        <v>6215.8549117583998</v>
      </c>
      <c r="K58" s="806">
        <v>5715.2008942299844</v>
      </c>
      <c r="L58" s="806">
        <v>5944.0316607299856</v>
      </c>
      <c r="M58" s="806">
        <v>5982.0718901470027</v>
      </c>
      <c r="N58" s="806">
        <v>6077.7400376499954</v>
      </c>
      <c r="O58" s="806">
        <v>4765.8307946000023</v>
      </c>
      <c r="P58" s="806">
        <v>4630.2329085099991</v>
      </c>
      <c r="Q58" s="806">
        <v>4680.3689760599982</v>
      </c>
      <c r="R58" s="806">
        <v>4401.2717469250047</v>
      </c>
      <c r="S58" s="807">
        <v>4557.4166124280027</v>
      </c>
      <c r="T58" s="630" t="s">
        <v>1170</v>
      </c>
      <c r="U58" s="365"/>
      <c r="V58" s="365"/>
      <c r="W58" s="365"/>
      <c r="X58" s="365"/>
      <c r="Y58" s="365"/>
      <c r="Z58" s="365"/>
      <c r="AA58" s="365"/>
      <c r="AB58" s="365"/>
      <c r="AC58" s="365"/>
      <c r="AD58" s="365"/>
      <c r="AE58" s="365"/>
      <c r="AF58" s="365"/>
      <c r="AG58" s="365"/>
      <c r="AH58" s="365"/>
    </row>
    <row r="59" spans="2:34" s="367" customFormat="1" ht="26.1" customHeight="1" x14ac:dyDescent="0.2">
      <c r="B59" s="629" t="s">
        <v>981</v>
      </c>
      <c r="C59" s="909">
        <v>62.140219000000002</v>
      </c>
      <c r="D59" s="909">
        <v>139.00805800000001</v>
      </c>
      <c r="E59" s="909">
        <v>278.19356751999999</v>
      </c>
      <c r="F59" s="909">
        <v>139.89235742400007</v>
      </c>
      <c r="G59" s="909">
        <v>157.63394922200001</v>
      </c>
      <c r="H59" s="808">
        <v>175.12240080999996</v>
      </c>
      <c r="I59" s="806">
        <v>194.18024647999997</v>
      </c>
      <c r="J59" s="806">
        <v>192.24203785000009</v>
      </c>
      <c r="K59" s="806">
        <v>176.54373197999999</v>
      </c>
      <c r="L59" s="806">
        <v>155.92352895999997</v>
      </c>
      <c r="M59" s="806">
        <v>160.95848019299993</v>
      </c>
      <c r="N59" s="806">
        <v>161.71973070000007</v>
      </c>
      <c r="O59" s="806">
        <v>156.77927637999994</v>
      </c>
      <c r="P59" s="806">
        <v>149.37510252000001</v>
      </c>
      <c r="Q59" s="806">
        <v>147.78777848999991</v>
      </c>
      <c r="R59" s="806">
        <v>151.63136291499995</v>
      </c>
      <c r="S59" s="807">
        <v>157.63394922200001</v>
      </c>
      <c r="T59" s="630" t="s">
        <v>1273</v>
      </c>
      <c r="U59" s="365"/>
      <c r="V59" s="365"/>
      <c r="W59" s="365"/>
      <c r="X59" s="365"/>
      <c r="Y59" s="365"/>
      <c r="Z59" s="365"/>
      <c r="AA59" s="365"/>
      <c r="AB59" s="365"/>
      <c r="AC59" s="365"/>
      <c r="AD59" s="365"/>
      <c r="AE59" s="365"/>
      <c r="AF59" s="365"/>
      <c r="AG59" s="365"/>
      <c r="AH59" s="365"/>
    </row>
    <row r="60" spans="2:34" s="367" customFormat="1" ht="12" customHeight="1" x14ac:dyDescent="0.2">
      <c r="B60" s="456"/>
      <c r="C60" s="909"/>
      <c r="D60" s="909"/>
      <c r="E60" s="909"/>
      <c r="F60" s="909"/>
      <c r="G60" s="909"/>
      <c r="H60" s="808"/>
      <c r="I60" s="806"/>
      <c r="J60" s="806"/>
      <c r="K60" s="806"/>
      <c r="L60" s="806"/>
      <c r="M60" s="806"/>
      <c r="N60" s="806"/>
      <c r="O60" s="806"/>
      <c r="P60" s="806"/>
      <c r="Q60" s="806"/>
      <c r="R60" s="806"/>
      <c r="S60" s="807"/>
      <c r="T60" s="628"/>
      <c r="U60" s="365"/>
      <c r="V60" s="365"/>
      <c r="W60" s="365"/>
      <c r="X60" s="365"/>
      <c r="Y60" s="365"/>
      <c r="Z60" s="365"/>
      <c r="AA60" s="365"/>
      <c r="AB60" s="365"/>
      <c r="AC60" s="365"/>
      <c r="AD60" s="365"/>
      <c r="AE60" s="365"/>
      <c r="AF60" s="365"/>
      <c r="AG60" s="365"/>
      <c r="AH60" s="365"/>
    </row>
    <row r="61" spans="2:34" s="362" customFormat="1" ht="26.1" customHeight="1" x14ac:dyDescent="0.2">
      <c r="B61" s="456" t="s">
        <v>980</v>
      </c>
      <c r="C61" s="905">
        <v>86465.22123251672</v>
      </c>
      <c r="D61" s="905">
        <v>92801.670971597428</v>
      </c>
      <c r="E61" s="905">
        <v>87030.448416666841</v>
      </c>
      <c r="F61" s="905">
        <v>82105.575854868221</v>
      </c>
      <c r="G61" s="905">
        <v>66602.782470419872</v>
      </c>
      <c r="H61" s="811">
        <v>99471.247927131219</v>
      </c>
      <c r="I61" s="809">
        <v>99469.477341310107</v>
      </c>
      <c r="J61" s="809">
        <v>95586.14995445071</v>
      </c>
      <c r="K61" s="809">
        <v>91631.595487054918</v>
      </c>
      <c r="L61" s="809">
        <v>90283.519849256001</v>
      </c>
      <c r="M61" s="809">
        <v>84197.802910980667</v>
      </c>
      <c r="N61" s="809">
        <v>77211.667726458021</v>
      </c>
      <c r="O61" s="809">
        <v>76060.003065784258</v>
      </c>
      <c r="P61" s="809">
        <v>62626.179046630707</v>
      </c>
      <c r="Q61" s="809">
        <v>63988.95345676921</v>
      </c>
      <c r="R61" s="809">
        <v>62051.918089202656</v>
      </c>
      <c r="S61" s="810">
        <v>66602.782470419872</v>
      </c>
      <c r="T61" s="628" t="s">
        <v>1171</v>
      </c>
      <c r="U61" s="365"/>
      <c r="V61" s="365"/>
      <c r="W61" s="365"/>
      <c r="X61" s="365"/>
      <c r="Y61" s="365"/>
      <c r="Z61" s="365"/>
      <c r="AA61" s="365"/>
      <c r="AB61" s="365"/>
      <c r="AC61" s="365"/>
      <c r="AD61" s="365"/>
      <c r="AE61" s="365"/>
      <c r="AF61" s="365"/>
      <c r="AG61" s="365"/>
      <c r="AH61" s="365"/>
    </row>
    <row r="62" spans="2:34" s="362" customFormat="1" ht="26.1" customHeight="1" x14ac:dyDescent="0.2">
      <c r="B62" s="456" t="s">
        <v>1194</v>
      </c>
      <c r="C62" s="905">
        <v>0</v>
      </c>
      <c r="D62" s="905">
        <v>0</v>
      </c>
      <c r="E62" s="905">
        <v>0</v>
      </c>
      <c r="F62" s="905">
        <v>0</v>
      </c>
      <c r="G62" s="905">
        <v>0</v>
      </c>
      <c r="H62" s="811">
        <v>0</v>
      </c>
      <c r="I62" s="809">
        <v>0</v>
      </c>
      <c r="J62" s="809">
        <v>0</v>
      </c>
      <c r="K62" s="809">
        <v>867.92</v>
      </c>
      <c r="L62" s="809">
        <v>808.92499999999995</v>
      </c>
      <c r="M62" s="809">
        <v>811.39499999999998</v>
      </c>
      <c r="N62" s="809">
        <v>792.39499999999998</v>
      </c>
      <c r="O62" s="809">
        <v>810.63499999999999</v>
      </c>
      <c r="P62" s="809">
        <v>824.79</v>
      </c>
      <c r="Q62" s="809">
        <v>851.39</v>
      </c>
      <c r="R62" s="809">
        <v>0</v>
      </c>
      <c r="S62" s="810">
        <v>0</v>
      </c>
      <c r="T62" s="628" t="s">
        <v>1285</v>
      </c>
      <c r="U62" s="365"/>
      <c r="V62" s="365"/>
      <c r="W62" s="365"/>
      <c r="X62" s="365"/>
      <c r="Y62" s="365"/>
      <c r="Z62" s="365"/>
      <c r="AA62" s="365"/>
      <c r="AB62" s="365"/>
      <c r="AC62" s="365"/>
      <c r="AD62" s="365"/>
      <c r="AE62" s="365"/>
      <c r="AF62" s="365"/>
      <c r="AG62" s="365"/>
      <c r="AH62" s="365"/>
    </row>
    <row r="63" spans="2:34" s="367" customFormat="1" ht="26.1" customHeight="1" x14ac:dyDescent="0.2">
      <c r="B63" s="629" t="s">
        <v>958</v>
      </c>
      <c r="C63" s="909">
        <v>0</v>
      </c>
      <c r="D63" s="909">
        <v>0</v>
      </c>
      <c r="E63" s="909">
        <v>0</v>
      </c>
      <c r="F63" s="909">
        <v>0</v>
      </c>
      <c r="G63" s="909">
        <v>0</v>
      </c>
      <c r="H63" s="808">
        <v>0</v>
      </c>
      <c r="I63" s="806">
        <v>0</v>
      </c>
      <c r="J63" s="806">
        <v>0</v>
      </c>
      <c r="K63" s="806">
        <v>0</v>
      </c>
      <c r="L63" s="806">
        <v>0</v>
      </c>
      <c r="M63" s="806">
        <v>0</v>
      </c>
      <c r="N63" s="806">
        <v>0</v>
      </c>
      <c r="O63" s="806">
        <v>0</v>
      </c>
      <c r="P63" s="806">
        <v>0</v>
      </c>
      <c r="Q63" s="806">
        <v>0</v>
      </c>
      <c r="R63" s="806">
        <v>0</v>
      </c>
      <c r="S63" s="807">
        <v>0</v>
      </c>
      <c r="T63" s="630" t="s">
        <v>1164</v>
      </c>
      <c r="U63" s="365"/>
      <c r="V63" s="365"/>
      <c r="W63" s="365"/>
      <c r="X63" s="365"/>
      <c r="Y63" s="365"/>
      <c r="Z63" s="365"/>
      <c r="AA63" s="365"/>
      <c r="AB63" s="365"/>
      <c r="AC63" s="365"/>
      <c r="AD63" s="365"/>
      <c r="AE63" s="365"/>
      <c r="AF63" s="365"/>
      <c r="AG63" s="365"/>
      <c r="AH63" s="365"/>
    </row>
    <row r="64" spans="2:34" s="367" customFormat="1" ht="26.1" customHeight="1" x14ac:dyDescent="0.2">
      <c r="B64" s="629" t="s">
        <v>959</v>
      </c>
      <c r="C64" s="909">
        <v>0</v>
      </c>
      <c r="D64" s="909">
        <v>0</v>
      </c>
      <c r="E64" s="909">
        <v>0</v>
      </c>
      <c r="F64" s="909">
        <v>0</v>
      </c>
      <c r="G64" s="909">
        <v>0</v>
      </c>
      <c r="H64" s="808">
        <v>0</v>
      </c>
      <c r="I64" s="806">
        <v>0</v>
      </c>
      <c r="J64" s="806">
        <v>0</v>
      </c>
      <c r="K64" s="806">
        <v>867.92</v>
      </c>
      <c r="L64" s="806">
        <v>808.92499999999995</v>
      </c>
      <c r="M64" s="806">
        <v>811.39499999999998</v>
      </c>
      <c r="N64" s="806">
        <v>792.39499999999998</v>
      </c>
      <c r="O64" s="806">
        <v>810.63499999999999</v>
      </c>
      <c r="P64" s="806">
        <v>824.79</v>
      </c>
      <c r="Q64" s="806">
        <v>851.39</v>
      </c>
      <c r="R64" s="806">
        <v>0</v>
      </c>
      <c r="S64" s="807">
        <v>0</v>
      </c>
      <c r="T64" s="630" t="s">
        <v>1277</v>
      </c>
      <c r="U64" s="365"/>
      <c r="V64" s="365"/>
      <c r="W64" s="365"/>
      <c r="X64" s="365"/>
      <c r="Y64" s="365"/>
      <c r="Z64" s="365"/>
      <c r="AA64" s="365"/>
      <c r="AB64" s="365"/>
      <c r="AC64" s="365"/>
      <c r="AD64" s="365"/>
      <c r="AE64" s="365"/>
      <c r="AF64" s="365"/>
      <c r="AG64" s="365"/>
      <c r="AH64" s="365"/>
    </row>
    <row r="65" spans="2:34" s="367" customFormat="1" ht="26.1" customHeight="1" x14ac:dyDescent="0.2">
      <c r="B65" s="629" t="s">
        <v>960</v>
      </c>
      <c r="C65" s="909">
        <v>0</v>
      </c>
      <c r="D65" s="909">
        <v>0</v>
      </c>
      <c r="E65" s="909">
        <v>0</v>
      </c>
      <c r="F65" s="909">
        <v>0</v>
      </c>
      <c r="G65" s="909">
        <v>0</v>
      </c>
      <c r="H65" s="808">
        <v>0</v>
      </c>
      <c r="I65" s="806">
        <v>0</v>
      </c>
      <c r="J65" s="806">
        <v>0</v>
      </c>
      <c r="K65" s="806">
        <v>0</v>
      </c>
      <c r="L65" s="806">
        <v>0</v>
      </c>
      <c r="M65" s="806">
        <v>0</v>
      </c>
      <c r="N65" s="806">
        <v>0</v>
      </c>
      <c r="O65" s="806">
        <v>0</v>
      </c>
      <c r="P65" s="806">
        <v>0</v>
      </c>
      <c r="Q65" s="806">
        <v>0</v>
      </c>
      <c r="R65" s="806">
        <v>0</v>
      </c>
      <c r="S65" s="807">
        <v>0</v>
      </c>
      <c r="T65" s="630" t="s">
        <v>1281</v>
      </c>
      <c r="U65" s="365"/>
      <c r="V65" s="365"/>
      <c r="W65" s="365"/>
      <c r="X65" s="365"/>
      <c r="Y65" s="365"/>
      <c r="Z65" s="365"/>
      <c r="AA65" s="365"/>
      <c r="AB65" s="365"/>
      <c r="AC65" s="365"/>
      <c r="AD65" s="365"/>
      <c r="AE65" s="365"/>
      <c r="AF65" s="365"/>
      <c r="AG65" s="365"/>
      <c r="AH65" s="365"/>
    </row>
    <row r="66" spans="2:34" s="362" customFormat="1" ht="26.1" customHeight="1" x14ac:dyDescent="0.2">
      <c r="B66" s="456" t="s">
        <v>1195</v>
      </c>
      <c r="C66" s="905">
        <v>86465.22123251672</v>
      </c>
      <c r="D66" s="905">
        <v>92801.670971597428</v>
      </c>
      <c r="E66" s="905">
        <v>87030.448416666841</v>
      </c>
      <c r="F66" s="905">
        <v>82105.575854868221</v>
      </c>
      <c r="G66" s="905">
        <v>66602.782470419872</v>
      </c>
      <c r="H66" s="811">
        <v>99471.247927131219</v>
      </c>
      <c r="I66" s="809">
        <v>99469.477341310107</v>
      </c>
      <c r="J66" s="809">
        <v>95586.14995445071</v>
      </c>
      <c r="K66" s="809">
        <v>90763.675487054919</v>
      </c>
      <c r="L66" s="809">
        <v>89474.594849255998</v>
      </c>
      <c r="M66" s="809">
        <v>83386.407910980663</v>
      </c>
      <c r="N66" s="809">
        <v>76419.272726458017</v>
      </c>
      <c r="O66" s="809">
        <v>75249.368065784263</v>
      </c>
      <c r="P66" s="809">
        <v>61801.389046630706</v>
      </c>
      <c r="Q66" s="809">
        <v>63137.56345676921</v>
      </c>
      <c r="R66" s="809">
        <v>62051.918089202656</v>
      </c>
      <c r="S66" s="810">
        <v>66602.782470419872</v>
      </c>
      <c r="T66" s="628" t="s">
        <v>1286</v>
      </c>
      <c r="U66" s="365"/>
      <c r="V66" s="365"/>
      <c r="W66" s="365"/>
      <c r="X66" s="365"/>
      <c r="Y66" s="365"/>
      <c r="Z66" s="365"/>
      <c r="AA66" s="365"/>
      <c r="AB66" s="365"/>
      <c r="AC66" s="365"/>
      <c r="AD66" s="365"/>
      <c r="AE66" s="365"/>
      <c r="AF66" s="365"/>
      <c r="AG66" s="365"/>
      <c r="AH66" s="365"/>
    </row>
    <row r="67" spans="2:34" s="367" customFormat="1" ht="26.1" customHeight="1" x14ac:dyDescent="0.2">
      <c r="B67" s="629" t="s">
        <v>957</v>
      </c>
      <c r="C67" s="909">
        <v>84168.452668486701</v>
      </c>
      <c r="D67" s="909">
        <v>90332.869108247425</v>
      </c>
      <c r="E67" s="909">
        <v>83562.510995271834</v>
      </c>
      <c r="F67" s="909">
        <v>79705.498442269221</v>
      </c>
      <c r="G67" s="909">
        <v>64638.028024863866</v>
      </c>
      <c r="H67" s="808">
        <v>96253.38081392122</v>
      </c>
      <c r="I67" s="806">
        <v>96057.365108500104</v>
      </c>
      <c r="J67" s="806">
        <v>92512.906234540715</v>
      </c>
      <c r="K67" s="806">
        <v>87965.085636924923</v>
      </c>
      <c r="L67" s="806">
        <v>86796.322316855993</v>
      </c>
      <c r="M67" s="806">
        <v>80867.519680385667</v>
      </c>
      <c r="N67" s="806">
        <v>74079.558393818021</v>
      </c>
      <c r="O67" s="806">
        <v>72975.262634664265</v>
      </c>
      <c r="P67" s="806">
        <v>59669.630668820908</v>
      </c>
      <c r="Q67" s="806">
        <v>61078.360830191683</v>
      </c>
      <c r="R67" s="806">
        <v>60012.331234407655</v>
      </c>
      <c r="S67" s="807">
        <v>64638.028024863866</v>
      </c>
      <c r="T67" s="630" t="s">
        <v>1284</v>
      </c>
      <c r="U67" s="365"/>
      <c r="V67" s="365"/>
      <c r="W67" s="365"/>
      <c r="X67" s="365"/>
      <c r="Y67" s="365"/>
      <c r="Z67" s="365"/>
      <c r="AA67" s="365"/>
      <c r="AB67" s="365"/>
      <c r="AC67" s="365"/>
      <c r="AD67" s="365"/>
      <c r="AE67" s="365"/>
      <c r="AF67" s="365"/>
      <c r="AG67" s="365"/>
      <c r="AH67" s="365"/>
    </row>
    <row r="68" spans="2:34" s="367" customFormat="1" ht="26.1" customHeight="1" x14ac:dyDescent="0.2">
      <c r="B68" s="629" t="s">
        <v>962</v>
      </c>
      <c r="C68" s="909">
        <v>15449.974635569859</v>
      </c>
      <c r="D68" s="909">
        <v>17014.198197902799</v>
      </c>
      <c r="E68" s="909">
        <v>14968.799310868922</v>
      </c>
      <c r="F68" s="909">
        <v>15895.797666372098</v>
      </c>
      <c r="G68" s="909">
        <v>16637.620719622399</v>
      </c>
      <c r="H68" s="808">
        <v>18887.093241276449</v>
      </c>
      <c r="I68" s="806">
        <v>19463.3781228997</v>
      </c>
      <c r="J68" s="806">
        <v>19213.262248646399</v>
      </c>
      <c r="K68" s="806">
        <v>18914.516370448404</v>
      </c>
      <c r="L68" s="806">
        <v>18486.245606055101</v>
      </c>
      <c r="M68" s="806">
        <v>17256.0178245241</v>
      </c>
      <c r="N68" s="806">
        <v>16387.431380316601</v>
      </c>
      <c r="O68" s="806">
        <v>15055.169489104901</v>
      </c>
      <c r="P68" s="806">
        <v>14350.405557308999</v>
      </c>
      <c r="Q68" s="806">
        <v>16461.343619708601</v>
      </c>
      <c r="R68" s="806">
        <v>15300.943888678101</v>
      </c>
      <c r="S68" s="807">
        <v>16637.620719622399</v>
      </c>
      <c r="T68" s="630" t="s">
        <v>1205</v>
      </c>
      <c r="U68" s="365"/>
      <c r="V68" s="365"/>
      <c r="W68" s="365"/>
      <c r="X68" s="365"/>
      <c r="Y68" s="365"/>
      <c r="Z68" s="365"/>
      <c r="AA68" s="365"/>
      <c r="AB68" s="365"/>
      <c r="AC68" s="365"/>
      <c r="AD68" s="365"/>
      <c r="AE68" s="365"/>
      <c r="AF68" s="365"/>
      <c r="AG68" s="365"/>
      <c r="AH68" s="365"/>
    </row>
    <row r="69" spans="2:34" s="367" customFormat="1" ht="26.1" customHeight="1" x14ac:dyDescent="0.2">
      <c r="B69" s="629" t="s">
        <v>963</v>
      </c>
      <c r="C69" s="909">
        <v>67950.965575365262</v>
      </c>
      <c r="D69" s="909">
        <v>72611.869821361135</v>
      </c>
      <c r="E69" s="909">
        <v>67703.444531464513</v>
      </c>
      <c r="F69" s="909">
        <v>62153.309987564426</v>
      </c>
      <c r="G69" s="909">
        <v>45802.939137969399</v>
      </c>
      <c r="H69" s="808">
        <v>75374.63782136637</v>
      </c>
      <c r="I69" s="806">
        <v>74362.878687775214</v>
      </c>
      <c r="J69" s="806">
        <v>70998.771847783122</v>
      </c>
      <c r="K69" s="806">
        <v>66798.770636834612</v>
      </c>
      <c r="L69" s="806">
        <v>66229.705545934616</v>
      </c>
      <c r="M69" s="806">
        <v>61575.118223264973</v>
      </c>
      <c r="N69" s="806">
        <v>55759.74217884551</v>
      </c>
      <c r="O69" s="806">
        <v>55931.991171803456</v>
      </c>
      <c r="P69" s="806">
        <v>43391.766079126755</v>
      </c>
      <c r="Q69" s="806">
        <v>42698.319530500077</v>
      </c>
      <c r="R69" s="806">
        <v>42734.680011690565</v>
      </c>
      <c r="S69" s="807">
        <v>45802.939137969399</v>
      </c>
      <c r="T69" s="630" t="s">
        <v>1206</v>
      </c>
      <c r="U69" s="365"/>
      <c r="V69" s="365"/>
      <c r="W69" s="365"/>
      <c r="X69" s="365"/>
      <c r="Y69" s="365"/>
      <c r="Z69" s="365"/>
      <c r="AA69" s="365"/>
      <c r="AB69" s="365"/>
      <c r="AC69" s="365"/>
      <c r="AD69" s="365"/>
      <c r="AE69" s="365"/>
      <c r="AF69" s="365"/>
      <c r="AG69" s="365"/>
      <c r="AH69" s="365"/>
    </row>
    <row r="70" spans="2:34" s="367" customFormat="1" ht="26.1" customHeight="1" x14ac:dyDescent="0.2">
      <c r="B70" s="629" t="s">
        <v>964</v>
      </c>
      <c r="C70" s="909">
        <v>767.51245755160005</v>
      </c>
      <c r="D70" s="909">
        <v>706.80108898349999</v>
      </c>
      <c r="E70" s="909">
        <v>890.26715293839993</v>
      </c>
      <c r="F70" s="909">
        <v>1656.3907883327001</v>
      </c>
      <c r="G70" s="909">
        <v>2197.4681672720658</v>
      </c>
      <c r="H70" s="808">
        <v>1991.6497512783999</v>
      </c>
      <c r="I70" s="806">
        <v>2231.1082978252002</v>
      </c>
      <c r="J70" s="806">
        <v>2300.8721381111995</v>
      </c>
      <c r="K70" s="806">
        <v>2251.7986296419181</v>
      </c>
      <c r="L70" s="806">
        <v>2080.3711648662688</v>
      </c>
      <c r="M70" s="806">
        <v>2036.3836325966001</v>
      </c>
      <c r="N70" s="806">
        <v>1932.3848346559109</v>
      </c>
      <c r="O70" s="806">
        <v>1988.1019737559143</v>
      </c>
      <c r="P70" s="806">
        <v>1927.4590323851514</v>
      </c>
      <c r="Q70" s="806">
        <v>1918.6976799829997</v>
      </c>
      <c r="R70" s="806">
        <v>1976.7073340389891</v>
      </c>
      <c r="S70" s="807">
        <v>2197.4681672720658</v>
      </c>
      <c r="T70" s="630" t="s">
        <v>1282</v>
      </c>
      <c r="U70" s="365"/>
      <c r="V70" s="365"/>
      <c r="W70" s="365"/>
      <c r="X70" s="365"/>
      <c r="Y70" s="365"/>
      <c r="Z70" s="365"/>
      <c r="AA70" s="365"/>
      <c r="AB70" s="365"/>
      <c r="AC70" s="365"/>
      <c r="AD70" s="365"/>
      <c r="AE70" s="365"/>
      <c r="AF70" s="365"/>
      <c r="AG70" s="365"/>
      <c r="AH70" s="365"/>
    </row>
    <row r="71" spans="2:34" s="367" customFormat="1" ht="26.1" customHeight="1" x14ac:dyDescent="0.2">
      <c r="B71" s="629" t="s">
        <v>961</v>
      </c>
      <c r="C71" s="909">
        <v>2296.7685640300001</v>
      </c>
      <c r="D71" s="909">
        <v>2468.8018633500001</v>
      </c>
      <c r="E71" s="909">
        <v>3467.9374213950005</v>
      </c>
      <c r="F71" s="909">
        <v>2400.0774125990006</v>
      </c>
      <c r="G71" s="909">
        <v>1964.7544455560005</v>
      </c>
      <c r="H71" s="808">
        <v>3217.8671132100003</v>
      </c>
      <c r="I71" s="806">
        <v>3412.11223281</v>
      </c>
      <c r="J71" s="806">
        <v>3073.24371991</v>
      </c>
      <c r="K71" s="806">
        <v>2798.5898501300003</v>
      </c>
      <c r="L71" s="806">
        <v>2678.2725323999998</v>
      </c>
      <c r="M71" s="806">
        <v>2518.8882305949992</v>
      </c>
      <c r="N71" s="806">
        <v>2339.7143326400001</v>
      </c>
      <c r="O71" s="806">
        <v>2274.10543112</v>
      </c>
      <c r="P71" s="806">
        <v>2131.7583778097955</v>
      </c>
      <c r="Q71" s="806">
        <v>2059.2026265775303</v>
      </c>
      <c r="R71" s="806">
        <v>2039.5868547950004</v>
      </c>
      <c r="S71" s="807">
        <v>1964.7544455560005</v>
      </c>
      <c r="T71" s="630" t="s">
        <v>1283</v>
      </c>
      <c r="U71" s="365"/>
      <c r="V71" s="365"/>
      <c r="W71" s="365"/>
      <c r="X71" s="365"/>
      <c r="Y71" s="365"/>
      <c r="Z71" s="365"/>
      <c r="AA71" s="365"/>
      <c r="AB71" s="365"/>
      <c r="AC71" s="365"/>
      <c r="AD71" s="365"/>
      <c r="AE71" s="365"/>
      <c r="AF71" s="365"/>
      <c r="AG71" s="365"/>
      <c r="AH71" s="365"/>
    </row>
    <row r="72" spans="2:34" s="367" customFormat="1" ht="12" customHeight="1" x14ac:dyDescent="0.2">
      <c r="B72" s="456"/>
      <c r="C72" s="905"/>
      <c r="D72" s="905"/>
      <c r="E72" s="905"/>
      <c r="F72" s="905"/>
      <c r="G72" s="905"/>
      <c r="H72" s="811"/>
      <c r="I72" s="809"/>
      <c r="J72" s="809"/>
      <c r="K72" s="809"/>
      <c r="L72" s="809"/>
      <c r="M72" s="809"/>
      <c r="N72" s="809"/>
      <c r="O72" s="809"/>
      <c r="P72" s="809"/>
      <c r="Q72" s="809"/>
      <c r="R72" s="809"/>
      <c r="S72" s="810"/>
      <c r="T72" s="1094"/>
      <c r="U72" s="365"/>
      <c r="V72" s="365"/>
      <c r="W72" s="365"/>
      <c r="X72" s="365"/>
      <c r="Y72" s="365"/>
      <c r="Z72" s="365"/>
      <c r="AA72" s="365"/>
      <c r="AB72" s="365"/>
      <c r="AC72" s="365"/>
      <c r="AD72" s="365"/>
      <c r="AE72" s="365"/>
      <c r="AF72" s="365"/>
      <c r="AG72" s="365"/>
      <c r="AH72" s="365"/>
    </row>
    <row r="73" spans="2:34" s="362" customFormat="1" ht="30.75" x14ac:dyDescent="0.2">
      <c r="B73" s="1092" t="s">
        <v>331</v>
      </c>
      <c r="C73" s="912">
        <v>313389.42140940379</v>
      </c>
      <c r="D73" s="912">
        <v>405189.34641093342</v>
      </c>
      <c r="E73" s="912">
        <v>523075.23588176002</v>
      </c>
      <c r="F73" s="912">
        <v>384366.728975926</v>
      </c>
      <c r="G73" s="912">
        <v>382538.83564809005</v>
      </c>
      <c r="H73" s="1618">
        <v>406766.94357745553</v>
      </c>
      <c r="I73" s="1616">
        <v>412013.33850711357</v>
      </c>
      <c r="J73" s="1616">
        <v>407784.24379138113</v>
      </c>
      <c r="K73" s="1616">
        <v>412647.45434611995</v>
      </c>
      <c r="L73" s="1616">
        <v>413673.71953986236</v>
      </c>
      <c r="M73" s="1616">
        <v>408540.38942084019</v>
      </c>
      <c r="N73" s="1616">
        <v>397236.20694745099</v>
      </c>
      <c r="O73" s="1616">
        <v>391862.28747109917</v>
      </c>
      <c r="P73" s="1616">
        <v>381343.67849878129</v>
      </c>
      <c r="Q73" s="1616">
        <v>385925.62823297048</v>
      </c>
      <c r="R73" s="1616">
        <v>380630.8665710279</v>
      </c>
      <c r="S73" s="1617">
        <v>382538.83564809005</v>
      </c>
      <c r="T73" s="1095" t="s">
        <v>1005</v>
      </c>
      <c r="U73" s="365"/>
      <c r="V73" s="365"/>
      <c r="W73" s="365"/>
      <c r="X73" s="365"/>
      <c r="Y73" s="365"/>
      <c r="Z73" s="365"/>
      <c r="AA73" s="365"/>
      <c r="AB73" s="365"/>
      <c r="AC73" s="365"/>
      <c r="AD73" s="365"/>
      <c r="AE73" s="365"/>
      <c r="AF73" s="365"/>
      <c r="AG73" s="365"/>
      <c r="AH73" s="365"/>
    </row>
    <row r="74" spans="2:34" s="820" customFormat="1" ht="15" customHeight="1" thickBot="1" x14ac:dyDescent="0.25">
      <c r="B74" s="813"/>
      <c r="C74" s="814"/>
      <c r="D74" s="814"/>
      <c r="E74" s="818"/>
      <c r="F74" s="818"/>
      <c r="G74" s="818"/>
      <c r="H74" s="815"/>
      <c r="I74" s="816"/>
      <c r="J74" s="816"/>
      <c r="K74" s="816"/>
      <c r="L74" s="816"/>
      <c r="M74" s="816"/>
      <c r="N74" s="816"/>
      <c r="O74" s="816"/>
      <c r="P74" s="816"/>
      <c r="Q74" s="816"/>
      <c r="R74" s="816"/>
      <c r="S74" s="817"/>
      <c r="T74" s="819"/>
      <c r="U74" s="804"/>
      <c r="W74" s="804"/>
      <c r="X74" s="804"/>
      <c r="Y74" s="804"/>
      <c r="Z74" s="804"/>
      <c r="AA74" s="804"/>
      <c r="AB74" s="804"/>
      <c r="AC74" s="804"/>
      <c r="AD74" s="804"/>
      <c r="AE74" s="804"/>
      <c r="AF74" s="804"/>
      <c r="AG74" s="804"/>
      <c r="AH74" s="804"/>
    </row>
    <row r="75" spans="2:34" s="824" customFormat="1" ht="12" customHeight="1" thickTop="1" x14ac:dyDescent="0.2">
      <c r="B75" s="821"/>
      <c r="C75" s="822"/>
      <c r="D75" s="822"/>
      <c r="E75" s="822"/>
      <c r="F75" s="822"/>
      <c r="G75" s="822"/>
      <c r="H75" s="822"/>
      <c r="I75" s="822"/>
      <c r="J75" s="822"/>
      <c r="K75" s="822"/>
      <c r="L75" s="822"/>
      <c r="M75" s="822"/>
      <c r="N75" s="822"/>
      <c r="O75" s="822"/>
      <c r="P75" s="822"/>
      <c r="Q75" s="822"/>
      <c r="R75" s="822"/>
      <c r="S75" s="822"/>
      <c r="T75" s="823"/>
      <c r="U75" s="804"/>
    </row>
    <row r="76" spans="2:34" s="828" customFormat="1" ht="22.5" x14ac:dyDescent="0.2">
      <c r="B76" s="825" t="s">
        <v>1537</v>
      </c>
      <c r="C76" s="826"/>
      <c r="D76" s="826"/>
      <c r="E76" s="826"/>
      <c r="F76" s="826"/>
      <c r="G76" s="826"/>
      <c r="H76" s="826"/>
      <c r="I76" s="826"/>
      <c r="J76" s="826"/>
      <c r="K76" s="826"/>
      <c r="L76" s="826"/>
      <c r="M76" s="826"/>
      <c r="N76" s="826"/>
      <c r="O76" s="826"/>
      <c r="P76" s="826"/>
      <c r="Q76" s="826"/>
      <c r="R76" s="826"/>
      <c r="S76" s="826"/>
      <c r="T76" s="827" t="s">
        <v>1769</v>
      </c>
    </row>
    <row r="77" spans="2:34" s="829" customFormat="1" ht="23.25" x14ac:dyDescent="0.5">
      <c r="B77" s="359" t="s">
        <v>1940</v>
      </c>
      <c r="C77" s="830"/>
      <c r="D77" s="830"/>
      <c r="E77" s="830"/>
      <c r="F77" s="830"/>
      <c r="G77" s="830"/>
      <c r="H77" s="830"/>
      <c r="I77" s="830"/>
      <c r="J77" s="830"/>
      <c r="K77" s="830"/>
      <c r="L77" s="830"/>
      <c r="M77" s="830"/>
      <c r="N77" s="830"/>
      <c r="O77" s="830"/>
      <c r="P77" s="830"/>
      <c r="Q77" s="830"/>
      <c r="R77" s="830"/>
      <c r="S77" s="830"/>
      <c r="T77" s="358" t="s">
        <v>1941</v>
      </c>
    </row>
    <row r="78" spans="2:34" s="829" customFormat="1" ht="23.25" x14ac:dyDescent="0.2">
      <c r="C78" s="830"/>
      <c r="D78" s="830"/>
      <c r="E78" s="830"/>
      <c r="F78" s="830"/>
      <c r="G78" s="830"/>
      <c r="H78" s="830"/>
      <c r="I78" s="830"/>
      <c r="J78" s="830"/>
      <c r="K78" s="830"/>
      <c r="L78" s="830"/>
      <c r="M78" s="830"/>
      <c r="N78" s="830"/>
      <c r="O78" s="830"/>
      <c r="P78" s="830"/>
      <c r="Q78" s="830"/>
      <c r="R78" s="830"/>
      <c r="S78" s="830"/>
      <c r="T78" s="831"/>
    </row>
    <row r="79" spans="2:34" s="829" customFormat="1" ht="23.25" x14ac:dyDescent="0.2">
      <c r="C79" s="830"/>
      <c r="D79" s="830"/>
      <c r="E79" s="830"/>
      <c r="F79" s="830"/>
      <c r="G79" s="830"/>
      <c r="H79" s="830"/>
      <c r="I79" s="830"/>
      <c r="J79" s="830"/>
      <c r="K79" s="830"/>
      <c r="L79" s="830"/>
      <c r="M79" s="830"/>
      <c r="N79" s="830"/>
      <c r="O79" s="830"/>
      <c r="P79" s="830"/>
      <c r="Q79" s="830"/>
      <c r="R79" s="830"/>
      <c r="S79" s="830"/>
      <c r="T79" s="831"/>
    </row>
    <row r="80" spans="2:34" s="829" customFormat="1" ht="23.25" x14ac:dyDescent="0.2">
      <c r="C80" s="830"/>
      <c r="D80" s="830"/>
      <c r="E80" s="830"/>
      <c r="F80" s="830"/>
      <c r="G80" s="830"/>
      <c r="H80" s="830"/>
      <c r="I80" s="830"/>
      <c r="J80" s="830"/>
      <c r="K80" s="830"/>
      <c r="L80" s="830"/>
      <c r="M80" s="830"/>
      <c r="N80" s="830"/>
      <c r="O80" s="830"/>
      <c r="P80" s="830"/>
      <c r="Q80" s="830"/>
      <c r="R80" s="830"/>
      <c r="S80" s="830"/>
    </row>
    <row r="81" spans="3:19" s="829" customFormat="1" ht="23.25" x14ac:dyDescent="0.2">
      <c r="C81" s="830"/>
      <c r="D81" s="830"/>
      <c r="E81" s="830"/>
      <c r="F81" s="830"/>
      <c r="G81" s="830"/>
      <c r="H81" s="830"/>
      <c r="I81" s="830"/>
      <c r="J81" s="830"/>
      <c r="K81" s="830"/>
      <c r="L81" s="830"/>
      <c r="M81" s="830"/>
      <c r="N81" s="830"/>
      <c r="O81" s="830"/>
      <c r="P81" s="830"/>
      <c r="Q81" s="830"/>
      <c r="R81" s="830"/>
      <c r="S81" s="830"/>
    </row>
    <row r="82" spans="3:19" s="829" customFormat="1" ht="23.25" x14ac:dyDescent="0.2">
      <c r="C82" s="830"/>
      <c r="D82" s="830"/>
      <c r="E82" s="830"/>
      <c r="F82" s="830"/>
      <c r="G82" s="830"/>
      <c r="H82" s="830"/>
      <c r="I82" s="830"/>
      <c r="J82" s="830"/>
      <c r="K82" s="830"/>
      <c r="L82" s="830"/>
      <c r="M82" s="830"/>
      <c r="N82" s="830"/>
      <c r="O82" s="830"/>
      <c r="P82" s="830"/>
      <c r="Q82" s="830"/>
      <c r="R82" s="830"/>
      <c r="S82" s="830"/>
    </row>
    <row r="83" spans="3:19" s="829" customFormat="1" ht="23.25" x14ac:dyDescent="0.2">
      <c r="C83" s="830"/>
      <c r="D83" s="830"/>
      <c r="E83" s="830"/>
      <c r="F83" s="830"/>
      <c r="G83" s="830"/>
      <c r="H83" s="830"/>
      <c r="I83" s="830"/>
      <c r="J83" s="830"/>
      <c r="K83" s="830"/>
      <c r="L83" s="830"/>
      <c r="M83" s="830"/>
      <c r="N83" s="830"/>
      <c r="O83" s="830"/>
      <c r="P83" s="830"/>
      <c r="Q83" s="830"/>
      <c r="R83" s="830"/>
      <c r="S83" s="830"/>
    </row>
    <row r="84" spans="3:19" s="829" customFormat="1" ht="23.25" x14ac:dyDescent="0.2">
      <c r="C84" s="831"/>
      <c r="D84" s="831"/>
      <c r="E84" s="831"/>
      <c r="F84" s="831"/>
      <c r="G84" s="831"/>
      <c r="H84" s="830"/>
      <c r="I84" s="830"/>
      <c r="J84" s="830"/>
      <c r="K84" s="830"/>
      <c r="L84" s="830"/>
      <c r="M84" s="830"/>
      <c r="N84" s="830"/>
      <c r="O84" s="830"/>
      <c r="P84" s="830"/>
      <c r="Q84" s="830"/>
      <c r="R84" s="830"/>
      <c r="S84" s="830"/>
    </row>
    <row r="85" spans="3:19" s="829" customFormat="1" ht="23.25" x14ac:dyDescent="0.2">
      <c r="C85" s="831"/>
      <c r="D85" s="831"/>
      <c r="E85" s="831"/>
      <c r="F85" s="831"/>
      <c r="G85" s="831"/>
      <c r="H85" s="830"/>
      <c r="I85" s="830"/>
      <c r="J85" s="830"/>
      <c r="K85" s="830"/>
      <c r="L85" s="830"/>
      <c r="M85" s="830"/>
      <c r="N85" s="830"/>
      <c r="O85" s="830"/>
      <c r="P85" s="830"/>
      <c r="Q85" s="830"/>
      <c r="R85" s="830"/>
      <c r="S85" s="830"/>
    </row>
    <row r="86" spans="3:19" s="829" customFormat="1" ht="23.25" x14ac:dyDescent="0.2">
      <c r="C86" s="831"/>
      <c r="D86" s="831"/>
      <c r="E86" s="831"/>
      <c r="F86" s="831"/>
      <c r="G86" s="831"/>
      <c r="H86" s="830"/>
      <c r="I86" s="830"/>
      <c r="J86" s="830"/>
      <c r="K86" s="830"/>
      <c r="L86" s="830"/>
      <c r="M86" s="830"/>
      <c r="N86" s="830"/>
      <c r="O86" s="830"/>
      <c r="P86" s="830"/>
      <c r="Q86" s="830"/>
      <c r="R86" s="830"/>
      <c r="S86" s="830"/>
    </row>
    <row r="87" spans="3:19" s="829" customFormat="1" ht="23.25" x14ac:dyDescent="0.2">
      <c r="C87" s="831"/>
      <c r="D87" s="831"/>
      <c r="E87" s="831"/>
      <c r="F87" s="831"/>
      <c r="G87" s="831"/>
      <c r="H87" s="830"/>
      <c r="I87" s="830"/>
      <c r="J87" s="830"/>
      <c r="K87" s="830"/>
      <c r="L87" s="830"/>
      <c r="M87" s="830"/>
      <c r="N87" s="830"/>
      <c r="O87" s="830"/>
      <c r="P87" s="830"/>
      <c r="Q87" s="830"/>
      <c r="R87" s="830"/>
      <c r="S87" s="830"/>
    </row>
    <row r="88" spans="3:19" s="829" customFormat="1" ht="23.25" x14ac:dyDescent="0.2">
      <c r="C88" s="831"/>
      <c r="D88" s="831"/>
      <c r="E88" s="831"/>
      <c r="F88" s="831"/>
      <c r="G88" s="831"/>
      <c r="H88" s="830"/>
      <c r="I88" s="830"/>
      <c r="J88" s="830"/>
      <c r="K88" s="830"/>
      <c r="L88" s="830"/>
      <c r="M88" s="830"/>
      <c r="N88" s="830"/>
      <c r="O88" s="830"/>
      <c r="P88" s="830"/>
      <c r="Q88" s="830"/>
      <c r="R88" s="830"/>
      <c r="S88" s="830"/>
    </row>
    <row r="89" spans="3:19" s="829" customFormat="1" ht="23.25" x14ac:dyDescent="0.2">
      <c r="C89" s="831"/>
      <c r="D89" s="831"/>
      <c r="E89" s="831"/>
      <c r="F89" s="831"/>
      <c r="G89" s="831"/>
      <c r="H89" s="830"/>
      <c r="I89" s="830"/>
      <c r="J89" s="830"/>
      <c r="K89" s="830"/>
      <c r="L89" s="830"/>
      <c r="M89" s="830"/>
      <c r="N89" s="830"/>
      <c r="O89" s="830"/>
      <c r="P89" s="830"/>
      <c r="Q89" s="830"/>
      <c r="R89" s="830"/>
      <c r="S89" s="830"/>
    </row>
    <row r="90" spans="3:19" s="829" customFormat="1" ht="23.25" x14ac:dyDescent="0.2">
      <c r="C90" s="831"/>
      <c r="D90" s="831"/>
      <c r="E90" s="831"/>
      <c r="F90" s="831"/>
      <c r="G90" s="831"/>
      <c r="H90" s="830"/>
      <c r="I90" s="830"/>
      <c r="J90" s="830"/>
      <c r="K90" s="830"/>
      <c r="L90" s="830"/>
      <c r="M90" s="830"/>
      <c r="N90" s="830"/>
      <c r="O90" s="830"/>
      <c r="P90" s="830"/>
      <c r="Q90" s="830"/>
      <c r="R90" s="830"/>
      <c r="S90" s="830"/>
    </row>
    <row r="91" spans="3:19" s="829" customFormat="1" ht="23.25" x14ac:dyDescent="0.2">
      <c r="C91" s="831"/>
      <c r="D91" s="831"/>
      <c r="E91" s="831"/>
      <c r="F91" s="831"/>
      <c r="G91" s="831"/>
      <c r="H91" s="830"/>
      <c r="I91" s="830"/>
      <c r="J91" s="830"/>
      <c r="K91" s="830"/>
      <c r="L91" s="830"/>
      <c r="M91" s="830"/>
      <c r="N91" s="830"/>
      <c r="O91" s="830"/>
      <c r="P91" s="830"/>
      <c r="Q91" s="830"/>
      <c r="R91" s="830"/>
      <c r="S91" s="830"/>
    </row>
    <row r="92" spans="3:19" s="829" customFormat="1" ht="23.25" x14ac:dyDescent="0.2">
      <c r="C92" s="831"/>
      <c r="D92" s="831"/>
      <c r="E92" s="831"/>
      <c r="F92" s="831"/>
      <c r="G92" s="831"/>
      <c r="H92" s="830"/>
      <c r="I92" s="830"/>
      <c r="J92" s="830"/>
      <c r="K92" s="830"/>
      <c r="L92" s="830"/>
      <c r="M92" s="830"/>
      <c r="N92" s="830"/>
      <c r="O92" s="830"/>
      <c r="P92" s="830"/>
      <c r="Q92" s="830"/>
      <c r="R92" s="830"/>
      <c r="S92" s="830"/>
    </row>
    <row r="93" spans="3:19" s="829" customFormat="1" ht="23.25" x14ac:dyDescent="0.2">
      <c r="C93" s="831"/>
      <c r="D93" s="831"/>
      <c r="E93" s="831"/>
      <c r="F93" s="831"/>
      <c r="G93" s="831"/>
      <c r="H93" s="830"/>
      <c r="I93" s="830"/>
      <c r="J93" s="830"/>
      <c r="K93" s="830"/>
      <c r="L93" s="830"/>
      <c r="M93" s="830"/>
      <c r="N93" s="830"/>
      <c r="O93" s="830"/>
      <c r="P93" s="830"/>
      <c r="Q93" s="830"/>
      <c r="R93" s="830"/>
      <c r="S93" s="830"/>
    </row>
    <row r="94" spans="3:19" s="829" customFormat="1" ht="23.25" x14ac:dyDescent="0.2">
      <c r="C94" s="831"/>
      <c r="D94" s="831"/>
      <c r="E94" s="831"/>
      <c r="F94" s="831"/>
      <c r="G94" s="831"/>
      <c r="H94" s="830"/>
      <c r="I94" s="830"/>
      <c r="J94" s="830"/>
      <c r="K94" s="830"/>
      <c r="L94" s="830"/>
      <c r="M94" s="830"/>
      <c r="N94" s="830"/>
      <c r="O94" s="830"/>
      <c r="P94" s="830"/>
      <c r="Q94" s="830"/>
      <c r="R94" s="830"/>
      <c r="S94" s="830"/>
    </row>
    <row r="95" spans="3:19" s="829" customFormat="1" ht="23.25" x14ac:dyDescent="0.2">
      <c r="C95" s="831"/>
      <c r="D95" s="831"/>
      <c r="E95" s="831"/>
      <c r="F95" s="831"/>
      <c r="G95" s="831"/>
      <c r="H95" s="830"/>
      <c r="I95" s="830"/>
      <c r="J95" s="830"/>
      <c r="K95" s="830"/>
      <c r="L95" s="830"/>
      <c r="M95" s="830"/>
      <c r="N95" s="830"/>
      <c r="O95" s="830"/>
      <c r="P95" s="830"/>
      <c r="Q95" s="830"/>
      <c r="R95" s="830"/>
      <c r="S95" s="830"/>
    </row>
    <row r="96" spans="3:19" s="829" customFormat="1" ht="23.25" x14ac:dyDescent="0.2">
      <c r="C96" s="831"/>
      <c r="D96" s="831"/>
      <c r="E96" s="831"/>
      <c r="F96" s="831"/>
      <c r="G96" s="831"/>
      <c r="H96" s="830"/>
      <c r="I96" s="830"/>
      <c r="J96" s="830"/>
      <c r="K96" s="830"/>
      <c r="L96" s="830"/>
      <c r="M96" s="830"/>
      <c r="N96" s="830"/>
      <c r="O96" s="830"/>
      <c r="P96" s="830"/>
      <c r="Q96" s="830"/>
      <c r="R96" s="830"/>
      <c r="S96" s="830"/>
    </row>
    <row r="97" spans="3:19" s="829" customFormat="1" ht="23.25" x14ac:dyDescent="0.2">
      <c r="C97" s="831"/>
      <c r="D97" s="831"/>
      <c r="E97" s="831"/>
      <c r="F97" s="831"/>
      <c r="G97" s="831"/>
      <c r="H97" s="830"/>
      <c r="I97" s="830"/>
      <c r="J97" s="830"/>
      <c r="K97" s="830"/>
      <c r="L97" s="830"/>
      <c r="M97" s="830"/>
      <c r="N97" s="830"/>
      <c r="O97" s="830"/>
      <c r="P97" s="830"/>
      <c r="Q97" s="830"/>
      <c r="R97" s="830"/>
      <c r="S97" s="830"/>
    </row>
    <row r="98" spans="3:19" s="829" customFormat="1" ht="23.25" x14ac:dyDescent="0.2">
      <c r="C98" s="831"/>
      <c r="D98" s="831"/>
      <c r="E98" s="831"/>
      <c r="F98" s="831"/>
      <c r="G98" s="831"/>
      <c r="H98" s="830"/>
      <c r="I98" s="830"/>
      <c r="J98" s="830"/>
      <c r="K98" s="830"/>
      <c r="L98" s="830"/>
      <c r="M98" s="830"/>
      <c r="N98" s="830"/>
      <c r="O98" s="830"/>
      <c r="P98" s="830"/>
      <c r="Q98" s="830"/>
      <c r="R98" s="830"/>
      <c r="S98" s="830"/>
    </row>
    <row r="99" spans="3:19" s="829" customFormat="1" ht="23.25" x14ac:dyDescent="0.2">
      <c r="C99" s="831"/>
      <c r="D99" s="831"/>
      <c r="E99" s="831"/>
      <c r="F99" s="831"/>
      <c r="G99" s="831"/>
      <c r="H99" s="830"/>
      <c r="I99" s="830"/>
      <c r="J99" s="830"/>
      <c r="K99" s="830"/>
      <c r="L99" s="830"/>
      <c r="M99" s="830"/>
      <c r="N99" s="830"/>
      <c r="O99" s="830"/>
      <c r="P99" s="830"/>
      <c r="Q99" s="830"/>
      <c r="R99" s="830"/>
      <c r="S99" s="830"/>
    </row>
    <row r="100" spans="3:19" s="829" customFormat="1" ht="23.25" x14ac:dyDescent="0.2">
      <c r="C100" s="831"/>
      <c r="D100" s="831"/>
      <c r="E100" s="831"/>
      <c r="F100" s="831"/>
      <c r="G100" s="831"/>
      <c r="H100" s="830"/>
      <c r="I100" s="830"/>
      <c r="J100" s="830"/>
      <c r="K100" s="830"/>
      <c r="L100" s="830"/>
      <c r="M100" s="830"/>
      <c r="N100" s="830"/>
      <c r="O100" s="830"/>
      <c r="P100" s="830"/>
      <c r="Q100" s="830"/>
      <c r="R100" s="830"/>
      <c r="S100" s="830"/>
    </row>
    <row r="101" spans="3:19" s="829" customFormat="1" ht="23.25" x14ac:dyDescent="0.2">
      <c r="C101" s="831"/>
      <c r="D101" s="831"/>
      <c r="E101" s="831"/>
      <c r="F101" s="831"/>
      <c r="G101" s="831"/>
      <c r="H101" s="830"/>
      <c r="I101" s="830"/>
      <c r="J101" s="830"/>
      <c r="K101" s="830"/>
      <c r="L101" s="830"/>
      <c r="M101" s="830"/>
      <c r="N101" s="830"/>
      <c r="O101" s="830"/>
      <c r="P101" s="830"/>
      <c r="Q101" s="830"/>
      <c r="R101" s="830"/>
      <c r="S101" s="830"/>
    </row>
    <row r="102" spans="3:19" s="829" customFormat="1" ht="23.25" x14ac:dyDescent="0.2">
      <c r="C102" s="831"/>
      <c r="D102" s="831"/>
      <c r="E102" s="831"/>
      <c r="F102" s="831"/>
      <c r="G102" s="831"/>
      <c r="H102" s="830"/>
      <c r="I102" s="830"/>
      <c r="J102" s="830"/>
      <c r="K102" s="830"/>
      <c r="L102" s="830"/>
      <c r="M102" s="830"/>
      <c r="N102" s="830"/>
      <c r="O102" s="830"/>
      <c r="P102" s="830"/>
      <c r="Q102" s="830"/>
      <c r="R102" s="830"/>
      <c r="S102" s="830"/>
    </row>
    <row r="103" spans="3:19" s="829" customFormat="1" ht="23.25" x14ac:dyDescent="0.2">
      <c r="C103" s="831"/>
      <c r="D103" s="831"/>
      <c r="E103" s="831"/>
      <c r="F103" s="831"/>
      <c r="G103" s="831"/>
      <c r="H103" s="830"/>
      <c r="I103" s="830"/>
      <c r="J103" s="830"/>
      <c r="K103" s="830"/>
      <c r="L103" s="830"/>
      <c r="M103" s="830"/>
      <c r="N103" s="830"/>
      <c r="O103" s="830"/>
      <c r="P103" s="830"/>
      <c r="Q103" s="830"/>
      <c r="R103" s="830"/>
      <c r="S103" s="830"/>
    </row>
    <row r="104" spans="3:19" s="829" customFormat="1" ht="23.25" x14ac:dyDescent="0.2">
      <c r="C104" s="831"/>
      <c r="D104" s="831"/>
      <c r="E104" s="831"/>
      <c r="F104" s="831"/>
      <c r="G104" s="831"/>
      <c r="H104" s="830"/>
      <c r="I104" s="830"/>
      <c r="J104" s="830"/>
      <c r="K104" s="830"/>
      <c r="L104" s="830"/>
      <c r="M104" s="830"/>
      <c r="N104" s="830"/>
      <c r="O104" s="830"/>
      <c r="P104" s="830"/>
      <c r="Q104" s="830"/>
      <c r="R104" s="830"/>
      <c r="S104" s="830"/>
    </row>
    <row r="105" spans="3:19" s="829" customFormat="1" ht="23.25" x14ac:dyDescent="0.2">
      <c r="C105" s="831"/>
      <c r="D105" s="831"/>
      <c r="E105" s="831"/>
      <c r="F105" s="831"/>
      <c r="G105" s="831"/>
      <c r="H105" s="830"/>
      <c r="I105" s="830"/>
      <c r="J105" s="830"/>
      <c r="K105" s="830"/>
      <c r="L105" s="830"/>
      <c r="M105" s="830"/>
      <c r="N105" s="830"/>
      <c r="O105" s="830"/>
      <c r="P105" s="830"/>
      <c r="Q105" s="830"/>
      <c r="R105" s="830"/>
      <c r="S105" s="830"/>
    </row>
    <row r="106" spans="3:19" s="829" customFormat="1" ht="23.25" x14ac:dyDescent="0.2">
      <c r="C106" s="831"/>
      <c r="D106" s="831"/>
      <c r="E106" s="831"/>
      <c r="F106" s="831"/>
      <c r="G106" s="831"/>
      <c r="H106" s="830"/>
      <c r="I106" s="830"/>
      <c r="J106" s="830"/>
      <c r="K106" s="830"/>
      <c r="L106" s="830"/>
      <c r="M106" s="830"/>
      <c r="N106" s="830"/>
      <c r="O106" s="830"/>
      <c r="P106" s="830"/>
      <c r="Q106" s="830"/>
      <c r="R106" s="830"/>
      <c r="S106" s="830"/>
    </row>
    <row r="107" spans="3:19" s="829" customFormat="1" ht="23.25" x14ac:dyDescent="0.2">
      <c r="C107" s="831"/>
      <c r="D107" s="831"/>
      <c r="E107" s="831"/>
      <c r="F107" s="831"/>
      <c r="G107" s="831"/>
      <c r="H107" s="830"/>
      <c r="I107" s="830"/>
      <c r="J107" s="830"/>
      <c r="K107" s="830"/>
      <c r="L107" s="830"/>
      <c r="M107" s="830"/>
      <c r="N107" s="830"/>
      <c r="O107" s="830"/>
      <c r="P107" s="830"/>
      <c r="Q107" s="830"/>
      <c r="R107" s="830"/>
      <c r="S107" s="830"/>
    </row>
    <row r="108" spans="3:19" s="829" customFormat="1" ht="23.25" x14ac:dyDescent="0.2">
      <c r="C108" s="831"/>
      <c r="D108" s="831"/>
      <c r="E108" s="831"/>
      <c r="F108" s="831"/>
      <c r="G108" s="831"/>
      <c r="H108" s="830"/>
      <c r="I108" s="830"/>
      <c r="J108" s="830"/>
      <c r="K108" s="830"/>
      <c r="L108" s="830"/>
      <c r="M108" s="830"/>
      <c r="N108" s="830"/>
      <c r="O108" s="830"/>
      <c r="P108" s="830"/>
      <c r="Q108" s="830"/>
      <c r="R108" s="830"/>
      <c r="S108" s="830"/>
    </row>
    <row r="109" spans="3:19" s="829" customFormat="1" ht="23.25" x14ac:dyDescent="0.2">
      <c r="C109" s="831"/>
      <c r="D109" s="831"/>
      <c r="E109" s="831"/>
      <c r="F109" s="831"/>
      <c r="G109" s="831"/>
      <c r="H109" s="830"/>
      <c r="I109" s="830"/>
      <c r="J109" s="830"/>
      <c r="K109" s="830"/>
      <c r="L109" s="830"/>
      <c r="M109" s="830"/>
      <c r="N109" s="830"/>
      <c r="O109" s="830"/>
      <c r="P109" s="830"/>
      <c r="Q109" s="830"/>
      <c r="R109" s="830"/>
      <c r="S109" s="830"/>
    </row>
    <row r="110" spans="3:19" s="829" customFormat="1" ht="23.25" x14ac:dyDescent="0.2">
      <c r="C110" s="831"/>
      <c r="D110" s="831"/>
      <c r="E110" s="831"/>
      <c r="F110" s="831"/>
      <c r="G110" s="831"/>
      <c r="H110" s="830"/>
      <c r="I110" s="830"/>
      <c r="J110" s="830"/>
      <c r="K110" s="830"/>
      <c r="L110" s="830"/>
      <c r="M110" s="830"/>
      <c r="N110" s="830"/>
      <c r="O110" s="830"/>
      <c r="P110" s="830"/>
      <c r="Q110" s="830"/>
      <c r="R110" s="830"/>
      <c r="S110" s="830"/>
    </row>
    <row r="111" spans="3:19" s="829" customFormat="1" ht="23.25" x14ac:dyDescent="0.2">
      <c r="C111" s="831"/>
      <c r="D111" s="831"/>
      <c r="E111" s="831"/>
      <c r="F111" s="831"/>
      <c r="G111" s="831"/>
      <c r="H111" s="830"/>
      <c r="I111" s="830"/>
      <c r="J111" s="830"/>
      <c r="K111" s="830"/>
      <c r="L111" s="830"/>
      <c r="M111" s="830"/>
      <c r="N111" s="830"/>
      <c r="O111" s="830"/>
      <c r="P111" s="830"/>
      <c r="Q111" s="830"/>
      <c r="R111" s="830"/>
      <c r="S111" s="830"/>
    </row>
    <row r="112" spans="3:19" s="829" customFormat="1" ht="23.25" x14ac:dyDescent="0.2">
      <c r="C112" s="831"/>
      <c r="D112" s="831"/>
      <c r="E112" s="831"/>
      <c r="F112" s="831"/>
      <c r="G112" s="831"/>
      <c r="H112" s="830"/>
      <c r="I112" s="830"/>
      <c r="J112" s="830"/>
      <c r="K112" s="830"/>
      <c r="L112" s="830"/>
      <c r="M112" s="830"/>
      <c r="N112" s="830"/>
      <c r="O112" s="830"/>
      <c r="P112" s="830"/>
      <c r="Q112" s="830"/>
      <c r="R112" s="830"/>
      <c r="S112" s="830"/>
    </row>
    <row r="113" spans="3:19" s="829" customFormat="1" ht="23.25" x14ac:dyDescent="0.2">
      <c r="C113" s="831"/>
      <c r="D113" s="831"/>
      <c r="E113" s="831"/>
      <c r="F113" s="831"/>
      <c r="G113" s="831"/>
      <c r="H113" s="830"/>
      <c r="I113" s="830"/>
      <c r="J113" s="830"/>
      <c r="K113" s="830"/>
      <c r="L113" s="830"/>
      <c r="M113" s="830"/>
      <c r="N113" s="830"/>
      <c r="O113" s="830"/>
      <c r="P113" s="830"/>
      <c r="Q113" s="830"/>
      <c r="R113" s="830"/>
      <c r="S113" s="830"/>
    </row>
    <row r="114" spans="3:19" s="829" customFormat="1" ht="23.25" x14ac:dyDescent="0.2">
      <c r="C114" s="831"/>
      <c r="D114" s="831"/>
      <c r="E114" s="831"/>
      <c r="F114" s="831"/>
      <c r="G114" s="831"/>
      <c r="H114" s="830"/>
      <c r="I114" s="830"/>
      <c r="J114" s="830"/>
      <c r="K114" s="830"/>
      <c r="L114" s="830"/>
      <c r="M114" s="830"/>
      <c r="N114" s="830"/>
      <c r="O114" s="830"/>
      <c r="P114" s="830"/>
      <c r="Q114" s="830"/>
      <c r="R114" s="830"/>
      <c r="S114" s="830"/>
    </row>
    <row r="115" spans="3:19" s="829" customFormat="1" ht="23.25" x14ac:dyDescent="0.2">
      <c r="C115" s="831"/>
      <c r="D115" s="831"/>
      <c r="E115" s="831"/>
      <c r="F115" s="831"/>
      <c r="G115" s="831"/>
      <c r="H115" s="830"/>
      <c r="I115" s="830"/>
      <c r="J115" s="830"/>
      <c r="K115" s="830"/>
      <c r="L115" s="830"/>
      <c r="M115" s="830"/>
      <c r="N115" s="830"/>
      <c r="O115" s="830"/>
      <c r="P115" s="830"/>
      <c r="Q115" s="830"/>
      <c r="R115" s="830"/>
      <c r="S115" s="830"/>
    </row>
    <row r="116" spans="3:19" s="829" customFormat="1" ht="21.75" customHeight="1" x14ac:dyDescent="0.2">
      <c r="C116" s="831"/>
      <c r="D116" s="831"/>
      <c r="E116" s="831"/>
      <c r="F116" s="831"/>
      <c r="G116" s="831"/>
      <c r="H116" s="830"/>
      <c r="I116" s="830"/>
      <c r="J116" s="830"/>
      <c r="K116" s="830"/>
      <c r="L116" s="830"/>
      <c r="M116" s="830"/>
      <c r="N116" s="830"/>
      <c r="O116" s="830"/>
      <c r="P116" s="830"/>
      <c r="Q116" s="830"/>
      <c r="R116" s="830"/>
      <c r="S116" s="830"/>
    </row>
    <row r="117" spans="3:19" s="829" customFormat="1" ht="21.75" customHeight="1" x14ac:dyDescent="0.2">
      <c r="C117" s="831"/>
      <c r="D117" s="831"/>
      <c r="E117" s="831"/>
      <c r="F117" s="831"/>
      <c r="G117" s="831"/>
      <c r="H117" s="830"/>
      <c r="I117" s="830"/>
      <c r="J117" s="830"/>
      <c r="K117" s="830"/>
      <c r="L117" s="830"/>
      <c r="M117" s="830"/>
      <c r="N117" s="830"/>
      <c r="O117" s="830"/>
      <c r="P117" s="830"/>
      <c r="Q117" s="830"/>
      <c r="R117" s="830"/>
      <c r="S117" s="830"/>
    </row>
    <row r="118" spans="3:19" s="829" customFormat="1" ht="21.75" customHeight="1" x14ac:dyDescent="0.2">
      <c r="C118" s="831"/>
      <c r="D118" s="831"/>
      <c r="E118" s="831"/>
      <c r="F118" s="831"/>
      <c r="G118" s="831"/>
      <c r="H118" s="830"/>
      <c r="I118" s="830"/>
      <c r="J118" s="830"/>
      <c r="K118" s="830"/>
      <c r="L118" s="830"/>
      <c r="M118" s="830"/>
      <c r="N118" s="830"/>
      <c r="O118" s="830"/>
      <c r="P118" s="830"/>
      <c r="Q118" s="830"/>
      <c r="R118" s="830"/>
      <c r="S118" s="830"/>
    </row>
    <row r="119" spans="3:19" s="829" customFormat="1" ht="21.75" customHeight="1" x14ac:dyDescent="0.2">
      <c r="C119" s="831"/>
      <c r="D119" s="831"/>
      <c r="E119" s="831"/>
      <c r="F119" s="831"/>
      <c r="G119" s="831"/>
      <c r="H119" s="830"/>
      <c r="I119" s="830"/>
      <c r="J119" s="830"/>
      <c r="K119" s="830"/>
      <c r="L119" s="830"/>
      <c r="M119" s="830"/>
      <c r="N119" s="830"/>
      <c r="O119" s="830"/>
      <c r="P119" s="830"/>
      <c r="Q119" s="830"/>
      <c r="R119" s="830"/>
      <c r="S119" s="830"/>
    </row>
    <row r="120" spans="3:19" s="829" customFormat="1" ht="21.75" customHeight="1" x14ac:dyDescent="0.2">
      <c r="C120" s="831"/>
      <c r="D120" s="831"/>
      <c r="E120" s="831"/>
      <c r="F120" s="831"/>
      <c r="G120" s="831"/>
      <c r="H120" s="830"/>
      <c r="I120" s="830"/>
      <c r="J120" s="830"/>
      <c r="K120" s="830"/>
      <c r="L120" s="830"/>
      <c r="M120" s="830"/>
      <c r="N120" s="830"/>
      <c r="O120" s="830"/>
      <c r="P120" s="830"/>
      <c r="Q120" s="830"/>
      <c r="R120" s="830"/>
      <c r="S120" s="830"/>
    </row>
    <row r="121" spans="3:19" s="829" customFormat="1" ht="21.75" customHeight="1" x14ac:dyDescent="0.2">
      <c r="C121" s="831"/>
      <c r="D121" s="831"/>
      <c r="E121" s="831"/>
      <c r="F121" s="831"/>
      <c r="G121" s="831"/>
      <c r="H121" s="830"/>
      <c r="I121" s="830"/>
      <c r="J121" s="830"/>
      <c r="K121" s="830"/>
      <c r="L121" s="830"/>
      <c r="M121" s="830"/>
      <c r="N121" s="830"/>
      <c r="O121" s="830"/>
      <c r="P121" s="830"/>
      <c r="Q121" s="830"/>
      <c r="R121" s="830"/>
      <c r="S121" s="830"/>
    </row>
    <row r="122" spans="3:19" s="829" customFormat="1" ht="21.75" customHeight="1" x14ac:dyDescent="0.2">
      <c r="C122" s="831"/>
      <c r="D122" s="831"/>
      <c r="E122" s="831"/>
      <c r="F122" s="831"/>
      <c r="G122" s="831"/>
      <c r="H122" s="830"/>
      <c r="I122" s="830"/>
      <c r="J122" s="830"/>
      <c r="K122" s="830"/>
      <c r="L122" s="830"/>
      <c r="M122" s="830"/>
      <c r="N122" s="830"/>
      <c r="O122" s="830"/>
      <c r="P122" s="830"/>
      <c r="Q122" s="830"/>
      <c r="R122" s="830"/>
      <c r="S122" s="830"/>
    </row>
    <row r="123" spans="3:19" s="829" customFormat="1" ht="21.75" customHeight="1" x14ac:dyDescent="0.2">
      <c r="C123" s="831"/>
      <c r="D123" s="831"/>
      <c r="E123" s="831"/>
      <c r="F123" s="831"/>
      <c r="G123" s="831"/>
      <c r="H123" s="830"/>
      <c r="I123" s="830"/>
      <c r="J123" s="830"/>
      <c r="K123" s="830"/>
      <c r="L123" s="830"/>
      <c r="M123" s="830"/>
      <c r="N123" s="830"/>
      <c r="O123" s="830"/>
      <c r="P123" s="830"/>
      <c r="Q123" s="830"/>
      <c r="R123" s="830"/>
      <c r="S123" s="830"/>
    </row>
    <row r="124" spans="3:19" s="829" customFormat="1" ht="21.75" customHeight="1" x14ac:dyDescent="0.2">
      <c r="C124" s="831"/>
      <c r="D124" s="831"/>
      <c r="E124" s="831"/>
      <c r="F124" s="831"/>
      <c r="G124" s="831"/>
      <c r="H124" s="830"/>
      <c r="I124" s="830"/>
      <c r="J124" s="830"/>
      <c r="K124" s="830"/>
      <c r="L124" s="830"/>
      <c r="M124" s="830"/>
      <c r="N124" s="830"/>
      <c r="O124" s="830"/>
      <c r="P124" s="830"/>
      <c r="Q124" s="830"/>
      <c r="R124" s="830"/>
      <c r="S124" s="830"/>
    </row>
    <row r="125" spans="3:19" s="829" customFormat="1" ht="21.75" customHeight="1" x14ac:dyDescent="0.2">
      <c r="C125" s="831"/>
      <c r="D125" s="831"/>
      <c r="E125" s="831"/>
      <c r="F125" s="831"/>
      <c r="G125" s="831"/>
      <c r="H125" s="830"/>
      <c r="I125" s="830"/>
      <c r="J125" s="830"/>
      <c r="K125" s="830"/>
      <c r="L125" s="830"/>
      <c r="M125" s="830"/>
      <c r="N125" s="830"/>
      <c r="O125" s="830"/>
      <c r="P125" s="830"/>
      <c r="Q125" s="830"/>
      <c r="R125" s="830"/>
      <c r="S125" s="830"/>
    </row>
    <row r="126" spans="3:19" s="829" customFormat="1" ht="21.75" customHeight="1" x14ac:dyDescent="0.2">
      <c r="C126" s="831"/>
      <c r="D126" s="831"/>
      <c r="E126" s="831"/>
      <c r="F126" s="831"/>
      <c r="G126" s="831"/>
      <c r="H126" s="830"/>
      <c r="I126" s="830"/>
      <c r="J126" s="830"/>
      <c r="K126" s="830"/>
      <c r="L126" s="830"/>
      <c r="M126" s="830"/>
      <c r="N126" s="830"/>
      <c r="O126" s="830"/>
      <c r="P126" s="830"/>
      <c r="Q126" s="830"/>
      <c r="R126" s="830"/>
      <c r="S126" s="830"/>
    </row>
    <row r="127" spans="3:19" s="829" customFormat="1" ht="21.75" customHeight="1" x14ac:dyDescent="0.2">
      <c r="C127" s="831"/>
      <c r="D127" s="831"/>
      <c r="E127" s="831"/>
      <c r="F127" s="831"/>
      <c r="G127" s="831"/>
      <c r="H127" s="830"/>
      <c r="I127" s="830"/>
      <c r="J127" s="830"/>
      <c r="K127" s="830"/>
      <c r="L127" s="830"/>
      <c r="M127" s="830"/>
      <c r="N127" s="830"/>
      <c r="O127" s="830"/>
      <c r="P127" s="830"/>
      <c r="Q127" s="830"/>
      <c r="R127" s="830"/>
      <c r="S127" s="830"/>
    </row>
    <row r="128" spans="3:19" s="829" customFormat="1" ht="21.75" customHeight="1" x14ac:dyDescent="0.2">
      <c r="C128" s="831"/>
      <c r="D128" s="831"/>
      <c r="E128" s="831"/>
      <c r="F128" s="831"/>
      <c r="G128" s="831"/>
      <c r="H128" s="830"/>
      <c r="I128" s="830"/>
      <c r="J128" s="830"/>
      <c r="K128" s="830"/>
      <c r="L128" s="830"/>
      <c r="M128" s="830"/>
      <c r="N128" s="830"/>
      <c r="O128" s="830"/>
      <c r="P128" s="830"/>
      <c r="Q128" s="830"/>
      <c r="R128" s="830"/>
      <c r="S128" s="830"/>
    </row>
    <row r="129" spans="3:19" s="829" customFormat="1" ht="21.75" customHeight="1" x14ac:dyDescent="0.2">
      <c r="C129" s="831"/>
      <c r="D129" s="831"/>
      <c r="E129" s="831"/>
      <c r="F129" s="831"/>
      <c r="G129" s="831"/>
      <c r="H129" s="830"/>
      <c r="I129" s="830"/>
      <c r="J129" s="830"/>
      <c r="K129" s="830"/>
      <c r="L129" s="830"/>
      <c r="M129" s="830"/>
      <c r="N129" s="830"/>
      <c r="O129" s="830"/>
      <c r="P129" s="830"/>
      <c r="Q129" s="830"/>
      <c r="R129" s="830"/>
      <c r="S129" s="830"/>
    </row>
    <row r="130" spans="3:19" s="829" customFormat="1" ht="21.75" customHeight="1" x14ac:dyDescent="0.2">
      <c r="C130" s="831"/>
      <c r="D130" s="831"/>
      <c r="E130" s="831"/>
      <c r="F130" s="831"/>
      <c r="G130" s="831"/>
      <c r="H130" s="830"/>
      <c r="I130" s="830"/>
      <c r="J130" s="830"/>
      <c r="K130" s="830"/>
      <c r="L130" s="830"/>
      <c r="M130" s="830"/>
      <c r="N130" s="830"/>
      <c r="O130" s="830"/>
      <c r="P130" s="830"/>
      <c r="Q130" s="830"/>
      <c r="R130" s="830"/>
      <c r="S130" s="830"/>
    </row>
    <row r="131" spans="3:19" s="829" customFormat="1" ht="21.75" customHeight="1" x14ac:dyDescent="0.2">
      <c r="C131" s="831"/>
      <c r="D131" s="831"/>
      <c r="E131" s="831"/>
      <c r="F131" s="831"/>
      <c r="G131" s="831"/>
      <c r="H131" s="830"/>
      <c r="I131" s="830"/>
      <c r="J131" s="830"/>
      <c r="K131" s="830"/>
      <c r="L131" s="830"/>
      <c r="M131" s="830"/>
      <c r="N131" s="830"/>
      <c r="O131" s="830"/>
      <c r="P131" s="830"/>
      <c r="Q131" s="830"/>
      <c r="R131" s="830"/>
      <c r="S131" s="830"/>
    </row>
    <row r="132" spans="3:19" s="829" customFormat="1" ht="21.75" customHeight="1" x14ac:dyDescent="0.2">
      <c r="C132" s="831"/>
      <c r="D132" s="831"/>
      <c r="E132" s="831"/>
      <c r="F132" s="831"/>
      <c r="G132" s="831"/>
      <c r="H132" s="830"/>
      <c r="I132" s="830"/>
      <c r="J132" s="830"/>
      <c r="K132" s="830"/>
      <c r="L132" s="830"/>
      <c r="M132" s="830"/>
      <c r="N132" s="830"/>
      <c r="O132" s="830"/>
      <c r="P132" s="830"/>
      <c r="Q132" s="830"/>
      <c r="R132" s="830"/>
      <c r="S132" s="830"/>
    </row>
    <row r="133" spans="3:19" s="829" customFormat="1" ht="21.75" customHeight="1" x14ac:dyDescent="0.2">
      <c r="C133" s="831"/>
      <c r="D133" s="831"/>
      <c r="E133" s="831"/>
      <c r="F133" s="831"/>
      <c r="G133" s="831"/>
      <c r="H133" s="830"/>
      <c r="I133" s="830"/>
      <c r="J133" s="830"/>
      <c r="K133" s="830"/>
      <c r="L133" s="830"/>
      <c r="M133" s="830"/>
      <c r="N133" s="830"/>
      <c r="O133" s="830"/>
      <c r="P133" s="830"/>
      <c r="Q133" s="830"/>
      <c r="R133" s="830"/>
      <c r="S133" s="830"/>
    </row>
    <row r="134" spans="3:19" s="829" customFormat="1" ht="21.75" customHeight="1" x14ac:dyDescent="0.2">
      <c r="C134" s="831"/>
      <c r="D134" s="831"/>
      <c r="E134" s="831"/>
      <c r="F134" s="831"/>
      <c r="G134" s="831"/>
      <c r="H134" s="830"/>
      <c r="I134" s="830"/>
      <c r="J134" s="830"/>
      <c r="K134" s="830"/>
      <c r="L134" s="830"/>
      <c r="M134" s="830"/>
      <c r="N134" s="830"/>
      <c r="O134" s="830"/>
      <c r="P134" s="830"/>
      <c r="Q134" s="830"/>
      <c r="R134" s="830"/>
      <c r="S134" s="830"/>
    </row>
    <row r="135" spans="3:19" s="829" customFormat="1" ht="21.75" customHeight="1" x14ac:dyDescent="0.2">
      <c r="C135" s="831"/>
      <c r="D135" s="831"/>
      <c r="E135" s="831"/>
      <c r="F135" s="831"/>
      <c r="G135" s="831"/>
      <c r="H135" s="830"/>
      <c r="I135" s="830"/>
      <c r="J135" s="830"/>
      <c r="K135" s="830"/>
      <c r="L135" s="830"/>
      <c r="M135" s="830"/>
      <c r="N135" s="830"/>
      <c r="O135" s="830"/>
      <c r="P135" s="830"/>
      <c r="Q135" s="830"/>
      <c r="R135" s="830"/>
      <c r="S135" s="830"/>
    </row>
    <row r="136" spans="3:19" s="829" customFormat="1" ht="21.75" customHeight="1" x14ac:dyDescent="0.2">
      <c r="C136" s="831"/>
      <c r="D136" s="831"/>
      <c r="E136" s="831"/>
      <c r="F136" s="831"/>
      <c r="G136" s="831"/>
      <c r="H136" s="830"/>
      <c r="I136" s="830"/>
      <c r="J136" s="830"/>
      <c r="K136" s="830"/>
      <c r="L136" s="830"/>
      <c r="M136" s="830"/>
      <c r="N136" s="830"/>
      <c r="O136" s="830"/>
      <c r="P136" s="830"/>
      <c r="Q136" s="830"/>
      <c r="R136" s="830"/>
      <c r="S136" s="830"/>
    </row>
    <row r="137" spans="3:19" s="829" customFormat="1" ht="21.75" customHeight="1" x14ac:dyDescent="0.2">
      <c r="C137" s="831"/>
      <c r="D137" s="831"/>
      <c r="E137" s="831"/>
      <c r="F137" s="831"/>
      <c r="G137" s="831"/>
      <c r="H137" s="830"/>
      <c r="I137" s="830"/>
      <c r="J137" s="830"/>
      <c r="K137" s="830"/>
      <c r="L137" s="830"/>
      <c r="M137" s="830"/>
      <c r="N137" s="830"/>
      <c r="O137" s="830"/>
      <c r="P137" s="830"/>
      <c r="Q137" s="830"/>
      <c r="R137" s="830"/>
      <c r="S137" s="830"/>
    </row>
    <row r="138" spans="3:19" s="829" customFormat="1" ht="21.75" customHeight="1" x14ac:dyDescent="0.2">
      <c r="C138" s="831"/>
      <c r="D138" s="831"/>
      <c r="E138" s="831"/>
      <c r="F138" s="831"/>
      <c r="G138" s="831"/>
      <c r="H138" s="830"/>
      <c r="I138" s="830"/>
      <c r="J138" s="830"/>
      <c r="K138" s="830"/>
      <c r="L138" s="830"/>
      <c r="M138" s="830"/>
      <c r="N138" s="830"/>
      <c r="O138" s="830"/>
      <c r="P138" s="830"/>
      <c r="Q138" s="830"/>
      <c r="R138" s="830"/>
      <c r="S138" s="830"/>
    </row>
    <row r="139" spans="3:19" s="829" customFormat="1" ht="21.75" customHeight="1" x14ac:dyDescent="0.2">
      <c r="C139" s="831"/>
      <c r="D139" s="831"/>
      <c r="E139" s="831"/>
      <c r="F139" s="831"/>
      <c r="G139" s="831"/>
      <c r="H139" s="830"/>
      <c r="I139" s="830"/>
      <c r="J139" s="830"/>
      <c r="K139" s="830"/>
      <c r="L139" s="830"/>
      <c r="M139" s="830"/>
      <c r="N139" s="830"/>
      <c r="O139" s="830"/>
      <c r="P139" s="830"/>
      <c r="Q139" s="830"/>
      <c r="R139" s="830"/>
      <c r="S139" s="830"/>
    </row>
    <row r="140" spans="3:19" s="829" customFormat="1" ht="21.75" customHeight="1" x14ac:dyDescent="0.2">
      <c r="C140" s="831"/>
      <c r="D140" s="831"/>
      <c r="E140" s="831"/>
      <c r="F140" s="831"/>
      <c r="G140" s="831"/>
      <c r="H140" s="830"/>
      <c r="I140" s="830"/>
      <c r="J140" s="830"/>
      <c r="K140" s="830"/>
      <c r="L140" s="830"/>
      <c r="M140" s="830"/>
      <c r="N140" s="830"/>
      <c r="O140" s="830"/>
      <c r="P140" s="830"/>
      <c r="Q140" s="830"/>
      <c r="R140" s="830"/>
      <c r="S140" s="830"/>
    </row>
    <row r="141" spans="3:19" s="829" customFormat="1" ht="21.75" customHeight="1" x14ac:dyDescent="0.2">
      <c r="C141" s="831"/>
      <c r="D141" s="831"/>
      <c r="E141" s="831"/>
      <c r="F141" s="831"/>
      <c r="G141" s="831"/>
      <c r="H141" s="830"/>
      <c r="I141" s="830"/>
      <c r="J141" s="830"/>
      <c r="K141" s="830"/>
      <c r="L141" s="830"/>
      <c r="M141" s="830"/>
      <c r="N141" s="830"/>
      <c r="O141" s="830"/>
      <c r="P141" s="830"/>
      <c r="Q141" s="830"/>
      <c r="R141" s="830"/>
      <c r="S141" s="830"/>
    </row>
    <row r="142" spans="3:19" s="829" customFormat="1" ht="21.75" customHeight="1" x14ac:dyDescent="0.2">
      <c r="C142" s="831"/>
      <c r="D142" s="831"/>
      <c r="E142" s="831"/>
      <c r="F142" s="831"/>
      <c r="G142" s="831"/>
      <c r="H142" s="831"/>
      <c r="I142" s="831"/>
      <c r="J142" s="831"/>
      <c r="K142" s="831"/>
      <c r="L142" s="831"/>
      <c r="M142" s="831"/>
      <c r="N142" s="831"/>
      <c r="O142" s="831"/>
      <c r="P142" s="831"/>
      <c r="Q142" s="831"/>
      <c r="R142" s="831"/>
      <c r="S142" s="831"/>
    </row>
    <row r="143" spans="3:19" s="829" customFormat="1" ht="21.75" customHeight="1" x14ac:dyDescent="0.2">
      <c r="C143" s="831"/>
      <c r="D143" s="831"/>
      <c r="E143" s="831"/>
      <c r="F143" s="831"/>
      <c r="G143" s="831"/>
      <c r="H143" s="831"/>
      <c r="I143" s="831"/>
      <c r="J143" s="831"/>
      <c r="K143" s="831"/>
      <c r="L143" s="831"/>
      <c r="M143" s="831"/>
      <c r="N143" s="831"/>
      <c r="O143" s="831"/>
      <c r="P143" s="831"/>
      <c r="Q143" s="831"/>
      <c r="R143" s="831"/>
      <c r="S143" s="831"/>
    </row>
    <row r="144" spans="3:19" s="829" customFormat="1" ht="21.75" customHeight="1" x14ac:dyDescent="0.2">
      <c r="C144" s="831"/>
      <c r="D144" s="831"/>
      <c r="E144" s="831"/>
      <c r="F144" s="831"/>
      <c r="G144" s="831"/>
      <c r="H144" s="831"/>
      <c r="I144" s="831"/>
      <c r="J144" s="831"/>
      <c r="K144" s="831"/>
      <c r="L144" s="831"/>
      <c r="M144" s="831"/>
      <c r="N144" s="831"/>
      <c r="O144" s="831"/>
      <c r="P144" s="831"/>
      <c r="Q144" s="831"/>
      <c r="R144" s="831"/>
      <c r="S144" s="831"/>
    </row>
    <row r="145" spans="3:19" s="829" customFormat="1" ht="21.75" customHeight="1" x14ac:dyDescent="0.2">
      <c r="C145" s="831"/>
      <c r="D145" s="831"/>
      <c r="E145" s="831"/>
      <c r="F145" s="831"/>
      <c r="G145" s="831"/>
      <c r="H145" s="831"/>
      <c r="I145" s="831"/>
      <c r="J145" s="831"/>
      <c r="K145" s="831"/>
      <c r="L145" s="831"/>
      <c r="M145" s="831"/>
      <c r="N145" s="831"/>
      <c r="O145" s="831"/>
      <c r="P145" s="831"/>
      <c r="Q145" s="831"/>
      <c r="R145" s="831"/>
      <c r="S145" s="831"/>
    </row>
    <row r="146" spans="3:19" s="829" customFormat="1" ht="21.75" customHeight="1" x14ac:dyDescent="0.2">
      <c r="C146" s="831"/>
      <c r="D146" s="831"/>
      <c r="E146" s="831"/>
      <c r="F146" s="831"/>
      <c r="G146" s="831"/>
      <c r="H146" s="831"/>
      <c r="I146" s="831"/>
      <c r="J146" s="831"/>
      <c r="K146" s="831"/>
      <c r="L146" s="831"/>
      <c r="M146" s="831"/>
      <c r="N146" s="831"/>
      <c r="O146" s="831"/>
      <c r="P146" s="831"/>
      <c r="Q146" s="831"/>
      <c r="R146" s="831"/>
      <c r="S146" s="831"/>
    </row>
    <row r="147" spans="3:19" s="829" customFormat="1" ht="21.75" customHeight="1" x14ac:dyDescent="0.2">
      <c r="C147" s="831"/>
      <c r="D147" s="831"/>
      <c r="E147" s="831"/>
      <c r="F147" s="831"/>
      <c r="G147" s="831"/>
      <c r="H147" s="831"/>
      <c r="I147" s="831"/>
      <c r="J147" s="831"/>
      <c r="K147" s="831"/>
      <c r="L147" s="831"/>
      <c r="M147" s="831"/>
      <c r="N147" s="831"/>
      <c r="O147" s="831"/>
      <c r="P147" s="831"/>
      <c r="Q147" s="831"/>
      <c r="R147" s="831"/>
      <c r="S147" s="831"/>
    </row>
    <row r="148" spans="3:19" s="829" customFormat="1" ht="21.75" customHeight="1" x14ac:dyDescent="0.2">
      <c r="C148" s="831"/>
      <c r="D148" s="831"/>
      <c r="E148" s="831"/>
      <c r="F148" s="831"/>
      <c r="G148" s="831"/>
      <c r="H148" s="831"/>
      <c r="I148" s="831"/>
      <c r="J148" s="831"/>
      <c r="K148" s="831"/>
      <c r="L148" s="831"/>
      <c r="M148" s="831"/>
      <c r="N148" s="831"/>
      <c r="O148" s="831"/>
      <c r="P148" s="831"/>
      <c r="Q148" s="831"/>
      <c r="R148" s="831"/>
      <c r="S148" s="831"/>
    </row>
    <row r="149" spans="3:19" s="829" customFormat="1" ht="21.75" customHeight="1" x14ac:dyDescent="0.2">
      <c r="C149" s="831"/>
      <c r="D149" s="831"/>
      <c r="E149" s="831"/>
      <c r="F149" s="831"/>
      <c r="G149" s="831"/>
      <c r="H149" s="831"/>
      <c r="I149" s="831"/>
      <c r="J149" s="831"/>
      <c r="K149" s="831"/>
      <c r="L149" s="831"/>
      <c r="M149" s="831"/>
      <c r="N149" s="831"/>
      <c r="O149" s="831"/>
      <c r="P149" s="831"/>
      <c r="Q149" s="831"/>
      <c r="R149" s="831"/>
      <c r="S149" s="831"/>
    </row>
    <row r="150" spans="3:19" s="829" customFormat="1" ht="21.75" customHeight="1" x14ac:dyDescent="0.2">
      <c r="C150" s="831"/>
      <c r="D150" s="831"/>
      <c r="E150" s="831"/>
      <c r="F150" s="831"/>
      <c r="G150" s="831"/>
      <c r="H150" s="831"/>
      <c r="I150" s="831"/>
      <c r="J150" s="831"/>
      <c r="K150" s="831"/>
      <c r="L150" s="831"/>
      <c r="M150" s="831"/>
      <c r="N150" s="831"/>
      <c r="O150" s="831"/>
      <c r="P150" s="831"/>
      <c r="Q150" s="831"/>
      <c r="R150" s="831"/>
      <c r="S150" s="831"/>
    </row>
    <row r="151" spans="3:19" s="829" customFormat="1" ht="21.75" customHeight="1" x14ac:dyDescent="0.2">
      <c r="C151" s="831"/>
      <c r="D151" s="831"/>
      <c r="E151" s="831"/>
      <c r="F151" s="831"/>
      <c r="G151" s="831"/>
      <c r="H151" s="831"/>
      <c r="I151" s="831"/>
      <c r="J151" s="831"/>
      <c r="K151" s="831"/>
      <c r="L151" s="831"/>
      <c r="M151" s="831"/>
      <c r="N151" s="831"/>
      <c r="O151" s="831"/>
      <c r="P151" s="831"/>
      <c r="Q151" s="831"/>
      <c r="R151" s="831"/>
      <c r="S151" s="831"/>
    </row>
    <row r="152" spans="3:19" s="829" customFormat="1" ht="21.75" customHeight="1" x14ac:dyDescent="0.2">
      <c r="C152" s="831"/>
      <c r="D152" s="831"/>
      <c r="E152" s="831"/>
      <c r="F152" s="831"/>
      <c r="G152" s="831"/>
      <c r="H152" s="831"/>
      <c r="I152" s="831"/>
      <c r="J152" s="831"/>
      <c r="K152" s="831"/>
      <c r="L152" s="831"/>
      <c r="M152" s="831"/>
      <c r="N152" s="831"/>
      <c r="O152" s="831"/>
      <c r="P152" s="831"/>
      <c r="Q152" s="831"/>
      <c r="R152" s="831"/>
      <c r="S152" s="831"/>
    </row>
    <row r="153" spans="3:19" s="829" customFormat="1" ht="21.75" customHeight="1" x14ac:dyDescent="0.2">
      <c r="C153" s="831"/>
      <c r="D153" s="831"/>
      <c r="E153" s="831"/>
      <c r="F153" s="831"/>
      <c r="G153" s="831"/>
      <c r="H153" s="831"/>
      <c r="I153" s="831"/>
      <c r="J153" s="831"/>
      <c r="K153" s="831"/>
      <c r="L153" s="831"/>
      <c r="M153" s="831"/>
      <c r="N153" s="831"/>
      <c r="O153" s="831"/>
      <c r="P153" s="831"/>
      <c r="Q153" s="831"/>
      <c r="R153" s="831"/>
      <c r="S153" s="831"/>
    </row>
    <row r="154" spans="3:19" s="829" customFormat="1" ht="21.75" customHeight="1" x14ac:dyDescent="0.2">
      <c r="C154" s="831"/>
      <c r="D154" s="831"/>
      <c r="E154" s="831"/>
      <c r="F154" s="831"/>
      <c r="G154" s="831"/>
      <c r="H154" s="831"/>
      <c r="I154" s="831"/>
      <c r="J154" s="831"/>
      <c r="K154" s="831"/>
      <c r="L154" s="831"/>
      <c r="M154" s="831"/>
      <c r="N154" s="831"/>
      <c r="O154" s="831"/>
      <c r="P154" s="831"/>
      <c r="Q154" s="831"/>
      <c r="R154" s="831"/>
      <c r="S154" s="831"/>
    </row>
    <row r="155" spans="3:19" s="829" customFormat="1" ht="21.75" customHeight="1" x14ac:dyDescent="0.2">
      <c r="C155" s="831"/>
      <c r="D155" s="831"/>
      <c r="E155" s="831"/>
      <c r="F155" s="831"/>
      <c r="G155" s="831"/>
      <c r="H155" s="831"/>
      <c r="I155" s="831"/>
      <c r="J155" s="831"/>
      <c r="K155" s="831"/>
      <c r="L155" s="831"/>
      <c r="M155" s="831"/>
      <c r="N155" s="831"/>
      <c r="O155" s="831"/>
      <c r="P155" s="831"/>
      <c r="Q155" s="831"/>
      <c r="R155" s="831"/>
      <c r="S155" s="831"/>
    </row>
    <row r="156" spans="3:19" s="829" customFormat="1" ht="21.75" customHeight="1" x14ac:dyDescent="0.2">
      <c r="C156" s="831"/>
      <c r="D156" s="831"/>
      <c r="E156" s="831"/>
      <c r="F156" s="831"/>
      <c r="G156" s="831"/>
      <c r="H156" s="831"/>
      <c r="I156" s="831"/>
      <c r="J156" s="831"/>
      <c r="K156" s="831"/>
      <c r="L156" s="831"/>
      <c r="M156" s="831"/>
      <c r="N156" s="831"/>
      <c r="O156" s="831"/>
      <c r="P156" s="831"/>
      <c r="Q156" s="831"/>
      <c r="R156" s="831"/>
      <c r="S156" s="831"/>
    </row>
    <row r="157" spans="3:19" s="829" customFormat="1" ht="21.75" customHeight="1" x14ac:dyDescent="0.2">
      <c r="C157" s="831"/>
      <c r="D157" s="831"/>
      <c r="E157" s="831"/>
      <c r="F157" s="831"/>
      <c r="G157" s="831"/>
      <c r="H157" s="831"/>
      <c r="I157" s="831"/>
      <c r="J157" s="831"/>
      <c r="K157" s="831"/>
      <c r="L157" s="831"/>
      <c r="M157" s="831"/>
      <c r="N157" s="831"/>
      <c r="O157" s="831"/>
      <c r="P157" s="831"/>
      <c r="Q157" s="831"/>
      <c r="R157" s="831"/>
      <c r="S157" s="831"/>
    </row>
    <row r="158" spans="3:19" s="829" customFormat="1" ht="21.75" customHeight="1" x14ac:dyDescent="0.2">
      <c r="C158" s="831"/>
      <c r="D158" s="831"/>
      <c r="E158" s="831"/>
      <c r="F158" s="831"/>
      <c r="G158" s="831"/>
      <c r="H158" s="831"/>
      <c r="I158" s="831"/>
      <c r="J158" s="831"/>
      <c r="K158" s="831"/>
      <c r="L158" s="831"/>
      <c r="M158" s="831"/>
      <c r="N158" s="831"/>
      <c r="O158" s="831"/>
      <c r="P158" s="831"/>
      <c r="Q158" s="831"/>
      <c r="R158" s="831"/>
      <c r="S158" s="831"/>
    </row>
    <row r="159" spans="3:19" s="829" customFormat="1" ht="21.75" customHeight="1" x14ac:dyDescent="0.2">
      <c r="C159" s="831"/>
      <c r="D159" s="831"/>
      <c r="E159" s="831"/>
      <c r="F159" s="831"/>
      <c r="G159" s="831"/>
      <c r="H159" s="831"/>
      <c r="I159" s="831"/>
      <c r="J159" s="831"/>
      <c r="K159" s="831"/>
      <c r="L159" s="831"/>
      <c r="M159" s="831"/>
      <c r="N159" s="831"/>
      <c r="O159" s="831"/>
      <c r="P159" s="831"/>
      <c r="Q159" s="831"/>
      <c r="R159" s="831"/>
      <c r="S159" s="831"/>
    </row>
    <row r="160" spans="3:19" s="829" customFormat="1" ht="21.75" customHeight="1" x14ac:dyDescent="0.2">
      <c r="C160" s="831"/>
      <c r="D160" s="831"/>
      <c r="E160" s="831"/>
      <c r="F160" s="831"/>
      <c r="G160" s="831"/>
      <c r="H160" s="831"/>
      <c r="I160" s="831"/>
      <c r="J160" s="831"/>
      <c r="K160" s="831"/>
      <c r="L160" s="831"/>
      <c r="M160" s="831"/>
      <c r="N160" s="831"/>
      <c r="O160" s="831"/>
      <c r="P160" s="831"/>
      <c r="Q160" s="831"/>
      <c r="R160" s="831"/>
      <c r="S160" s="831"/>
    </row>
    <row r="161" spans="3:19" ht="21.75" customHeight="1" x14ac:dyDescent="0.5">
      <c r="C161" s="153"/>
      <c r="D161" s="153"/>
      <c r="E161" s="153"/>
      <c r="F161" s="153"/>
      <c r="G161" s="153"/>
      <c r="H161" s="153"/>
      <c r="I161" s="153"/>
      <c r="J161" s="153"/>
      <c r="K161" s="153"/>
      <c r="L161" s="153"/>
      <c r="M161" s="153"/>
      <c r="N161" s="153"/>
      <c r="O161" s="153"/>
      <c r="P161" s="153"/>
      <c r="Q161" s="153"/>
      <c r="R161" s="153"/>
      <c r="S161" s="153"/>
    </row>
    <row r="162" spans="3:19" ht="21.75" customHeight="1" x14ac:dyDescent="0.5">
      <c r="C162" s="153"/>
      <c r="D162" s="153"/>
      <c r="E162" s="153"/>
      <c r="F162" s="153"/>
      <c r="G162" s="153"/>
      <c r="H162" s="153"/>
      <c r="I162" s="153"/>
      <c r="J162" s="153"/>
      <c r="K162" s="153"/>
      <c r="L162" s="153"/>
      <c r="M162" s="153"/>
      <c r="N162" s="153"/>
      <c r="O162" s="153"/>
      <c r="P162" s="153"/>
      <c r="Q162" s="153"/>
      <c r="R162" s="153"/>
      <c r="S162" s="153"/>
    </row>
    <row r="163" spans="3:19" ht="21.75" customHeight="1" x14ac:dyDescent="0.5">
      <c r="C163" s="153"/>
      <c r="D163" s="153"/>
      <c r="E163" s="153"/>
      <c r="F163" s="153"/>
      <c r="G163" s="153"/>
      <c r="H163" s="153"/>
      <c r="I163" s="153"/>
      <c r="J163" s="153"/>
      <c r="K163" s="153"/>
      <c r="L163" s="153"/>
      <c r="M163" s="153"/>
      <c r="N163" s="153"/>
      <c r="O163" s="153"/>
      <c r="P163" s="153"/>
      <c r="Q163" s="153"/>
      <c r="R163" s="153"/>
      <c r="S163" s="153"/>
    </row>
    <row r="164" spans="3:19" ht="21.75" customHeight="1" x14ac:dyDescent="0.5">
      <c r="C164" s="153"/>
      <c r="D164" s="153"/>
      <c r="E164" s="153"/>
      <c r="F164" s="153"/>
      <c r="G164" s="153"/>
      <c r="H164" s="153"/>
      <c r="I164" s="153"/>
      <c r="J164" s="153"/>
      <c r="K164" s="153"/>
      <c r="L164" s="153"/>
      <c r="M164" s="153"/>
      <c r="N164" s="153"/>
      <c r="O164" s="153"/>
      <c r="P164" s="153"/>
      <c r="Q164" s="153"/>
      <c r="R164" s="153"/>
      <c r="S164" s="153"/>
    </row>
    <row r="165" spans="3:19" ht="21.75" customHeight="1" x14ac:dyDescent="0.5">
      <c r="C165" s="153"/>
      <c r="D165" s="153"/>
      <c r="E165" s="153"/>
      <c r="F165" s="153"/>
      <c r="G165" s="153"/>
      <c r="H165" s="153"/>
      <c r="I165" s="153"/>
      <c r="J165" s="153"/>
      <c r="K165" s="153"/>
      <c r="L165" s="153"/>
      <c r="M165" s="153"/>
      <c r="N165" s="153"/>
      <c r="O165" s="153"/>
      <c r="P165" s="153"/>
      <c r="Q165" s="153"/>
      <c r="R165" s="153"/>
      <c r="S165" s="153"/>
    </row>
    <row r="166" spans="3:19" ht="21.75" customHeight="1" x14ac:dyDescent="0.5">
      <c r="C166" s="153"/>
      <c r="D166" s="153"/>
      <c r="E166" s="153"/>
      <c r="F166" s="153"/>
      <c r="G166" s="153"/>
      <c r="H166" s="153"/>
      <c r="I166" s="153"/>
      <c r="J166" s="153"/>
      <c r="K166" s="153"/>
      <c r="L166" s="153"/>
      <c r="M166" s="153"/>
      <c r="N166" s="153"/>
      <c r="O166" s="153"/>
      <c r="P166" s="153"/>
      <c r="Q166" s="153"/>
      <c r="R166" s="153"/>
      <c r="S166" s="153"/>
    </row>
    <row r="167" spans="3:19" ht="21.75" customHeight="1" x14ac:dyDescent="0.5">
      <c r="C167" s="153"/>
      <c r="D167" s="153"/>
      <c r="E167" s="153"/>
      <c r="F167" s="153"/>
      <c r="G167" s="153"/>
      <c r="H167" s="153"/>
      <c r="I167" s="153"/>
      <c r="J167" s="153"/>
      <c r="K167" s="153"/>
      <c r="L167" s="153"/>
      <c r="M167" s="153"/>
      <c r="N167" s="153"/>
      <c r="O167" s="153"/>
      <c r="P167" s="153"/>
      <c r="Q167" s="153"/>
      <c r="R167" s="153"/>
      <c r="S167" s="153"/>
    </row>
    <row r="168" spans="3:19" ht="21.75" customHeight="1" x14ac:dyDescent="0.5">
      <c r="C168" s="153"/>
      <c r="D168" s="153"/>
      <c r="E168" s="153"/>
      <c r="F168" s="153"/>
      <c r="G168" s="153"/>
      <c r="H168" s="153"/>
      <c r="I168" s="153"/>
      <c r="J168" s="153"/>
      <c r="K168" s="153"/>
      <c r="L168" s="153"/>
      <c r="M168" s="153"/>
      <c r="N168" s="153"/>
      <c r="O168" s="153"/>
      <c r="P168" s="153"/>
      <c r="Q168" s="153"/>
      <c r="R168" s="153"/>
      <c r="S168" s="153"/>
    </row>
    <row r="169" spans="3:19" ht="21.75" customHeight="1" x14ac:dyDescent="0.5">
      <c r="C169" s="153"/>
      <c r="D169" s="153"/>
      <c r="E169" s="153"/>
      <c r="F169" s="153"/>
      <c r="G169" s="153"/>
      <c r="H169" s="153"/>
      <c r="I169" s="153"/>
      <c r="J169" s="153"/>
      <c r="K169" s="153"/>
      <c r="L169" s="153"/>
      <c r="M169" s="153"/>
      <c r="N169" s="153"/>
      <c r="O169" s="153"/>
      <c r="P169" s="153"/>
      <c r="Q169" s="153"/>
      <c r="R169" s="153"/>
      <c r="S169" s="153"/>
    </row>
    <row r="170" spans="3:19" ht="21.75" customHeight="1" x14ac:dyDescent="0.5">
      <c r="C170" s="153"/>
      <c r="D170" s="153"/>
      <c r="E170" s="153"/>
      <c r="F170" s="153"/>
      <c r="G170" s="153"/>
      <c r="H170" s="153"/>
      <c r="I170" s="153"/>
      <c r="J170" s="153"/>
      <c r="K170" s="153"/>
      <c r="L170" s="153"/>
      <c r="M170" s="153"/>
      <c r="N170" s="153"/>
      <c r="O170" s="153"/>
      <c r="P170" s="153"/>
      <c r="Q170" s="153"/>
      <c r="R170" s="153"/>
      <c r="S170" s="153"/>
    </row>
    <row r="171" spans="3:19" ht="21.75" customHeight="1" x14ac:dyDescent="0.5">
      <c r="C171" s="153"/>
      <c r="D171" s="153"/>
      <c r="E171" s="153"/>
      <c r="F171" s="153"/>
      <c r="G171" s="153"/>
      <c r="H171" s="153"/>
      <c r="I171" s="153"/>
      <c r="J171" s="153"/>
      <c r="K171" s="153"/>
      <c r="L171" s="153"/>
      <c r="M171" s="153"/>
      <c r="N171" s="153"/>
      <c r="O171" s="153"/>
      <c r="P171" s="153"/>
      <c r="Q171" s="153"/>
      <c r="R171" s="153"/>
      <c r="S171" s="153"/>
    </row>
    <row r="172" spans="3:19" ht="21.75" customHeight="1" x14ac:dyDescent="0.5">
      <c r="C172" s="153"/>
      <c r="D172" s="153"/>
      <c r="E172" s="153"/>
      <c r="F172" s="153"/>
      <c r="G172" s="153"/>
      <c r="H172" s="153"/>
      <c r="I172" s="153"/>
      <c r="J172" s="153"/>
      <c r="K172" s="153"/>
      <c r="L172" s="153"/>
      <c r="M172" s="153"/>
      <c r="N172" s="153"/>
      <c r="O172" s="153"/>
      <c r="P172" s="153"/>
      <c r="Q172" s="153"/>
      <c r="R172" s="153"/>
      <c r="S172" s="153"/>
    </row>
    <row r="173" spans="3:19" ht="21.75" customHeight="1" x14ac:dyDescent="0.5">
      <c r="C173" s="153"/>
      <c r="D173" s="153"/>
      <c r="E173" s="153"/>
      <c r="F173" s="153"/>
      <c r="G173" s="153"/>
      <c r="H173" s="153"/>
      <c r="I173" s="153"/>
      <c r="J173" s="153"/>
      <c r="K173" s="153"/>
      <c r="L173" s="153"/>
      <c r="M173" s="153"/>
      <c r="N173" s="153"/>
      <c r="O173" s="153"/>
      <c r="P173" s="153"/>
      <c r="Q173" s="153"/>
      <c r="R173" s="153"/>
      <c r="S173" s="153"/>
    </row>
    <row r="174" spans="3:19" ht="21.75" customHeight="1" x14ac:dyDescent="0.5">
      <c r="C174" s="153"/>
      <c r="D174" s="153"/>
      <c r="E174" s="153"/>
      <c r="F174" s="153"/>
      <c r="G174" s="153"/>
      <c r="H174" s="153"/>
      <c r="I174" s="153"/>
      <c r="J174" s="153"/>
      <c r="K174" s="153"/>
      <c r="L174" s="153"/>
      <c r="M174" s="153"/>
      <c r="N174" s="153"/>
      <c r="O174" s="153"/>
      <c r="P174" s="153"/>
      <c r="Q174" s="153"/>
      <c r="R174" s="153"/>
      <c r="S174" s="153"/>
    </row>
    <row r="175" spans="3:19" ht="21.75" customHeight="1" x14ac:dyDescent="0.5">
      <c r="C175" s="153"/>
      <c r="D175" s="153"/>
      <c r="E175" s="153"/>
      <c r="F175" s="153"/>
      <c r="G175" s="153"/>
      <c r="H175" s="153"/>
      <c r="I175" s="153"/>
      <c r="J175" s="153"/>
      <c r="K175" s="153"/>
      <c r="L175" s="153"/>
      <c r="M175" s="153"/>
      <c r="N175" s="153"/>
      <c r="O175" s="153"/>
      <c r="P175" s="153"/>
      <c r="Q175" s="153"/>
      <c r="R175" s="153"/>
      <c r="S175" s="153"/>
    </row>
    <row r="176" spans="3:19" ht="21.75" customHeight="1" x14ac:dyDescent="0.5">
      <c r="C176" s="153"/>
      <c r="D176" s="153"/>
      <c r="E176" s="153"/>
      <c r="F176" s="153"/>
      <c r="G176" s="153"/>
      <c r="H176" s="153"/>
      <c r="I176" s="153"/>
      <c r="J176" s="153"/>
      <c r="K176" s="153"/>
      <c r="L176" s="153"/>
      <c r="M176" s="153"/>
      <c r="N176" s="153"/>
      <c r="O176" s="153"/>
      <c r="P176" s="153"/>
      <c r="Q176" s="153"/>
      <c r="R176" s="153"/>
      <c r="S176" s="153"/>
    </row>
    <row r="177" spans="3:19" ht="21.75" customHeight="1" x14ac:dyDescent="0.5">
      <c r="C177" s="153"/>
      <c r="D177" s="153"/>
      <c r="E177" s="153"/>
      <c r="F177" s="153"/>
      <c r="G177" s="153"/>
      <c r="H177" s="153"/>
      <c r="I177" s="153"/>
      <c r="J177" s="153"/>
      <c r="K177" s="153"/>
      <c r="L177" s="153"/>
      <c r="M177" s="153"/>
      <c r="N177" s="153"/>
      <c r="O177" s="153"/>
      <c r="P177" s="153"/>
      <c r="Q177" s="153"/>
      <c r="R177" s="153"/>
      <c r="S177" s="153"/>
    </row>
    <row r="178" spans="3:19" ht="21.75" customHeight="1" x14ac:dyDescent="0.5">
      <c r="C178" s="153"/>
      <c r="D178" s="153"/>
      <c r="E178" s="153"/>
      <c r="F178" s="153"/>
      <c r="G178" s="153"/>
      <c r="H178" s="153"/>
      <c r="I178" s="153"/>
      <c r="J178" s="153"/>
      <c r="K178" s="153"/>
      <c r="L178" s="153"/>
      <c r="M178" s="153"/>
      <c r="N178" s="153"/>
      <c r="O178" s="153"/>
      <c r="P178" s="153"/>
      <c r="Q178" s="153"/>
      <c r="R178" s="153"/>
      <c r="S178" s="153"/>
    </row>
    <row r="179" spans="3:19" ht="21.75" customHeight="1" x14ac:dyDescent="0.5">
      <c r="C179" s="153"/>
      <c r="D179" s="153"/>
      <c r="E179" s="153"/>
      <c r="F179" s="153"/>
      <c r="G179" s="153"/>
      <c r="H179" s="153"/>
      <c r="I179" s="153"/>
      <c r="J179" s="153"/>
      <c r="K179" s="153"/>
      <c r="L179" s="153"/>
      <c r="M179" s="153"/>
      <c r="N179" s="153"/>
      <c r="O179" s="153"/>
      <c r="P179" s="153"/>
      <c r="Q179" s="153"/>
      <c r="R179" s="153"/>
      <c r="S179" s="153"/>
    </row>
    <row r="180" spans="3:19" ht="21.75" customHeight="1" x14ac:dyDescent="0.5">
      <c r="C180" s="153"/>
      <c r="D180" s="153"/>
      <c r="E180" s="153"/>
      <c r="F180" s="153"/>
      <c r="G180" s="153"/>
      <c r="H180" s="153"/>
      <c r="I180" s="153"/>
      <c r="J180" s="153"/>
      <c r="K180" s="153"/>
      <c r="L180" s="153"/>
      <c r="M180" s="153"/>
      <c r="N180" s="153"/>
      <c r="O180" s="153"/>
      <c r="P180" s="153"/>
      <c r="Q180" s="153"/>
      <c r="R180" s="153"/>
      <c r="S180" s="153"/>
    </row>
    <row r="181" spans="3:19" ht="21.75" customHeight="1" x14ac:dyDescent="0.5">
      <c r="C181" s="153"/>
      <c r="D181" s="153"/>
      <c r="E181" s="153"/>
      <c r="F181" s="153"/>
      <c r="G181" s="153"/>
      <c r="H181" s="153"/>
      <c r="I181" s="153"/>
      <c r="J181" s="153"/>
      <c r="K181" s="153"/>
      <c r="L181" s="153"/>
      <c r="M181" s="153"/>
      <c r="N181" s="153"/>
      <c r="O181" s="153"/>
      <c r="P181" s="153"/>
      <c r="Q181" s="153"/>
      <c r="R181" s="153"/>
      <c r="S181" s="153"/>
    </row>
    <row r="182" spans="3:19" ht="21.75" customHeight="1" x14ac:dyDescent="0.5">
      <c r="C182" s="153"/>
      <c r="D182" s="153"/>
      <c r="E182" s="153"/>
      <c r="F182" s="153"/>
      <c r="G182" s="153"/>
      <c r="H182" s="153"/>
      <c r="I182" s="153"/>
      <c r="J182" s="153"/>
      <c r="K182" s="153"/>
      <c r="L182" s="153"/>
      <c r="M182" s="153"/>
      <c r="N182" s="153"/>
      <c r="O182" s="153"/>
      <c r="P182" s="153"/>
      <c r="Q182" s="153"/>
      <c r="R182" s="153"/>
      <c r="S182" s="153"/>
    </row>
    <row r="183" spans="3:19" ht="21.75" customHeight="1" x14ac:dyDescent="0.5">
      <c r="C183" s="153"/>
      <c r="D183" s="153"/>
      <c r="E183" s="153"/>
      <c r="F183" s="153"/>
      <c r="G183" s="153"/>
      <c r="H183" s="153"/>
      <c r="I183" s="153"/>
      <c r="J183" s="153"/>
      <c r="K183" s="153"/>
      <c r="L183" s="153"/>
      <c r="M183" s="153"/>
      <c r="N183" s="153"/>
      <c r="O183" s="153"/>
      <c r="P183" s="153"/>
      <c r="Q183" s="153"/>
      <c r="R183" s="153"/>
      <c r="S183" s="153"/>
    </row>
    <row r="184" spans="3:19" ht="21.75" customHeight="1" x14ac:dyDescent="0.5">
      <c r="C184" s="153"/>
      <c r="D184" s="153"/>
      <c r="E184" s="153"/>
      <c r="F184" s="153"/>
      <c r="G184" s="153"/>
      <c r="H184" s="153"/>
      <c r="I184" s="153"/>
      <c r="J184" s="153"/>
      <c r="K184" s="153"/>
      <c r="L184" s="153"/>
      <c r="M184" s="153"/>
      <c r="N184" s="153"/>
      <c r="O184" s="153"/>
      <c r="P184" s="153"/>
      <c r="Q184" s="153"/>
      <c r="R184" s="153"/>
      <c r="S184" s="153"/>
    </row>
    <row r="185" spans="3:19" ht="21.75" customHeight="1" x14ac:dyDescent="0.5">
      <c r="C185" s="153"/>
      <c r="D185" s="153"/>
      <c r="E185" s="153"/>
      <c r="F185" s="153"/>
      <c r="G185" s="153"/>
      <c r="H185" s="153"/>
      <c r="I185" s="153"/>
      <c r="J185" s="153"/>
      <c r="K185" s="153"/>
      <c r="L185" s="153"/>
      <c r="M185" s="153"/>
      <c r="N185" s="153"/>
      <c r="O185" s="153"/>
      <c r="P185" s="153"/>
      <c r="Q185" s="153"/>
      <c r="R185" s="153"/>
      <c r="S185" s="153"/>
    </row>
    <row r="186" spans="3:19" ht="21.75" customHeight="1" x14ac:dyDescent="0.5">
      <c r="C186" s="153"/>
      <c r="D186" s="153"/>
      <c r="E186" s="153"/>
      <c r="F186" s="153"/>
      <c r="G186" s="153"/>
      <c r="H186" s="153"/>
      <c r="I186" s="153"/>
      <c r="J186" s="153"/>
      <c r="K186" s="153"/>
      <c r="L186" s="153"/>
      <c r="M186" s="153"/>
      <c r="N186" s="153"/>
      <c r="O186" s="153"/>
      <c r="P186" s="153"/>
      <c r="Q186" s="153"/>
      <c r="R186" s="153"/>
      <c r="S186" s="153"/>
    </row>
    <row r="187" spans="3:19" ht="21.75" customHeight="1" x14ac:dyDescent="0.5">
      <c r="C187" s="153"/>
      <c r="D187" s="153"/>
      <c r="E187" s="153"/>
      <c r="F187" s="153"/>
      <c r="G187" s="153"/>
      <c r="H187" s="153"/>
      <c r="I187" s="153"/>
      <c r="J187" s="153"/>
      <c r="K187" s="153"/>
      <c r="L187" s="153"/>
      <c r="M187" s="153"/>
      <c r="N187" s="153"/>
      <c r="O187" s="153"/>
      <c r="P187" s="153"/>
      <c r="Q187" s="153"/>
      <c r="R187" s="153"/>
      <c r="S187" s="153"/>
    </row>
    <row r="188" spans="3:19" ht="21.75" customHeight="1" x14ac:dyDescent="0.5">
      <c r="C188" s="153"/>
      <c r="D188" s="153"/>
      <c r="E188" s="153"/>
      <c r="F188" s="153"/>
      <c r="G188" s="153"/>
      <c r="H188" s="153"/>
      <c r="I188" s="153"/>
      <c r="J188" s="153"/>
      <c r="K188" s="153"/>
      <c r="L188" s="153"/>
      <c r="M188" s="153"/>
      <c r="N188" s="153"/>
      <c r="O188" s="153"/>
      <c r="P188" s="153"/>
      <c r="Q188" s="153"/>
      <c r="R188" s="153"/>
      <c r="S188" s="153"/>
    </row>
    <row r="189" spans="3:19" ht="21.75" customHeight="1" x14ac:dyDescent="0.5">
      <c r="C189" s="153"/>
      <c r="D189" s="153"/>
      <c r="E189" s="153"/>
      <c r="F189" s="153"/>
      <c r="G189" s="153"/>
      <c r="H189" s="153"/>
      <c r="I189" s="153"/>
      <c r="J189" s="153"/>
      <c r="K189" s="153"/>
      <c r="L189" s="153"/>
      <c r="M189" s="153"/>
      <c r="N189" s="153"/>
      <c r="O189" s="153"/>
      <c r="P189" s="153"/>
      <c r="Q189" s="153"/>
      <c r="R189" s="153"/>
      <c r="S189" s="153"/>
    </row>
    <row r="190" spans="3:19" ht="21.75" customHeight="1" x14ac:dyDescent="0.5">
      <c r="C190" s="153"/>
      <c r="D190" s="153"/>
      <c r="E190" s="153"/>
      <c r="F190" s="153"/>
      <c r="G190" s="153"/>
      <c r="H190" s="153"/>
      <c r="I190" s="153"/>
      <c r="J190" s="153"/>
      <c r="K190" s="153"/>
      <c r="L190" s="153"/>
      <c r="M190" s="153"/>
      <c r="N190" s="153"/>
      <c r="O190" s="153"/>
      <c r="P190" s="153"/>
      <c r="Q190" s="153"/>
      <c r="R190" s="153"/>
      <c r="S190" s="153"/>
    </row>
    <row r="191" spans="3:19" ht="21.75" customHeight="1" x14ac:dyDescent="0.5">
      <c r="C191" s="153"/>
      <c r="D191" s="153"/>
      <c r="E191" s="153"/>
      <c r="F191" s="153"/>
      <c r="G191" s="153"/>
      <c r="H191" s="153"/>
      <c r="I191" s="153"/>
      <c r="J191" s="153"/>
      <c r="K191" s="153"/>
      <c r="L191" s="153"/>
      <c r="M191" s="153"/>
      <c r="N191" s="153"/>
      <c r="O191" s="153"/>
      <c r="P191" s="153"/>
      <c r="Q191" s="153"/>
      <c r="R191" s="153"/>
      <c r="S191" s="153"/>
    </row>
    <row r="192" spans="3:19" ht="21.75" customHeight="1" x14ac:dyDescent="0.5">
      <c r="C192" s="153"/>
      <c r="D192" s="153"/>
      <c r="E192" s="153"/>
      <c r="F192" s="153"/>
      <c r="G192" s="153"/>
      <c r="H192" s="153"/>
      <c r="I192" s="153"/>
      <c r="J192" s="153"/>
      <c r="K192" s="153"/>
      <c r="L192" s="153"/>
      <c r="M192" s="153"/>
      <c r="N192" s="153"/>
      <c r="O192" s="153"/>
      <c r="P192" s="153"/>
      <c r="Q192" s="153"/>
      <c r="R192" s="153"/>
      <c r="S192" s="153"/>
    </row>
    <row r="193" spans="3:19" ht="21.75" customHeight="1" x14ac:dyDescent="0.5">
      <c r="C193" s="153"/>
      <c r="D193" s="153"/>
      <c r="E193" s="153"/>
      <c r="F193" s="153"/>
      <c r="G193" s="153"/>
      <c r="H193" s="153"/>
      <c r="I193" s="153"/>
      <c r="J193" s="153"/>
      <c r="K193" s="153"/>
      <c r="L193" s="153"/>
      <c r="M193" s="153"/>
      <c r="N193" s="153"/>
      <c r="O193" s="153"/>
      <c r="P193" s="153"/>
      <c r="Q193" s="153"/>
      <c r="R193" s="153"/>
      <c r="S193" s="153"/>
    </row>
    <row r="194" spans="3:19" ht="21.75" customHeight="1" x14ac:dyDescent="0.5">
      <c r="C194" s="153"/>
      <c r="D194" s="153"/>
      <c r="E194" s="153"/>
      <c r="F194" s="153"/>
      <c r="G194" s="153"/>
      <c r="H194" s="153"/>
      <c r="I194" s="153"/>
      <c r="J194" s="153"/>
      <c r="K194" s="153"/>
      <c r="L194" s="153"/>
      <c r="M194" s="153"/>
      <c r="N194" s="153"/>
      <c r="O194" s="153"/>
      <c r="P194" s="153"/>
      <c r="Q194" s="153"/>
      <c r="R194" s="153"/>
      <c r="S194" s="153"/>
    </row>
    <row r="195" spans="3:19" ht="21.75" customHeight="1" x14ac:dyDescent="0.5">
      <c r="C195" s="153"/>
      <c r="D195" s="153"/>
      <c r="E195" s="153"/>
      <c r="F195" s="153"/>
      <c r="G195" s="153"/>
      <c r="H195" s="153"/>
      <c r="I195" s="153"/>
      <c r="J195" s="153"/>
      <c r="K195" s="153"/>
      <c r="L195" s="153"/>
      <c r="M195" s="153"/>
      <c r="N195" s="153"/>
      <c r="O195" s="153"/>
      <c r="P195" s="153"/>
      <c r="Q195" s="153"/>
      <c r="R195" s="153"/>
      <c r="S195" s="153"/>
    </row>
    <row r="196" spans="3:19" ht="21.75" customHeight="1" x14ac:dyDescent="0.5">
      <c r="C196" s="153"/>
      <c r="D196" s="153"/>
      <c r="E196" s="153"/>
      <c r="F196" s="153"/>
      <c r="G196" s="153"/>
      <c r="H196" s="153"/>
      <c r="I196" s="153"/>
      <c r="J196" s="153"/>
      <c r="K196" s="153"/>
      <c r="L196" s="153"/>
      <c r="M196" s="153"/>
      <c r="N196" s="153"/>
      <c r="O196" s="153"/>
      <c r="P196" s="153"/>
      <c r="Q196" s="153"/>
      <c r="R196" s="153"/>
      <c r="S196" s="153"/>
    </row>
    <row r="197" spans="3:19" ht="21.75" customHeight="1" x14ac:dyDescent="0.5">
      <c r="C197" s="153"/>
      <c r="D197" s="153"/>
      <c r="E197" s="153"/>
      <c r="F197" s="153"/>
      <c r="G197" s="153"/>
      <c r="H197" s="153"/>
      <c r="I197" s="153"/>
      <c r="J197" s="153"/>
      <c r="K197" s="153"/>
      <c r="L197" s="153"/>
      <c r="M197" s="153"/>
      <c r="N197" s="153"/>
      <c r="O197" s="153"/>
      <c r="P197" s="153"/>
      <c r="Q197" s="153"/>
      <c r="R197" s="153"/>
      <c r="S197" s="153"/>
    </row>
    <row r="198" spans="3:19" ht="21.75" customHeight="1" x14ac:dyDescent="0.5">
      <c r="C198" s="153"/>
      <c r="D198" s="153"/>
      <c r="E198" s="153"/>
      <c r="F198" s="153"/>
      <c r="G198" s="153"/>
      <c r="H198" s="153"/>
      <c r="I198" s="153"/>
      <c r="J198" s="153"/>
      <c r="K198" s="153"/>
      <c r="L198" s="153"/>
      <c r="M198" s="153"/>
      <c r="N198" s="153"/>
      <c r="O198" s="153"/>
      <c r="P198" s="153"/>
      <c r="Q198" s="153"/>
      <c r="R198" s="153"/>
      <c r="S198" s="153"/>
    </row>
    <row r="199" spans="3:19" ht="21.75" customHeight="1" x14ac:dyDescent="0.5">
      <c r="C199" s="153"/>
      <c r="D199" s="153"/>
      <c r="E199" s="153"/>
      <c r="F199" s="153"/>
      <c r="G199" s="153"/>
      <c r="H199" s="153"/>
      <c r="I199" s="153"/>
      <c r="J199" s="153"/>
      <c r="K199" s="153"/>
      <c r="L199" s="153"/>
      <c r="M199" s="153"/>
      <c r="N199" s="153"/>
      <c r="O199" s="153"/>
      <c r="P199" s="153"/>
      <c r="Q199" s="153"/>
      <c r="R199" s="153"/>
      <c r="S199" s="153"/>
    </row>
    <row r="200" spans="3:19" ht="21.75" customHeight="1" x14ac:dyDescent="0.5">
      <c r="C200" s="153"/>
      <c r="D200" s="153"/>
      <c r="E200" s="153"/>
      <c r="F200" s="153"/>
      <c r="G200" s="153"/>
      <c r="H200" s="153"/>
      <c r="I200" s="153"/>
      <c r="J200" s="153"/>
      <c r="K200" s="153"/>
      <c r="L200" s="153"/>
      <c r="M200" s="153"/>
      <c r="N200" s="153"/>
      <c r="O200" s="153"/>
      <c r="P200" s="153"/>
      <c r="Q200" s="153"/>
      <c r="R200" s="153"/>
      <c r="S200" s="153"/>
    </row>
    <row r="201" spans="3:19" ht="21.75" customHeight="1" x14ac:dyDescent="0.5">
      <c r="C201" s="153"/>
      <c r="D201" s="153"/>
      <c r="E201" s="153"/>
      <c r="F201" s="153"/>
      <c r="G201" s="153"/>
      <c r="H201" s="153"/>
      <c r="I201" s="153"/>
      <c r="J201" s="153"/>
      <c r="K201" s="153"/>
      <c r="L201" s="153"/>
      <c r="M201" s="153"/>
      <c r="N201" s="153"/>
      <c r="O201" s="153"/>
      <c r="P201" s="153"/>
      <c r="Q201" s="153"/>
      <c r="R201" s="153"/>
      <c r="S201" s="153"/>
    </row>
  </sheetData>
  <mergeCells count="11">
    <mergeCell ref="T9:T11"/>
    <mergeCell ref="B9:B11"/>
    <mergeCell ref="B4:J4"/>
    <mergeCell ref="K4:T4"/>
    <mergeCell ref="C9:C11"/>
    <mergeCell ref="D9:D11"/>
    <mergeCell ref="E9:E11"/>
    <mergeCell ref="F9:F11"/>
    <mergeCell ref="G9:G11"/>
    <mergeCell ref="H9:J9"/>
    <mergeCell ref="K9:S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0"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G125"/>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10" width="16.7109375" style="48" customWidth="1"/>
    <col min="11" max="19" width="16.42578125" style="48" customWidth="1"/>
    <col min="20" max="20" width="64" style="48" customWidth="1"/>
    <col min="21" max="21" width="9.140625" style="48"/>
    <col min="22" max="22" width="14.28515625" style="48" bestFit="1" customWidth="1"/>
    <col min="23" max="30" width="9.140625" style="48"/>
    <col min="31" max="31" width="11.42578125" style="48" bestFit="1" customWidth="1"/>
    <col min="32" max="32" width="14.28515625" style="48" bestFit="1" customWidth="1"/>
    <col min="33" max="33" width="13.28515625" style="48" customWidth="1"/>
    <col min="34" max="16384" width="9.140625" style="48"/>
  </cols>
  <sheetData>
    <row r="1" spans="1:33" s="5" customFormat="1" ht="13.5" customHeight="1" x14ac:dyDescent="0.65">
      <c r="B1" s="2"/>
      <c r="C1" s="2"/>
      <c r="D1" s="2"/>
      <c r="E1" s="2"/>
      <c r="F1" s="2"/>
      <c r="G1" s="2"/>
      <c r="H1" s="2"/>
      <c r="I1" s="2"/>
      <c r="J1" s="2"/>
      <c r="K1" s="2"/>
      <c r="L1" s="2"/>
      <c r="M1" s="2"/>
      <c r="N1" s="2"/>
      <c r="O1" s="2"/>
      <c r="P1" s="2"/>
      <c r="Q1" s="2"/>
      <c r="R1" s="2"/>
      <c r="S1" s="2"/>
    </row>
    <row r="2" spans="1:33" s="5" customFormat="1" ht="13.5" customHeight="1" x14ac:dyDescent="0.65">
      <c r="B2" s="2"/>
      <c r="C2" s="2"/>
      <c r="D2" s="2"/>
      <c r="E2" s="2"/>
      <c r="F2" s="2"/>
      <c r="G2" s="2"/>
      <c r="H2" s="2"/>
      <c r="I2" s="2"/>
      <c r="J2" s="2"/>
      <c r="K2" s="2"/>
      <c r="L2" s="2"/>
      <c r="M2" s="2"/>
      <c r="N2" s="2"/>
      <c r="O2" s="2"/>
      <c r="P2" s="2"/>
      <c r="Q2" s="2"/>
      <c r="R2" s="2"/>
      <c r="S2" s="2"/>
    </row>
    <row r="3" spans="1:33" s="5" customFormat="1" ht="13.5" customHeight="1" x14ac:dyDescent="0.65">
      <c r="B3" s="2"/>
      <c r="C3" s="2"/>
      <c r="D3" s="2"/>
      <c r="E3" s="2"/>
      <c r="F3" s="2"/>
      <c r="G3" s="2"/>
      <c r="H3" s="2"/>
      <c r="I3" s="2"/>
      <c r="J3" s="2"/>
      <c r="K3" s="2"/>
      <c r="L3" s="2"/>
      <c r="M3" s="2"/>
      <c r="N3" s="2"/>
      <c r="O3" s="2"/>
      <c r="P3" s="2"/>
      <c r="Q3" s="2"/>
      <c r="R3" s="2"/>
      <c r="S3" s="2"/>
    </row>
    <row r="4" spans="1:33" s="474" customFormat="1" ht="36.75" x14ac:dyDescent="0.85">
      <c r="B4" s="1797" t="s">
        <v>1868</v>
      </c>
      <c r="C4" s="1797"/>
      <c r="D4" s="1797"/>
      <c r="E4" s="1797"/>
      <c r="F4" s="1797"/>
      <c r="G4" s="1797"/>
      <c r="H4" s="1797"/>
      <c r="I4" s="1797"/>
      <c r="J4" s="1797"/>
      <c r="K4" s="1776" t="s">
        <v>1937</v>
      </c>
      <c r="L4" s="1776"/>
      <c r="M4" s="1776"/>
      <c r="N4" s="1776"/>
      <c r="O4" s="1776"/>
      <c r="P4" s="1776"/>
      <c r="Q4" s="1776"/>
      <c r="R4" s="1776"/>
      <c r="S4" s="1776"/>
      <c r="T4" s="1776"/>
      <c r="U4" s="473"/>
      <c r="V4" s="473"/>
      <c r="W4" s="473"/>
      <c r="X4" s="473"/>
      <c r="Y4" s="473"/>
      <c r="Z4" s="473"/>
      <c r="AA4" s="473"/>
      <c r="AB4" s="473"/>
      <c r="AC4" s="473"/>
      <c r="AD4" s="473"/>
      <c r="AE4" s="473"/>
      <c r="AF4" s="473"/>
    </row>
    <row r="5" spans="1:33" s="76" customFormat="1" ht="13.5" customHeight="1" x14ac:dyDescent="0.65">
      <c r="B5" s="75"/>
      <c r="C5" s="75"/>
      <c r="D5" s="75"/>
      <c r="E5" s="75"/>
      <c r="F5" s="75"/>
      <c r="G5" s="75"/>
      <c r="H5" s="75"/>
      <c r="I5" s="75"/>
      <c r="J5" s="75"/>
      <c r="K5" s="75"/>
      <c r="L5" s="75"/>
      <c r="M5" s="75"/>
      <c r="N5" s="75"/>
      <c r="O5" s="75"/>
      <c r="P5" s="75"/>
      <c r="Q5" s="75"/>
      <c r="R5" s="75"/>
      <c r="S5" s="75"/>
      <c r="T5" s="75"/>
    </row>
    <row r="6" spans="1:33" s="76" customFormat="1" ht="13.5" customHeight="1" x14ac:dyDescent="0.65">
      <c r="B6" s="75"/>
      <c r="C6" s="75"/>
      <c r="D6" s="75"/>
      <c r="E6" s="75"/>
      <c r="F6" s="75"/>
      <c r="G6" s="75"/>
      <c r="H6" s="75"/>
      <c r="I6" s="75"/>
      <c r="J6" s="75"/>
      <c r="K6" s="75"/>
      <c r="L6" s="75"/>
      <c r="M6" s="75"/>
      <c r="N6" s="75"/>
      <c r="O6" s="75"/>
      <c r="P6" s="75"/>
      <c r="Q6" s="75"/>
      <c r="R6" s="75"/>
      <c r="S6" s="75"/>
      <c r="T6" s="75"/>
    </row>
    <row r="7" spans="1:33" s="419" customFormat="1" ht="22.5" x14ac:dyDescent="0.5">
      <c r="B7" s="1734" t="s">
        <v>1766</v>
      </c>
      <c r="T7" s="229" t="s">
        <v>1770</v>
      </c>
    </row>
    <row r="8" spans="1:33" s="76" customFormat="1" ht="10.5" customHeight="1" thickBot="1" x14ac:dyDescent="0.7">
      <c r="B8" s="75"/>
      <c r="C8" s="75"/>
      <c r="D8" s="75"/>
      <c r="E8" s="75"/>
      <c r="F8" s="75"/>
      <c r="G8" s="75"/>
      <c r="H8" s="75"/>
      <c r="I8" s="75"/>
      <c r="J8" s="75"/>
      <c r="K8" s="75"/>
      <c r="L8" s="75"/>
      <c r="M8" s="75"/>
      <c r="N8" s="75"/>
      <c r="O8" s="75"/>
      <c r="P8" s="75"/>
      <c r="Q8" s="75"/>
      <c r="R8" s="75"/>
      <c r="S8" s="75"/>
      <c r="T8" s="75"/>
    </row>
    <row r="9" spans="1:33" s="1604" customFormat="1" ht="25.5" customHeight="1" thickTop="1" x14ac:dyDescent="0.7">
      <c r="A9" s="258"/>
      <c r="B9" s="1781"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778" t="s">
        <v>886</v>
      </c>
    </row>
    <row r="10" spans="1:33" s="258" customFormat="1" ht="21.75" customHeight="1" x14ac:dyDescent="0.7">
      <c r="B10" s="1782"/>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779"/>
    </row>
    <row r="11" spans="1:33" s="340" customFormat="1" ht="21.75" customHeight="1" x14ac:dyDescent="0.7">
      <c r="A11" s="258"/>
      <c r="B11" s="1783"/>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780"/>
    </row>
    <row r="12" spans="1:33" s="367" customFormat="1" ht="26.1" customHeight="1" x14ac:dyDescent="0.2">
      <c r="B12" s="457" t="s">
        <v>969</v>
      </c>
      <c r="C12" s="686"/>
      <c r="D12" s="686"/>
      <c r="E12" s="686"/>
      <c r="F12" s="686"/>
      <c r="G12" s="686"/>
      <c r="H12" s="1096"/>
      <c r="I12" s="1097"/>
      <c r="J12" s="1097"/>
      <c r="K12" s="1097"/>
      <c r="L12" s="1097"/>
      <c r="M12" s="1097"/>
      <c r="N12" s="1097"/>
      <c r="O12" s="1097"/>
      <c r="P12" s="1097"/>
      <c r="Q12" s="1097"/>
      <c r="R12" s="1097"/>
      <c r="S12" s="1098"/>
      <c r="T12" s="1142" t="s">
        <v>1006</v>
      </c>
    </row>
    <row r="13" spans="1:33" s="367" customFormat="1" ht="12" customHeight="1" x14ac:dyDescent="0.2">
      <c r="B13" s="629"/>
      <c r="C13" s="686"/>
      <c r="D13" s="686"/>
      <c r="E13" s="686"/>
      <c r="F13" s="686"/>
      <c r="G13" s="686"/>
      <c r="H13" s="1096"/>
      <c r="I13" s="1097"/>
      <c r="J13" s="1097"/>
      <c r="K13" s="1097"/>
      <c r="L13" s="1097"/>
      <c r="M13" s="1097"/>
      <c r="N13" s="1097"/>
      <c r="O13" s="1097"/>
      <c r="P13" s="1097"/>
      <c r="Q13" s="1097"/>
      <c r="R13" s="1097"/>
      <c r="S13" s="1098"/>
      <c r="T13" s="1093"/>
    </row>
    <row r="14" spans="1:33" s="367" customFormat="1" ht="26.1" customHeight="1" x14ac:dyDescent="0.2">
      <c r="B14" s="456" t="s">
        <v>530</v>
      </c>
      <c r="C14" s="905">
        <v>150.87153160539998</v>
      </c>
      <c r="D14" s="905">
        <v>977.03104251750005</v>
      </c>
      <c r="E14" s="905">
        <v>1974.84808355</v>
      </c>
      <c r="F14" s="905">
        <v>2055.7899286381003</v>
      </c>
      <c r="G14" s="905">
        <v>4869.2906863492008</v>
      </c>
      <c r="H14" s="811">
        <v>2576.5772357134001</v>
      </c>
      <c r="I14" s="809">
        <v>2833.4366560243998</v>
      </c>
      <c r="J14" s="809">
        <v>8615.4490455189989</v>
      </c>
      <c r="K14" s="809">
        <v>7789.8081978744012</v>
      </c>
      <c r="L14" s="809">
        <v>6787.6087745647001</v>
      </c>
      <c r="M14" s="809">
        <v>6117.9359951961005</v>
      </c>
      <c r="N14" s="809">
        <v>7437.1417453724007</v>
      </c>
      <c r="O14" s="809">
        <v>8108.7500396835994</v>
      </c>
      <c r="P14" s="809">
        <v>6669.9962854236001</v>
      </c>
      <c r="Q14" s="809">
        <v>6370.2270035528009</v>
      </c>
      <c r="R14" s="809">
        <v>3669.6723743452999</v>
      </c>
      <c r="S14" s="810">
        <v>4869.2906863492008</v>
      </c>
      <c r="T14" s="628" t="s">
        <v>1203</v>
      </c>
      <c r="U14" s="870"/>
      <c r="V14" s="870"/>
      <c r="W14" s="870"/>
      <c r="X14" s="870"/>
      <c r="Y14" s="870"/>
      <c r="Z14" s="870"/>
      <c r="AA14" s="870"/>
      <c r="AB14" s="870"/>
      <c r="AC14" s="870"/>
      <c r="AD14" s="870"/>
      <c r="AE14" s="870"/>
      <c r="AF14" s="870"/>
      <c r="AG14" s="870"/>
    </row>
    <row r="15" spans="1:33" s="367" customFormat="1" ht="26.1" customHeight="1" x14ac:dyDescent="0.2">
      <c r="B15" s="629" t="s">
        <v>958</v>
      </c>
      <c r="C15" s="909">
        <v>0</v>
      </c>
      <c r="D15" s="909">
        <v>0</v>
      </c>
      <c r="E15" s="909">
        <v>0</v>
      </c>
      <c r="F15" s="909">
        <v>4.1153999999999996E-2</v>
      </c>
      <c r="G15" s="909">
        <v>108.14623316999999</v>
      </c>
      <c r="H15" s="808">
        <v>1.095531</v>
      </c>
      <c r="I15" s="806">
        <v>1.0869449999999998</v>
      </c>
      <c r="J15" s="806">
        <v>1.0955679999999999</v>
      </c>
      <c r="K15" s="806">
        <v>1.086965</v>
      </c>
      <c r="L15" s="806">
        <v>1.0869749999999998</v>
      </c>
      <c r="M15" s="806">
        <v>105.16870990999999</v>
      </c>
      <c r="N15" s="806">
        <v>106.60281068</v>
      </c>
      <c r="O15" s="806">
        <v>111.79666979999999</v>
      </c>
      <c r="P15" s="806">
        <v>109.67220051999999</v>
      </c>
      <c r="Q15" s="806">
        <v>110.91216165</v>
      </c>
      <c r="R15" s="806">
        <v>109.54055973</v>
      </c>
      <c r="S15" s="807">
        <v>108.14623316999999</v>
      </c>
      <c r="T15" s="630" t="s">
        <v>1164</v>
      </c>
      <c r="U15" s="870"/>
      <c r="V15" s="870"/>
      <c r="W15" s="870"/>
      <c r="X15" s="870"/>
      <c r="Y15" s="870"/>
      <c r="Z15" s="870"/>
      <c r="AA15" s="870"/>
      <c r="AB15" s="870"/>
      <c r="AC15" s="870"/>
      <c r="AD15" s="870"/>
      <c r="AE15" s="870"/>
      <c r="AF15" s="870"/>
      <c r="AG15" s="870"/>
    </row>
    <row r="16" spans="1:33" s="367" customFormat="1" ht="26.1" customHeight="1" x14ac:dyDescent="0.2">
      <c r="B16" s="629" t="s">
        <v>959</v>
      </c>
      <c r="C16" s="909">
        <v>150.87153160539998</v>
      </c>
      <c r="D16" s="909">
        <v>139.9886035175</v>
      </c>
      <c r="E16" s="909">
        <v>892.98228255000004</v>
      </c>
      <c r="F16" s="909">
        <v>648.98349563810007</v>
      </c>
      <c r="G16" s="909">
        <v>4443.7682287692005</v>
      </c>
      <c r="H16" s="808">
        <v>1118.3016657134001</v>
      </c>
      <c r="I16" s="806">
        <v>1460.5540310244</v>
      </c>
      <c r="J16" s="806">
        <v>7240.5525985189997</v>
      </c>
      <c r="K16" s="806">
        <v>6338.4341514044008</v>
      </c>
      <c r="L16" s="806">
        <v>6432.8163407146994</v>
      </c>
      <c r="M16" s="806">
        <v>5630.3747187161007</v>
      </c>
      <c r="N16" s="806">
        <v>7034.6204712824001</v>
      </c>
      <c r="O16" s="806">
        <v>7701.9205224735997</v>
      </c>
      <c r="P16" s="806">
        <v>6264.1224474935998</v>
      </c>
      <c r="Q16" s="806">
        <v>6156.1581614928009</v>
      </c>
      <c r="R16" s="806">
        <v>3260.7508452052998</v>
      </c>
      <c r="S16" s="807">
        <v>4443.7682287692005</v>
      </c>
      <c r="T16" s="630" t="s">
        <v>1277</v>
      </c>
      <c r="U16" s="870"/>
      <c r="V16" s="870"/>
      <c r="W16" s="870"/>
      <c r="X16" s="870"/>
      <c r="Y16" s="870"/>
      <c r="Z16" s="870"/>
      <c r="AA16" s="870"/>
      <c r="AB16" s="870"/>
      <c r="AC16" s="870"/>
      <c r="AD16" s="870"/>
      <c r="AE16" s="870"/>
      <c r="AF16" s="870"/>
      <c r="AG16" s="870"/>
    </row>
    <row r="17" spans="2:33" s="367" customFormat="1" ht="26.1" customHeight="1" x14ac:dyDescent="0.2">
      <c r="B17" s="629" t="s">
        <v>960</v>
      </c>
      <c r="C17" s="909">
        <v>0</v>
      </c>
      <c r="D17" s="909">
        <v>837.04243900000006</v>
      </c>
      <c r="E17" s="909">
        <v>1081.8658009999999</v>
      </c>
      <c r="F17" s="909">
        <v>1406.7652790000002</v>
      </c>
      <c r="G17" s="909">
        <v>317.37622440999996</v>
      </c>
      <c r="H17" s="808">
        <v>1457.1800389999999</v>
      </c>
      <c r="I17" s="806">
        <v>1371.7956799999999</v>
      </c>
      <c r="J17" s="806">
        <v>1373.8008789999999</v>
      </c>
      <c r="K17" s="806">
        <v>1450.28708147</v>
      </c>
      <c r="L17" s="806">
        <v>353.70545885000001</v>
      </c>
      <c r="M17" s="806">
        <v>382.39256656999999</v>
      </c>
      <c r="N17" s="806">
        <v>295.91846340999996</v>
      </c>
      <c r="O17" s="806">
        <v>295.03284740999999</v>
      </c>
      <c r="P17" s="806">
        <v>296.20163740999999</v>
      </c>
      <c r="Q17" s="806">
        <v>103.15668041000001</v>
      </c>
      <c r="R17" s="806">
        <v>299.38096941000003</v>
      </c>
      <c r="S17" s="807">
        <v>317.37622440999996</v>
      </c>
      <c r="T17" s="630" t="s">
        <v>1281</v>
      </c>
      <c r="U17" s="870"/>
      <c r="V17" s="870"/>
      <c r="W17" s="870"/>
      <c r="X17" s="870"/>
      <c r="Y17" s="870"/>
      <c r="Z17" s="870"/>
      <c r="AA17" s="870"/>
      <c r="AB17" s="870"/>
      <c r="AC17" s="870"/>
      <c r="AD17" s="870"/>
      <c r="AE17" s="870"/>
      <c r="AF17" s="870"/>
      <c r="AG17" s="870"/>
    </row>
    <row r="18" spans="2:33" s="367" customFormat="1" ht="26.1" customHeight="1" x14ac:dyDescent="0.2">
      <c r="B18" s="456" t="s">
        <v>180</v>
      </c>
      <c r="C18" s="905">
        <v>313238.5498777983</v>
      </c>
      <c r="D18" s="905">
        <v>404212.3153684159</v>
      </c>
      <c r="E18" s="905">
        <v>521100.38779820997</v>
      </c>
      <c r="F18" s="905">
        <v>382310.93904728792</v>
      </c>
      <c r="G18" s="905">
        <v>377669.54496174084</v>
      </c>
      <c r="H18" s="811">
        <v>404190.36634174216</v>
      </c>
      <c r="I18" s="809">
        <v>409179.90185108915</v>
      </c>
      <c r="J18" s="809">
        <v>399168.79474586213</v>
      </c>
      <c r="K18" s="809">
        <v>404857.64614824555</v>
      </c>
      <c r="L18" s="809">
        <v>406886.11076529772</v>
      </c>
      <c r="M18" s="809">
        <v>402422.45342564408</v>
      </c>
      <c r="N18" s="809">
        <v>389799.06520207861</v>
      </c>
      <c r="O18" s="809">
        <v>383753.53743141564</v>
      </c>
      <c r="P18" s="809">
        <v>374673.68221335765</v>
      </c>
      <c r="Q18" s="809">
        <v>379555.40122941759</v>
      </c>
      <c r="R18" s="809">
        <v>376961.1941966826</v>
      </c>
      <c r="S18" s="810">
        <v>377669.54496174084</v>
      </c>
      <c r="T18" s="628" t="s">
        <v>1204</v>
      </c>
      <c r="U18" s="870"/>
      <c r="V18" s="870"/>
      <c r="W18" s="870"/>
      <c r="X18" s="870"/>
      <c r="Y18" s="870"/>
      <c r="Z18" s="870"/>
      <c r="AA18" s="870"/>
      <c r="AB18" s="870"/>
      <c r="AC18" s="870"/>
      <c r="AD18" s="870"/>
      <c r="AE18" s="870"/>
      <c r="AF18" s="870"/>
      <c r="AG18" s="870"/>
    </row>
    <row r="19" spans="2:33" s="367" customFormat="1" ht="26.1" customHeight="1" x14ac:dyDescent="0.2">
      <c r="B19" s="629" t="s">
        <v>957</v>
      </c>
      <c r="C19" s="909">
        <v>307036.95074775832</v>
      </c>
      <c r="D19" s="909">
        <v>395509.1721649809</v>
      </c>
      <c r="E19" s="909">
        <v>507863.29106511496</v>
      </c>
      <c r="F19" s="909">
        <v>372675.24622939492</v>
      </c>
      <c r="G19" s="909">
        <v>368700.17828504083</v>
      </c>
      <c r="H19" s="808">
        <v>394550.42537276115</v>
      </c>
      <c r="I19" s="806">
        <v>399780.61320682417</v>
      </c>
      <c r="J19" s="806">
        <v>389956.34846362611</v>
      </c>
      <c r="K19" s="806">
        <v>395857.95673821552</v>
      </c>
      <c r="L19" s="806">
        <v>397863.36675267771</v>
      </c>
      <c r="M19" s="806">
        <v>392516.64959444606</v>
      </c>
      <c r="N19" s="806">
        <v>380918.58854772558</v>
      </c>
      <c r="O19" s="806">
        <v>375372.63839713263</v>
      </c>
      <c r="P19" s="806">
        <v>366669.48202356207</v>
      </c>
      <c r="Q19" s="806">
        <v>370527.46507708589</v>
      </c>
      <c r="R19" s="806">
        <v>368272.76370795158</v>
      </c>
      <c r="S19" s="807">
        <v>368700.17828504083</v>
      </c>
      <c r="T19" s="630" t="s">
        <v>1284</v>
      </c>
      <c r="U19" s="870"/>
      <c r="V19" s="870"/>
      <c r="W19" s="870"/>
      <c r="X19" s="870"/>
      <c r="Y19" s="870"/>
      <c r="Z19" s="870"/>
      <c r="AA19" s="870"/>
      <c r="AB19" s="870"/>
      <c r="AC19" s="870"/>
      <c r="AD19" s="870"/>
      <c r="AE19" s="870"/>
      <c r="AF19" s="870"/>
      <c r="AG19" s="870"/>
    </row>
    <row r="20" spans="2:33" s="367" customFormat="1" ht="26.1" customHeight="1" x14ac:dyDescent="0.2">
      <c r="B20" s="629" t="s">
        <v>962</v>
      </c>
      <c r="C20" s="909">
        <v>81114.32128768145</v>
      </c>
      <c r="D20" s="909">
        <v>94310.34129098116</v>
      </c>
      <c r="E20" s="909">
        <v>124543.49820235811</v>
      </c>
      <c r="F20" s="909">
        <v>112726.31616447365</v>
      </c>
      <c r="G20" s="909">
        <v>124339.47155127779</v>
      </c>
      <c r="H20" s="808">
        <v>123857.61988262912</v>
      </c>
      <c r="I20" s="806">
        <v>124921.67501202326</v>
      </c>
      <c r="J20" s="806">
        <v>119571.71693098036</v>
      </c>
      <c r="K20" s="806">
        <v>122697.69850742581</v>
      </c>
      <c r="L20" s="806">
        <v>127134.22699772201</v>
      </c>
      <c r="M20" s="806">
        <v>127941.35259011431</v>
      </c>
      <c r="N20" s="806">
        <v>123468.40705479067</v>
      </c>
      <c r="O20" s="806">
        <v>122241.8874300735</v>
      </c>
      <c r="P20" s="806">
        <v>119699.35677793172</v>
      </c>
      <c r="Q20" s="806">
        <v>119954.257856547</v>
      </c>
      <c r="R20" s="806">
        <v>120503.96575127047</v>
      </c>
      <c r="S20" s="807">
        <v>124339.47155127779</v>
      </c>
      <c r="T20" s="630" t="s">
        <v>1205</v>
      </c>
      <c r="U20" s="870"/>
      <c r="V20" s="870"/>
      <c r="W20" s="870"/>
      <c r="X20" s="870"/>
      <c r="Y20" s="870"/>
      <c r="Z20" s="870"/>
      <c r="AA20" s="870"/>
      <c r="AB20" s="870"/>
      <c r="AC20" s="870"/>
      <c r="AD20" s="870"/>
      <c r="AE20" s="870"/>
      <c r="AF20" s="870"/>
      <c r="AG20" s="870"/>
    </row>
    <row r="21" spans="2:33" s="367" customFormat="1" ht="26.1" customHeight="1" x14ac:dyDescent="0.2">
      <c r="B21" s="629" t="s">
        <v>963</v>
      </c>
      <c r="C21" s="909">
        <v>218060.14663637211</v>
      </c>
      <c r="D21" s="909">
        <v>288326.30234763166</v>
      </c>
      <c r="E21" s="909">
        <v>363578.84202056687</v>
      </c>
      <c r="F21" s="909">
        <v>239257.32426090911</v>
      </c>
      <c r="G21" s="909">
        <v>221191.49392190782</v>
      </c>
      <c r="H21" s="808">
        <v>249857.53381862192</v>
      </c>
      <c r="I21" s="806">
        <v>253785.38582538033</v>
      </c>
      <c r="J21" s="806">
        <v>248551.83510032171</v>
      </c>
      <c r="K21" s="806">
        <v>249292.08899393893</v>
      </c>
      <c r="L21" s="806">
        <v>246588.36476405847</v>
      </c>
      <c r="M21" s="806">
        <v>240629.63025841472</v>
      </c>
      <c r="N21" s="806">
        <v>233551.647962488</v>
      </c>
      <c r="O21" s="806">
        <v>229229.91611195519</v>
      </c>
      <c r="P21" s="806">
        <v>223166.48881373275</v>
      </c>
      <c r="Q21" s="806">
        <v>226543.72876965039</v>
      </c>
      <c r="R21" s="806">
        <v>224523.61769964671</v>
      </c>
      <c r="S21" s="807">
        <v>221191.49392190782</v>
      </c>
      <c r="T21" s="630" t="s">
        <v>1206</v>
      </c>
      <c r="U21" s="870"/>
      <c r="V21" s="870"/>
      <c r="W21" s="870"/>
      <c r="X21" s="870"/>
      <c r="Y21" s="870"/>
      <c r="Z21" s="870"/>
      <c r="AA21" s="870"/>
      <c r="AB21" s="870"/>
      <c r="AC21" s="870"/>
      <c r="AD21" s="870"/>
      <c r="AE21" s="870"/>
      <c r="AF21" s="870"/>
      <c r="AG21" s="870"/>
    </row>
    <row r="22" spans="2:33" s="367" customFormat="1" ht="26.1" customHeight="1" x14ac:dyDescent="0.2">
      <c r="B22" s="629" t="s">
        <v>964</v>
      </c>
      <c r="C22" s="909">
        <v>7862.4828237048005</v>
      </c>
      <c r="D22" s="909">
        <v>12872.528526368102</v>
      </c>
      <c r="E22" s="909">
        <v>19740.950842190028</v>
      </c>
      <c r="F22" s="909">
        <v>20691.605804012153</v>
      </c>
      <c r="G22" s="909">
        <v>23169.212811855214</v>
      </c>
      <c r="H22" s="808">
        <v>20835.271671510109</v>
      </c>
      <c r="I22" s="806">
        <v>21073.552369420606</v>
      </c>
      <c r="J22" s="806">
        <v>21832.796432324056</v>
      </c>
      <c r="K22" s="806">
        <v>23868.169236850816</v>
      </c>
      <c r="L22" s="806">
        <v>24140.774990897233</v>
      </c>
      <c r="M22" s="806">
        <v>23945.666745917042</v>
      </c>
      <c r="N22" s="806">
        <v>23898.533530446944</v>
      </c>
      <c r="O22" s="806">
        <v>23900.834855103913</v>
      </c>
      <c r="P22" s="806">
        <v>23803.636431897605</v>
      </c>
      <c r="Q22" s="806">
        <v>24029.478450888491</v>
      </c>
      <c r="R22" s="806">
        <v>23245.180257034404</v>
      </c>
      <c r="S22" s="807">
        <v>23169.212811855214</v>
      </c>
      <c r="T22" s="630" t="s">
        <v>1282</v>
      </c>
      <c r="U22" s="870"/>
      <c r="V22" s="870"/>
      <c r="W22" s="870"/>
      <c r="X22" s="870"/>
      <c r="Y22" s="870"/>
      <c r="Z22" s="870"/>
      <c r="AA22" s="870"/>
      <c r="AB22" s="870"/>
      <c r="AC22" s="870"/>
      <c r="AD22" s="870"/>
      <c r="AE22" s="870"/>
      <c r="AF22" s="870"/>
      <c r="AG22" s="870"/>
    </row>
    <row r="23" spans="2:33" s="367" customFormat="1" ht="26.1" customHeight="1" x14ac:dyDescent="0.2">
      <c r="B23" s="629" t="s">
        <v>961</v>
      </c>
      <c r="C23" s="909">
        <v>6201.5991300399992</v>
      </c>
      <c r="D23" s="909">
        <v>8703.143203435</v>
      </c>
      <c r="E23" s="909">
        <v>13237.096733095001</v>
      </c>
      <c r="F23" s="909">
        <v>9635.6928178929993</v>
      </c>
      <c r="G23" s="909">
        <v>8969.3666766999995</v>
      </c>
      <c r="H23" s="808">
        <v>9639.940968981</v>
      </c>
      <c r="I23" s="806">
        <v>9399.2886442649997</v>
      </c>
      <c r="J23" s="806">
        <v>9212.4462822360001</v>
      </c>
      <c r="K23" s="806">
        <v>8999.6894100299996</v>
      </c>
      <c r="L23" s="806">
        <v>9022.7440126199981</v>
      </c>
      <c r="M23" s="806">
        <v>9905.8038311979981</v>
      </c>
      <c r="N23" s="806">
        <v>8880.4766543530022</v>
      </c>
      <c r="O23" s="806">
        <v>8380.899034283002</v>
      </c>
      <c r="P23" s="806">
        <v>8004.2001897955943</v>
      </c>
      <c r="Q23" s="806">
        <v>9027.936152331733</v>
      </c>
      <c r="R23" s="806">
        <v>8688.4304887309991</v>
      </c>
      <c r="S23" s="807">
        <v>8969.3666766999995</v>
      </c>
      <c r="T23" s="630" t="s">
        <v>1283</v>
      </c>
      <c r="U23" s="870"/>
      <c r="V23" s="870"/>
      <c r="W23" s="870"/>
      <c r="X23" s="870"/>
      <c r="Y23" s="870"/>
      <c r="Z23" s="870"/>
      <c r="AA23" s="870"/>
      <c r="AB23" s="870"/>
      <c r="AC23" s="870"/>
      <c r="AD23" s="870"/>
      <c r="AE23" s="870"/>
      <c r="AF23" s="870"/>
      <c r="AG23" s="870"/>
    </row>
    <row r="24" spans="2:33" s="367" customFormat="1" ht="26.1" customHeight="1" x14ac:dyDescent="0.2">
      <c r="B24" s="456" t="s">
        <v>331</v>
      </c>
      <c r="C24" s="905">
        <v>313389.42140940367</v>
      </c>
      <c r="D24" s="905">
        <v>405189.34641093342</v>
      </c>
      <c r="E24" s="905">
        <v>523075.23588175996</v>
      </c>
      <c r="F24" s="905">
        <v>384366.728975926</v>
      </c>
      <c r="G24" s="905">
        <v>382538.83564809005</v>
      </c>
      <c r="H24" s="811">
        <v>406766.94357745559</v>
      </c>
      <c r="I24" s="809">
        <v>412013.33850711357</v>
      </c>
      <c r="J24" s="809">
        <v>407784.24379138113</v>
      </c>
      <c r="K24" s="809">
        <v>412647.45434611995</v>
      </c>
      <c r="L24" s="809">
        <v>413673.71953986242</v>
      </c>
      <c r="M24" s="809">
        <v>408540.38942084019</v>
      </c>
      <c r="N24" s="809">
        <v>397236.20694745099</v>
      </c>
      <c r="O24" s="809">
        <v>391862.28747109923</v>
      </c>
      <c r="P24" s="809">
        <v>381343.67849878123</v>
      </c>
      <c r="Q24" s="809">
        <v>385925.62823297037</v>
      </c>
      <c r="R24" s="809">
        <v>380630.8665710279</v>
      </c>
      <c r="S24" s="810">
        <v>382538.83564809005</v>
      </c>
      <c r="T24" s="628" t="s">
        <v>1165</v>
      </c>
      <c r="U24" s="870"/>
      <c r="V24" s="870"/>
      <c r="W24" s="870"/>
      <c r="X24" s="870"/>
      <c r="Y24" s="870"/>
      <c r="Z24" s="870"/>
      <c r="AA24" s="870"/>
      <c r="AB24" s="870"/>
      <c r="AC24" s="870"/>
      <c r="AD24" s="870"/>
      <c r="AE24" s="870"/>
      <c r="AF24" s="870"/>
      <c r="AG24" s="870"/>
    </row>
    <row r="25" spans="2:33" s="367" customFormat="1" ht="24.95" customHeight="1" thickBot="1" x14ac:dyDescent="0.25">
      <c r="B25" s="456"/>
      <c r="C25" s="909"/>
      <c r="D25" s="909"/>
      <c r="E25" s="909"/>
      <c r="F25" s="909"/>
      <c r="G25" s="909"/>
      <c r="H25" s="808"/>
      <c r="I25" s="806"/>
      <c r="J25" s="806"/>
      <c r="K25" s="806"/>
      <c r="L25" s="806"/>
      <c r="M25" s="806"/>
      <c r="N25" s="806"/>
      <c r="O25" s="806"/>
      <c r="P25" s="806"/>
      <c r="Q25" s="806"/>
      <c r="R25" s="806"/>
      <c r="S25" s="807"/>
      <c r="T25" s="1093"/>
      <c r="U25" s="870"/>
      <c r="V25" s="870"/>
      <c r="W25" s="870"/>
      <c r="X25" s="870"/>
      <c r="Y25" s="870"/>
      <c r="Z25" s="870"/>
      <c r="AA25" s="870"/>
      <c r="AB25" s="870"/>
      <c r="AC25" s="870"/>
      <c r="AD25" s="870"/>
      <c r="AE25" s="870"/>
      <c r="AF25" s="870"/>
      <c r="AG25" s="870"/>
    </row>
    <row r="26" spans="2:33" s="367" customFormat="1" ht="12" customHeight="1" thickTop="1" x14ac:dyDescent="0.2">
      <c r="B26" s="645"/>
      <c r="C26" s="1101"/>
      <c r="D26" s="1101"/>
      <c r="E26" s="1101"/>
      <c r="F26" s="1101"/>
      <c r="G26" s="1101"/>
      <c r="H26" s="1102"/>
      <c r="I26" s="1103"/>
      <c r="J26" s="1103"/>
      <c r="K26" s="1103"/>
      <c r="L26" s="1103"/>
      <c r="M26" s="1103"/>
      <c r="N26" s="1103"/>
      <c r="O26" s="1103"/>
      <c r="P26" s="1103"/>
      <c r="Q26" s="1103"/>
      <c r="R26" s="1103"/>
      <c r="S26" s="1105"/>
      <c r="T26" s="1143"/>
      <c r="U26" s="870"/>
      <c r="V26" s="870"/>
      <c r="W26" s="870"/>
      <c r="X26" s="870"/>
      <c r="Y26" s="870"/>
      <c r="Z26" s="870"/>
      <c r="AA26" s="870"/>
      <c r="AB26" s="870"/>
      <c r="AC26" s="870"/>
      <c r="AD26" s="870"/>
      <c r="AE26" s="870"/>
      <c r="AF26" s="870"/>
      <c r="AG26" s="870"/>
    </row>
    <row r="27" spans="2:33" s="367" customFormat="1" ht="26.1" customHeight="1" x14ac:dyDescent="0.2">
      <c r="B27" s="457" t="s">
        <v>970</v>
      </c>
      <c r="C27" s="909"/>
      <c r="D27" s="909"/>
      <c r="E27" s="909"/>
      <c r="F27" s="909"/>
      <c r="G27" s="909"/>
      <c r="H27" s="808"/>
      <c r="I27" s="806"/>
      <c r="J27" s="806"/>
      <c r="K27" s="806"/>
      <c r="L27" s="806"/>
      <c r="M27" s="806"/>
      <c r="N27" s="806"/>
      <c r="O27" s="806"/>
      <c r="P27" s="806"/>
      <c r="Q27" s="806"/>
      <c r="R27" s="806"/>
      <c r="S27" s="807"/>
      <c r="T27" s="1142" t="s">
        <v>1007</v>
      </c>
      <c r="U27" s="870"/>
      <c r="V27" s="870"/>
      <c r="W27" s="870"/>
      <c r="X27" s="870"/>
      <c r="Y27" s="870"/>
      <c r="Z27" s="870"/>
      <c r="AA27" s="870"/>
      <c r="AB27" s="870"/>
      <c r="AC27" s="870"/>
      <c r="AD27" s="870"/>
      <c r="AE27" s="870"/>
      <c r="AF27" s="870"/>
      <c r="AG27" s="870"/>
    </row>
    <row r="28" spans="2:33" s="367" customFormat="1" ht="12" customHeight="1" x14ac:dyDescent="0.2">
      <c r="B28" s="629"/>
      <c r="C28" s="909"/>
      <c r="D28" s="909"/>
      <c r="E28" s="909"/>
      <c r="F28" s="909"/>
      <c r="G28" s="909"/>
      <c r="H28" s="808"/>
      <c r="I28" s="806"/>
      <c r="J28" s="806"/>
      <c r="K28" s="806"/>
      <c r="L28" s="806"/>
      <c r="M28" s="806"/>
      <c r="N28" s="806"/>
      <c r="O28" s="806"/>
      <c r="P28" s="806"/>
      <c r="Q28" s="806"/>
      <c r="R28" s="806"/>
      <c r="S28" s="807"/>
      <c r="T28" s="1093"/>
      <c r="U28" s="870"/>
      <c r="V28" s="870"/>
      <c r="W28" s="870"/>
      <c r="X28" s="870"/>
      <c r="Y28" s="870"/>
      <c r="Z28" s="870"/>
      <c r="AA28" s="870"/>
      <c r="AB28" s="870"/>
      <c r="AC28" s="870"/>
      <c r="AD28" s="870"/>
      <c r="AE28" s="870"/>
      <c r="AF28" s="870"/>
      <c r="AG28" s="870"/>
    </row>
    <row r="29" spans="2:33" s="367" customFormat="1" ht="26.1" customHeight="1" x14ac:dyDescent="0.2">
      <c r="B29" s="629" t="s">
        <v>965</v>
      </c>
      <c r="C29" s="909">
        <v>182243.40060116633</v>
      </c>
      <c r="D29" s="909">
        <v>258356.40993933688</v>
      </c>
      <c r="E29" s="909">
        <v>368578.55325108161</v>
      </c>
      <c r="F29" s="909">
        <v>247683.2458799961</v>
      </c>
      <c r="G29" s="909">
        <v>224193.66287975627</v>
      </c>
      <c r="H29" s="808">
        <v>243027.4642175262</v>
      </c>
      <c r="I29" s="806">
        <v>240423.48865488818</v>
      </c>
      <c r="J29" s="806">
        <v>241751.41943929117</v>
      </c>
      <c r="K29" s="806">
        <v>247628.19430183322</v>
      </c>
      <c r="L29" s="806">
        <v>247374.49710103613</v>
      </c>
      <c r="M29" s="806">
        <v>240062.99421484218</v>
      </c>
      <c r="N29" s="806">
        <v>235303.97860306627</v>
      </c>
      <c r="O29" s="806">
        <v>233410.0371907404</v>
      </c>
      <c r="P29" s="806">
        <v>233243.65156842014</v>
      </c>
      <c r="Q29" s="806">
        <v>236386.16420499628</v>
      </c>
      <c r="R29" s="806">
        <v>231862.62829225697</v>
      </c>
      <c r="S29" s="807">
        <v>224193.66287975627</v>
      </c>
      <c r="T29" s="630" t="s">
        <v>1306</v>
      </c>
      <c r="U29" s="870"/>
      <c r="V29" s="870"/>
      <c r="W29" s="870"/>
      <c r="X29" s="870"/>
      <c r="Y29" s="870"/>
      <c r="Z29" s="870"/>
      <c r="AA29" s="870"/>
      <c r="AB29" s="870"/>
      <c r="AC29" s="870"/>
      <c r="AD29" s="870"/>
      <c r="AE29" s="870"/>
      <c r="AF29" s="870"/>
      <c r="AG29" s="870"/>
    </row>
    <row r="30" spans="2:33" s="367" customFormat="1" ht="26.1" customHeight="1" x14ac:dyDescent="0.2">
      <c r="B30" s="629" t="s">
        <v>966</v>
      </c>
      <c r="C30" s="909">
        <v>131146.02080823743</v>
      </c>
      <c r="D30" s="909">
        <v>146832.93647159651</v>
      </c>
      <c r="E30" s="909">
        <v>154496.68263067838</v>
      </c>
      <c r="F30" s="909">
        <v>136683.4830959299</v>
      </c>
      <c r="G30" s="909">
        <v>158345.17276833378</v>
      </c>
      <c r="H30" s="808">
        <v>163739.47935992933</v>
      </c>
      <c r="I30" s="806">
        <v>171589.84985222539</v>
      </c>
      <c r="J30" s="806">
        <v>166032.82435208996</v>
      </c>
      <c r="K30" s="806">
        <v>165019.26004428673</v>
      </c>
      <c r="L30" s="806">
        <v>166299.22243882625</v>
      </c>
      <c r="M30" s="806">
        <v>168477.39520599798</v>
      </c>
      <c r="N30" s="806">
        <v>161932.22834438476</v>
      </c>
      <c r="O30" s="806">
        <v>158452.25028035877</v>
      </c>
      <c r="P30" s="806">
        <v>148100.02693036111</v>
      </c>
      <c r="Q30" s="806">
        <v>149539.46402797417</v>
      </c>
      <c r="R30" s="806">
        <v>148768.23827877094</v>
      </c>
      <c r="S30" s="807">
        <v>158345.17276833378</v>
      </c>
      <c r="T30" s="630" t="s">
        <v>1307</v>
      </c>
      <c r="U30" s="870"/>
      <c r="V30" s="870"/>
      <c r="W30" s="870"/>
      <c r="X30" s="870"/>
      <c r="Y30" s="870"/>
      <c r="Z30" s="870"/>
      <c r="AA30" s="870"/>
      <c r="AB30" s="870"/>
      <c r="AC30" s="870"/>
      <c r="AD30" s="870"/>
      <c r="AE30" s="870"/>
      <c r="AF30" s="870"/>
      <c r="AG30" s="870"/>
    </row>
    <row r="31" spans="2:33" s="367" customFormat="1" ht="26.1" customHeight="1" x14ac:dyDescent="0.2">
      <c r="B31" s="456" t="s">
        <v>331</v>
      </c>
      <c r="C31" s="905">
        <v>313389.42140940379</v>
      </c>
      <c r="D31" s="905">
        <v>405189.34641093342</v>
      </c>
      <c r="E31" s="905">
        <v>523075.23588176002</v>
      </c>
      <c r="F31" s="905">
        <v>384366.728975926</v>
      </c>
      <c r="G31" s="905">
        <v>382538.83564809005</v>
      </c>
      <c r="H31" s="811">
        <v>406766.94357745553</v>
      </c>
      <c r="I31" s="809">
        <v>412013.33850711357</v>
      </c>
      <c r="J31" s="809">
        <v>407784.24379138113</v>
      </c>
      <c r="K31" s="809">
        <v>412647.45434611995</v>
      </c>
      <c r="L31" s="809">
        <v>413673.71953986236</v>
      </c>
      <c r="M31" s="809">
        <v>408540.38942084019</v>
      </c>
      <c r="N31" s="809">
        <v>397236.20694745099</v>
      </c>
      <c r="O31" s="809">
        <v>391862.28747109917</v>
      </c>
      <c r="P31" s="809">
        <v>381343.67849878129</v>
      </c>
      <c r="Q31" s="809">
        <v>385925.62823297048</v>
      </c>
      <c r="R31" s="809">
        <v>380630.8665710279</v>
      </c>
      <c r="S31" s="810">
        <v>382538.83564809005</v>
      </c>
      <c r="T31" s="628" t="s">
        <v>1005</v>
      </c>
      <c r="U31" s="870"/>
      <c r="V31" s="870"/>
      <c r="W31" s="870"/>
      <c r="X31" s="870"/>
      <c r="Y31" s="870"/>
      <c r="Z31" s="870"/>
      <c r="AA31" s="870"/>
      <c r="AB31" s="870"/>
      <c r="AC31" s="870"/>
      <c r="AD31" s="870"/>
      <c r="AE31" s="870"/>
      <c r="AF31" s="870"/>
      <c r="AG31" s="870"/>
    </row>
    <row r="32" spans="2:33" s="367" customFormat="1" ht="24.95" customHeight="1" thickBot="1" x14ac:dyDescent="0.25">
      <c r="B32" s="649"/>
      <c r="C32" s="1106"/>
      <c r="D32" s="1106"/>
      <c r="E32" s="1107"/>
      <c r="F32" s="1107"/>
      <c r="G32" s="1107"/>
      <c r="H32" s="1108"/>
      <c r="I32" s="1109"/>
      <c r="J32" s="1109"/>
      <c r="K32" s="1109"/>
      <c r="L32" s="1109"/>
      <c r="M32" s="1109"/>
      <c r="N32" s="1109"/>
      <c r="O32" s="1109"/>
      <c r="P32" s="1109"/>
      <c r="Q32" s="1109"/>
      <c r="R32" s="1109"/>
      <c r="S32" s="1110"/>
      <c r="T32" s="1144"/>
      <c r="U32" s="870"/>
      <c r="V32" s="870"/>
      <c r="W32" s="870"/>
      <c r="X32" s="870"/>
      <c r="Y32" s="870"/>
      <c r="Z32" s="870"/>
      <c r="AA32" s="870"/>
      <c r="AB32" s="870"/>
      <c r="AC32" s="870"/>
      <c r="AD32" s="870"/>
      <c r="AE32" s="870"/>
      <c r="AF32" s="870"/>
      <c r="AG32" s="870"/>
    </row>
    <row r="33" spans="2:33" s="367" customFormat="1" ht="12" customHeight="1" thickTop="1" x14ac:dyDescent="0.2">
      <c r="B33" s="629"/>
      <c r="C33" s="909"/>
      <c r="D33" s="909"/>
      <c r="E33" s="909"/>
      <c r="F33" s="909"/>
      <c r="G33" s="909"/>
      <c r="H33" s="808"/>
      <c r="I33" s="806"/>
      <c r="J33" s="806"/>
      <c r="K33" s="806"/>
      <c r="L33" s="806"/>
      <c r="M33" s="806"/>
      <c r="N33" s="806"/>
      <c r="O33" s="806"/>
      <c r="P33" s="806"/>
      <c r="Q33" s="806"/>
      <c r="R33" s="806"/>
      <c r="S33" s="807"/>
      <c r="T33" s="1093"/>
      <c r="U33" s="870"/>
      <c r="V33" s="870"/>
      <c r="W33" s="870"/>
      <c r="X33" s="870"/>
      <c r="Y33" s="870"/>
      <c r="Z33" s="870"/>
      <c r="AA33" s="870"/>
      <c r="AB33" s="870"/>
      <c r="AC33" s="870"/>
      <c r="AD33" s="870"/>
      <c r="AE33" s="870"/>
      <c r="AF33" s="870"/>
      <c r="AG33" s="870"/>
    </row>
    <row r="34" spans="2:33" s="367" customFormat="1" ht="26.1" customHeight="1" x14ac:dyDescent="0.2">
      <c r="B34" s="457" t="s">
        <v>971</v>
      </c>
      <c r="C34" s="909"/>
      <c r="D34" s="909"/>
      <c r="E34" s="909"/>
      <c r="F34" s="909"/>
      <c r="G34" s="909"/>
      <c r="H34" s="808"/>
      <c r="I34" s="806"/>
      <c r="J34" s="806"/>
      <c r="K34" s="806"/>
      <c r="L34" s="806"/>
      <c r="M34" s="806"/>
      <c r="N34" s="806"/>
      <c r="O34" s="806"/>
      <c r="P34" s="806"/>
      <c r="Q34" s="806"/>
      <c r="R34" s="806"/>
      <c r="S34" s="807"/>
      <c r="T34" s="1142" t="s">
        <v>1055</v>
      </c>
      <c r="U34" s="870"/>
      <c r="V34" s="870"/>
      <c r="W34" s="870"/>
      <c r="X34" s="870"/>
      <c r="Y34" s="870"/>
      <c r="Z34" s="870"/>
      <c r="AA34" s="870"/>
      <c r="AB34" s="870"/>
      <c r="AC34" s="870"/>
      <c r="AD34" s="870"/>
      <c r="AE34" s="870"/>
      <c r="AF34" s="870"/>
      <c r="AG34" s="870"/>
    </row>
    <row r="35" spans="2:33" s="367" customFormat="1" ht="12" customHeight="1" x14ac:dyDescent="0.2">
      <c r="B35" s="629"/>
      <c r="C35" s="909"/>
      <c r="D35" s="909"/>
      <c r="E35" s="909"/>
      <c r="F35" s="909"/>
      <c r="G35" s="909"/>
      <c r="H35" s="808"/>
      <c r="I35" s="806"/>
      <c r="J35" s="806"/>
      <c r="K35" s="806"/>
      <c r="L35" s="806"/>
      <c r="M35" s="806"/>
      <c r="N35" s="806"/>
      <c r="O35" s="806"/>
      <c r="P35" s="806"/>
      <c r="Q35" s="806"/>
      <c r="R35" s="806"/>
      <c r="S35" s="807"/>
      <c r="T35" s="1093"/>
      <c r="U35" s="870"/>
      <c r="V35" s="870"/>
      <c r="W35" s="870"/>
      <c r="X35" s="870"/>
      <c r="Y35" s="870"/>
      <c r="Z35" s="870"/>
      <c r="AA35" s="870"/>
      <c r="AB35" s="870"/>
      <c r="AC35" s="870"/>
      <c r="AD35" s="870"/>
      <c r="AE35" s="870"/>
      <c r="AF35" s="870"/>
      <c r="AG35" s="870"/>
    </row>
    <row r="36" spans="2:33" s="367" customFormat="1" ht="26.1" customHeight="1" x14ac:dyDescent="0.2">
      <c r="B36" s="629" t="s">
        <v>972</v>
      </c>
      <c r="C36" s="909">
        <v>112176.08864343601</v>
      </c>
      <c r="D36" s="909">
        <v>139890.27859022593</v>
      </c>
      <c r="E36" s="909">
        <v>187377.04289480613</v>
      </c>
      <c r="F36" s="909">
        <v>125051.61654785583</v>
      </c>
      <c r="G36" s="909">
        <v>156369.14565008215</v>
      </c>
      <c r="H36" s="808">
        <v>134179.44192773226</v>
      </c>
      <c r="I36" s="806">
        <v>138961.9719484275</v>
      </c>
      <c r="J36" s="806">
        <v>139372.551944195</v>
      </c>
      <c r="K36" s="806">
        <v>144399.50500902912</v>
      </c>
      <c r="L36" s="806">
        <v>145140.71028313442</v>
      </c>
      <c r="M36" s="806">
        <v>149409.90228272151</v>
      </c>
      <c r="N36" s="806">
        <v>150024.22609088098</v>
      </c>
      <c r="O36" s="806">
        <v>146890.48850968792</v>
      </c>
      <c r="P36" s="806">
        <v>152326.07741192856</v>
      </c>
      <c r="Q36" s="806">
        <v>155439.42019483919</v>
      </c>
      <c r="R36" s="806">
        <v>155363.97944012325</v>
      </c>
      <c r="S36" s="807">
        <v>156369.14565008215</v>
      </c>
      <c r="T36" s="630" t="s">
        <v>789</v>
      </c>
      <c r="U36" s="870"/>
      <c r="V36" s="870"/>
      <c r="W36" s="870"/>
      <c r="X36" s="870"/>
      <c r="Y36" s="870"/>
      <c r="Z36" s="870"/>
      <c r="AA36" s="870"/>
      <c r="AB36" s="870"/>
      <c r="AC36" s="870"/>
      <c r="AD36" s="870"/>
      <c r="AE36" s="870"/>
      <c r="AF36" s="870"/>
      <c r="AG36" s="870"/>
    </row>
    <row r="37" spans="2:33" s="367" customFormat="1" ht="26.1" customHeight="1" x14ac:dyDescent="0.2">
      <c r="B37" s="629" t="s">
        <v>973</v>
      </c>
      <c r="C37" s="909">
        <v>178644.46166369674</v>
      </c>
      <c r="D37" s="909">
        <v>228716.24259567945</v>
      </c>
      <c r="E37" s="909">
        <v>285789.55827285687</v>
      </c>
      <c r="F37" s="909">
        <v>232123.13149832422</v>
      </c>
      <c r="G37" s="909">
        <v>200892.0415409859</v>
      </c>
      <c r="H37" s="808">
        <v>245210.81532301722</v>
      </c>
      <c r="I37" s="806">
        <v>246259.4639420741</v>
      </c>
      <c r="J37" s="806">
        <v>240583.57126530673</v>
      </c>
      <c r="K37" s="806">
        <v>240383.61484098184</v>
      </c>
      <c r="L37" s="806">
        <v>240761.81044733201</v>
      </c>
      <c r="M37" s="806">
        <v>231507.47801543266</v>
      </c>
      <c r="N37" s="806">
        <v>219944.48922212404</v>
      </c>
      <c r="O37" s="806">
        <v>218998.49682528526</v>
      </c>
      <c r="P37" s="806">
        <v>203105.5724215167</v>
      </c>
      <c r="Q37" s="806">
        <v>204452.69087541525</v>
      </c>
      <c r="R37" s="806">
        <v>199688.83301939868</v>
      </c>
      <c r="S37" s="807">
        <v>200892.0415409859</v>
      </c>
      <c r="T37" s="630" t="s">
        <v>826</v>
      </c>
      <c r="U37" s="870"/>
      <c r="V37" s="870"/>
      <c r="W37" s="870"/>
      <c r="X37" s="870"/>
      <c r="Y37" s="870"/>
      <c r="Z37" s="870"/>
      <c r="AA37" s="870"/>
      <c r="AB37" s="870"/>
      <c r="AC37" s="870"/>
      <c r="AD37" s="870"/>
      <c r="AE37" s="870"/>
      <c r="AF37" s="870"/>
      <c r="AG37" s="870"/>
    </row>
    <row r="38" spans="2:33" s="367" customFormat="1" ht="26.1" customHeight="1" x14ac:dyDescent="0.2">
      <c r="B38" s="629" t="s">
        <v>967</v>
      </c>
      <c r="C38" s="909">
        <v>22568.871102270998</v>
      </c>
      <c r="D38" s="909">
        <v>36582.825225027998</v>
      </c>
      <c r="E38" s="909">
        <v>49908.634714097032</v>
      </c>
      <c r="F38" s="909">
        <v>27191.980929745965</v>
      </c>
      <c r="G38" s="909">
        <v>25277.648457021998</v>
      </c>
      <c r="H38" s="808">
        <v>27376.686326706051</v>
      </c>
      <c r="I38" s="806">
        <v>26791.902616611958</v>
      </c>
      <c r="J38" s="806">
        <v>27828.120581879361</v>
      </c>
      <c r="K38" s="806">
        <v>27864.334496108957</v>
      </c>
      <c r="L38" s="806">
        <v>27771.198809395952</v>
      </c>
      <c r="M38" s="806">
        <v>27623.009122686017</v>
      </c>
      <c r="N38" s="806">
        <v>27267.491634445985</v>
      </c>
      <c r="O38" s="806">
        <v>25973.302136125996</v>
      </c>
      <c r="P38" s="806">
        <v>25912.028665336005</v>
      </c>
      <c r="Q38" s="806">
        <v>26033.517162715994</v>
      </c>
      <c r="R38" s="806">
        <v>25578.054111506008</v>
      </c>
      <c r="S38" s="807">
        <v>25277.648457021998</v>
      </c>
      <c r="T38" s="630" t="s">
        <v>827</v>
      </c>
      <c r="U38" s="870"/>
      <c r="V38" s="870"/>
      <c r="W38" s="870"/>
      <c r="X38" s="870"/>
      <c r="Y38" s="870"/>
      <c r="Z38" s="870"/>
      <c r="AA38" s="870"/>
      <c r="AB38" s="870"/>
      <c r="AC38" s="870"/>
      <c r="AD38" s="870"/>
      <c r="AE38" s="870"/>
      <c r="AF38" s="870"/>
      <c r="AG38" s="870"/>
    </row>
    <row r="39" spans="2:33" s="367" customFormat="1" ht="26.1" customHeight="1" x14ac:dyDescent="0.2">
      <c r="B39" s="456" t="s">
        <v>331</v>
      </c>
      <c r="C39" s="905">
        <v>313389.42140940379</v>
      </c>
      <c r="D39" s="905">
        <v>405189.34641093336</v>
      </c>
      <c r="E39" s="905">
        <v>523075.23588176002</v>
      </c>
      <c r="F39" s="905">
        <v>384366.728975926</v>
      </c>
      <c r="G39" s="905">
        <v>382538.83564809005</v>
      </c>
      <c r="H39" s="811">
        <v>406766.94357745553</v>
      </c>
      <c r="I39" s="809">
        <v>412013.33850711357</v>
      </c>
      <c r="J39" s="809">
        <v>407784.24379138107</v>
      </c>
      <c r="K39" s="809">
        <v>412647.45434611989</v>
      </c>
      <c r="L39" s="809">
        <v>413673.71953986242</v>
      </c>
      <c r="M39" s="809">
        <v>408540.38942084019</v>
      </c>
      <c r="N39" s="809">
        <v>397236.20694745099</v>
      </c>
      <c r="O39" s="809">
        <v>391862.28747109917</v>
      </c>
      <c r="P39" s="809">
        <v>381343.67849878129</v>
      </c>
      <c r="Q39" s="809">
        <v>385925.62823297048</v>
      </c>
      <c r="R39" s="809">
        <v>380630.86657102796</v>
      </c>
      <c r="S39" s="810">
        <v>382538.83564809005</v>
      </c>
      <c r="T39" s="628" t="s">
        <v>1005</v>
      </c>
      <c r="U39" s="870"/>
      <c r="V39" s="870"/>
      <c r="W39" s="870"/>
      <c r="X39" s="870"/>
      <c r="Y39" s="870"/>
      <c r="Z39" s="870"/>
      <c r="AA39" s="870"/>
      <c r="AB39" s="870"/>
      <c r="AC39" s="870"/>
      <c r="AD39" s="870"/>
      <c r="AE39" s="870"/>
      <c r="AF39" s="870"/>
      <c r="AG39" s="870"/>
    </row>
    <row r="40" spans="2:33" s="367" customFormat="1" ht="24.95" customHeight="1" thickBot="1" x14ac:dyDescent="0.25">
      <c r="B40" s="629"/>
      <c r="C40" s="1114"/>
      <c r="D40" s="1114"/>
      <c r="E40" s="1114"/>
      <c r="F40" s="1114"/>
      <c r="G40" s="1114"/>
      <c r="H40" s="1115"/>
      <c r="I40" s="1116"/>
      <c r="J40" s="1116"/>
      <c r="K40" s="1116"/>
      <c r="L40" s="1116"/>
      <c r="M40" s="1116"/>
      <c r="N40" s="1116"/>
      <c r="O40" s="1116"/>
      <c r="P40" s="1116"/>
      <c r="Q40" s="1116"/>
      <c r="R40" s="1116"/>
      <c r="S40" s="1117"/>
      <c r="T40" s="1093"/>
      <c r="U40" s="870"/>
      <c r="V40" s="870"/>
      <c r="W40" s="870"/>
      <c r="X40" s="870"/>
      <c r="Y40" s="870"/>
      <c r="Z40" s="870"/>
      <c r="AA40" s="870"/>
      <c r="AB40" s="870"/>
      <c r="AC40" s="870"/>
      <c r="AD40" s="870"/>
      <c r="AE40" s="870"/>
      <c r="AF40" s="870"/>
      <c r="AG40" s="870"/>
    </row>
    <row r="41" spans="2:33" s="367" customFormat="1" ht="24.95" customHeight="1" thickTop="1" x14ac:dyDescent="0.2">
      <c r="B41" s="645"/>
      <c r="C41" s="1100"/>
      <c r="D41" s="1100"/>
      <c r="E41" s="1100"/>
      <c r="F41" s="1100"/>
      <c r="G41" s="1100"/>
      <c r="H41" s="1118"/>
      <c r="I41" s="1119"/>
      <c r="J41" s="1119"/>
      <c r="K41" s="1119"/>
      <c r="L41" s="1119"/>
      <c r="M41" s="1119"/>
      <c r="N41" s="1119"/>
      <c r="O41" s="1119"/>
      <c r="P41" s="1119"/>
      <c r="Q41" s="1119"/>
      <c r="R41" s="1119"/>
      <c r="S41" s="1120"/>
      <c r="T41" s="1143"/>
      <c r="U41" s="870"/>
      <c r="V41" s="870"/>
      <c r="W41" s="870"/>
      <c r="X41" s="870"/>
      <c r="Y41" s="870"/>
      <c r="Z41" s="870"/>
      <c r="AA41" s="870"/>
      <c r="AB41" s="870"/>
      <c r="AC41" s="870"/>
      <c r="AD41" s="870"/>
      <c r="AE41" s="870"/>
      <c r="AF41" s="870"/>
      <c r="AG41" s="870"/>
    </row>
    <row r="42" spans="2:33" s="367" customFormat="1" ht="26.1" customHeight="1" x14ac:dyDescent="0.2">
      <c r="B42" s="457" t="s">
        <v>968</v>
      </c>
      <c r="C42" s="1099"/>
      <c r="D42" s="1099"/>
      <c r="E42" s="1099"/>
      <c r="F42" s="1099"/>
      <c r="G42" s="1099"/>
      <c r="H42" s="1111"/>
      <c r="I42" s="1112"/>
      <c r="J42" s="1112"/>
      <c r="K42" s="1112"/>
      <c r="L42" s="1112"/>
      <c r="M42" s="1112"/>
      <c r="N42" s="1112"/>
      <c r="O42" s="1112"/>
      <c r="P42" s="1112"/>
      <c r="Q42" s="1112"/>
      <c r="R42" s="1112"/>
      <c r="S42" s="1113"/>
      <c r="T42" s="381" t="s">
        <v>1232</v>
      </c>
      <c r="U42" s="870"/>
      <c r="V42" s="870"/>
      <c r="W42" s="870"/>
      <c r="X42" s="870"/>
      <c r="Y42" s="870"/>
      <c r="Z42" s="870"/>
      <c r="AA42" s="870"/>
      <c r="AB42" s="870"/>
      <c r="AC42" s="870"/>
      <c r="AD42" s="870"/>
      <c r="AE42" s="870"/>
      <c r="AF42" s="870"/>
      <c r="AG42" s="870"/>
    </row>
    <row r="43" spans="2:33" s="367" customFormat="1" ht="12" customHeight="1" x14ac:dyDescent="0.2">
      <c r="B43" s="629"/>
      <c r="C43" s="1099"/>
      <c r="D43" s="1099"/>
      <c r="E43" s="1099"/>
      <c r="F43" s="1099"/>
      <c r="G43" s="1099"/>
      <c r="H43" s="1111"/>
      <c r="I43" s="1112"/>
      <c r="J43" s="1112"/>
      <c r="K43" s="1112"/>
      <c r="L43" s="1112"/>
      <c r="M43" s="1112"/>
      <c r="N43" s="1112"/>
      <c r="O43" s="1112"/>
      <c r="P43" s="1112"/>
      <c r="Q43" s="1112"/>
      <c r="R43" s="1112"/>
      <c r="S43" s="1113"/>
      <c r="T43" s="1093"/>
      <c r="U43" s="870"/>
      <c r="V43" s="870"/>
      <c r="W43" s="870"/>
      <c r="X43" s="870"/>
      <c r="Y43" s="870"/>
      <c r="Z43" s="870"/>
      <c r="AA43" s="870"/>
      <c r="AB43" s="870"/>
      <c r="AC43" s="870"/>
      <c r="AD43" s="870"/>
      <c r="AE43" s="870"/>
      <c r="AF43" s="870"/>
      <c r="AG43" s="870"/>
    </row>
    <row r="44" spans="2:33" s="367" customFormat="1" ht="26.1" customHeight="1" x14ac:dyDescent="0.2">
      <c r="B44" s="457" t="s">
        <v>969</v>
      </c>
      <c r="C44" s="1099"/>
      <c r="D44" s="1099"/>
      <c r="E44" s="1099"/>
      <c r="F44" s="1099"/>
      <c r="G44" s="1099"/>
      <c r="H44" s="1111"/>
      <c r="I44" s="1112"/>
      <c r="J44" s="1112"/>
      <c r="K44" s="1112"/>
      <c r="L44" s="1112"/>
      <c r="M44" s="1112"/>
      <c r="N44" s="1112"/>
      <c r="O44" s="1112"/>
      <c r="P44" s="1112"/>
      <c r="Q44" s="1112"/>
      <c r="R44" s="1112"/>
      <c r="S44" s="1113"/>
      <c r="T44" s="1142" t="s">
        <v>1006</v>
      </c>
      <c r="U44" s="870"/>
      <c r="V44" s="870"/>
      <c r="W44" s="870"/>
      <c r="X44" s="870"/>
      <c r="Y44" s="870"/>
      <c r="Z44" s="870"/>
      <c r="AA44" s="870"/>
      <c r="AB44" s="870"/>
      <c r="AC44" s="870"/>
      <c r="AD44" s="870"/>
      <c r="AE44" s="870"/>
      <c r="AF44" s="870"/>
      <c r="AG44" s="870"/>
    </row>
    <row r="45" spans="2:33" s="367" customFormat="1" ht="26.1" customHeight="1" x14ac:dyDescent="0.2">
      <c r="B45" s="629" t="s">
        <v>935</v>
      </c>
      <c r="C45" s="1738">
        <v>0</v>
      </c>
      <c r="D45" s="1738">
        <v>0</v>
      </c>
      <c r="E45" s="1738">
        <v>0</v>
      </c>
      <c r="F45" s="1738">
        <v>1.0706962100920444E-7</v>
      </c>
      <c r="G45" s="1738">
        <v>2.8270654660926303E-4</v>
      </c>
      <c r="H45" s="1759">
        <v>2.6932645764303401E-6</v>
      </c>
      <c r="I45" s="1760">
        <v>2.6381306098934302E-6</v>
      </c>
      <c r="J45" s="1760">
        <v>2.6866364178614093E-6</v>
      </c>
      <c r="K45" s="1760">
        <v>2.6341250589377844E-6</v>
      </c>
      <c r="L45" s="1760">
        <v>2.6276143459368505E-6</v>
      </c>
      <c r="M45" s="1760">
        <v>2.574254899474945E-4</v>
      </c>
      <c r="N45" s="1760">
        <v>2.683612641938808E-4</v>
      </c>
      <c r="O45" s="1760">
        <v>2.8529581277515829E-4</v>
      </c>
      <c r="P45" s="1760">
        <v>2.8759412231964011E-4</v>
      </c>
      <c r="Q45" s="1760">
        <v>2.8739257912938098E-4</v>
      </c>
      <c r="R45" s="1760">
        <v>2.8778685427383516E-4</v>
      </c>
      <c r="S45" s="1761">
        <v>2.8270654660926303E-4</v>
      </c>
      <c r="T45" s="630" t="s">
        <v>938</v>
      </c>
      <c r="U45" s="870"/>
      <c r="V45" s="870"/>
      <c r="W45" s="870"/>
      <c r="X45" s="870"/>
      <c r="Y45" s="870"/>
      <c r="Z45" s="870"/>
      <c r="AA45" s="870"/>
      <c r="AB45" s="870"/>
      <c r="AC45" s="870"/>
      <c r="AD45" s="870"/>
      <c r="AE45" s="870"/>
      <c r="AF45" s="870"/>
      <c r="AG45" s="870"/>
    </row>
    <row r="46" spans="2:33" s="367" customFormat="1" ht="26.1" customHeight="1" x14ac:dyDescent="0.2">
      <c r="B46" s="629" t="s">
        <v>954</v>
      </c>
      <c r="C46" s="1738">
        <v>4.8141871198742665E-4</v>
      </c>
      <c r="D46" s="1738">
        <v>3.4548934901049172E-4</v>
      </c>
      <c r="E46" s="1738">
        <v>1.7071775172928598E-3</v>
      </c>
      <c r="F46" s="1738">
        <v>1.6884486786023245E-3</v>
      </c>
      <c r="G46" s="1738">
        <v>1.1616515278091053E-2</v>
      </c>
      <c r="H46" s="1759">
        <v>2.7492442131066526E-3</v>
      </c>
      <c r="I46" s="1760">
        <v>3.5449192890612763E-3</v>
      </c>
      <c r="J46" s="1760">
        <v>1.775584198938104E-2</v>
      </c>
      <c r="K46" s="1760">
        <v>1.5360410162830804E-2</v>
      </c>
      <c r="L46" s="1760">
        <v>1.5550459303699665E-2</v>
      </c>
      <c r="M46" s="1760">
        <v>1.3781684417293228E-2</v>
      </c>
      <c r="N46" s="1760">
        <v>1.7708910588336641E-2</v>
      </c>
      <c r="O46" s="1760">
        <v>1.9654661264237209E-2</v>
      </c>
      <c r="P46" s="1760">
        <v>1.642644889815217E-2</v>
      </c>
      <c r="Q46" s="1760">
        <v>1.5951669728905733E-2</v>
      </c>
      <c r="R46" s="1760">
        <v>8.5667010523352415E-3</v>
      </c>
      <c r="S46" s="1761">
        <v>1.1616515278091053E-2</v>
      </c>
      <c r="T46" s="630" t="s">
        <v>1274</v>
      </c>
      <c r="U46" s="870"/>
      <c r="V46" s="870"/>
      <c r="W46" s="870"/>
      <c r="X46" s="870"/>
      <c r="Y46" s="870"/>
      <c r="Z46" s="870"/>
      <c r="AA46" s="870"/>
      <c r="AB46" s="870"/>
      <c r="AC46" s="870"/>
      <c r="AD46" s="870"/>
      <c r="AE46" s="870"/>
      <c r="AF46" s="870"/>
      <c r="AG46" s="870"/>
    </row>
    <row r="47" spans="2:33" s="367" customFormat="1" ht="26.1" customHeight="1" x14ac:dyDescent="0.2">
      <c r="B47" s="629" t="s">
        <v>955</v>
      </c>
      <c r="C47" s="1738">
        <v>0.95464124659530203</v>
      </c>
      <c r="D47" s="1738">
        <v>0.94434033625985769</v>
      </c>
      <c r="E47" s="1738">
        <v>0.93317807217557502</v>
      </c>
      <c r="F47" s="1738">
        <v>0.91574950142843536</v>
      </c>
      <c r="G47" s="1738">
        <v>0.90325722063694169</v>
      </c>
      <c r="H47" s="1759">
        <v>0.9187451428930804</v>
      </c>
      <c r="I47" s="1760">
        <v>0.91916213734634966</v>
      </c>
      <c r="J47" s="1760">
        <v>0.90274099020763265</v>
      </c>
      <c r="K47" s="1760">
        <v>0.9014711797769811</v>
      </c>
      <c r="L47" s="1760">
        <v>0.9034235778320161</v>
      </c>
      <c r="M47" s="1760">
        <v>0.90216534862324604</v>
      </c>
      <c r="N47" s="1760">
        <v>0.89876010487761904</v>
      </c>
      <c r="O47" s="1760">
        <v>0.89692684083040419</v>
      </c>
      <c r="P47" s="1760">
        <v>0.89909932935406001</v>
      </c>
      <c r="Q47" s="1760">
        <v>0.89783616655027687</v>
      </c>
      <c r="R47" s="1760">
        <v>0.90646243842269436</v>
      </c>
      <c r="S47" s="1761">
        <v>0.90325722063694169</v>
      </c>
      <c r="T47" s="630" t="s">
        <v>295</v>
      </c>
      <c r="U47" s="870"/>
      <c r="V47" s="870"/>
      <c r="W47" s="870"/>
      <c r="X47" s="870"/>
      <c r="Y47" s="870"/>
      <c r="Z47" s="870"/>
      <c r="AA47" s="870"/>
      <c r="AB47" s="870"/>
      <c r="AC47" s="870"/>
      <c r="AD47" s="870"/>
      <c r="AE47" s="870"/>
      <c r="AF47" s="870"/>
      <c r="AG47" s="870"/>
    </row>
    <row r="48" spans="2:33" s="367" customFormat="1" ht="26.1" customHeight="1" x14ac:dyDescent="0.2">
      <c r="B48" s="629" t="s">
        <v>961</v>
      </c>
      <c r="C48" s="1738">
        <v>1.9788795365681452E-2</v>
      </c>
      <c r="D48" s="1738">
        <v>2.147920047880153E-2</v>
      </c>
      <c r="E48" s="1738">
        <v>2.5306295968649563E-2</v>
      </c>
      <c r="F48" s="1738">
        <v>2.5069008557440754E-2</v>
      </c>
      <c r="G48" s="1738">
        <v>2.3446944050802759E-2</v>
      </c>
      <c r="H48" s="1759">
        <v>2.3698929131750809E-2</v>
      </c>
      <c r="I48" s="1760">
        <v>2.2813068815495927E-2</v>
      </c>
      <c r="J48" s="1760">
        <v>2.2591471893526636E-2</v>
      </c>
      <c r="K48" s="1760">
        <v>2.1809632690672678E-2</v>
      </c>
      <c r="L48" s="1760">
        <v>2.181125748731676E-2</v>
      </c>
      <c r="M48" s="1760">
        <v>2.4246816441431358E-2</v>
      </c>
      <c r="N48" s="1760">
        <v>2.2355657664226387E-2</v>
      </c>
      <c r="O48" s="1760">
        <v>2.1387358013881631E-2</v>
      </c>
      <c r="P48" s="1760">
        <v>2.0989466040987947E-2</v>
      </c>
      <c r="Q48" s="1760">
        <v>2.3392942815608685E-2</v>
      </c>
      <c r="R48" s="1760">
        <v>2.2826394945323458E-2</v>
      </c>
      <c r="S48" s="1761">
        <v>2.3446944050802759E-2</v>
      </c>
      <c r="T48" s="630" t="s">
        <v>1287</v>
      </c>
      <c r="U48" s="870"/>
      <c r="V48" s="870"/>
      <c r="W48" s="870"/>
      <c r="X48" s="870"/>
      <c r="Y48" s="870"/>
      <c r="Z48" s="870"/>
      <c r="AA48" s="870"/>
      <c r="AB48" s="870"/>
      <c r="AC48" s="870"/>
      <c r="AD48" s="870"/>
      <c r="AE48" s="870"/>
      <c r="AF48" s="870"/>
      <c r="AG48" s="870"/>
    </row>
    <row r="49" spans="2:33" s="367" customFormat="1" ht="26.1" customHeight="1" x14ac:dyDescent="0.2">
      <c r="B49" s="629" t="s">
        <v>936</v>
      </c>
      <c r="C49" s="1738">
        <v>2.5088539327029358E-2</v>
      </c>
      <c r="D49" s="1738">
        <v>3.3834973912330313E-2</v>
      </c>
      <c r="E49" s="1738">
        <v>3.9808454338482548E-2</v>
      </c>
      <c r="F49" s="1738">
        <v>5.7492934265900617E-2</v>
      </c>
      <c r="G49" s="1738">
        <v>6.139661348755527E-2</v>
      </c>
      <c r="H49" s="1759">
        <v>5.4803990497485529E-2</v>
      </c>
      <c r="I49" s="1760">
        <v>5.4477236418483274E-2</v>
      </c>
      <c r="J49" s="1760">
        <v>5.6909009273041822E-2</v>
      </c>
      <c r="K49" s="1760">
        <v>6.1356143244456395E-2</v>
      </c>
      <c r="L49" s="1760">
        <v>5.9212077762621551E-2</v>
      </c>
      <c r="M49" s="1760">
        <v>5.9548725028081728E-2</v>
      </c>
      <c r="N49" s="1760">
        <v>6.0906965605624017E-2</v>
      </c>
      <c r="O49" s="1760">
        <v>6.1745844078701789E-2</v>
      </c>
      <c r="P49" s="1760">
        <v>6.3197161584480355E-2</v>
      </c>
      <c r="Q49" s="1760">
        <v>6.2531828326079522E-2</v>
      </c>
      <c r="R49" s="1760">
        <v>6.1856678725373038E-2</v>
      </c>
      <c r="S49" s="1761">
        <v>6.139661348755527E-2</v>
      </c>
      <c r="T49" s="630" t="s">
        <v>1230</v>
      </c>
      <c r="U49" s="870"/>
      <c r="V49" s="870"/>
      <c r="W49" s="870"/>
      <c r="X49" s="870"/>
      <c r="Y49" s="870"/>
      <c r="Z49" s="870"/>
      <c r="AA49" s="870"/>
      <c r="AB49" s="870"/>
      <c r="AC49" s="870"/>
      <c r="AD49" s="870"/>
      <c r="AE49" s="870"/>
      <c r="AF49" s="870"/>
      <c r="AG49" s="870"/>
    </row>
    <row r="50" spans="2:33" s="367" customFormat="1" ht="26.1" customHeight="1" x14ac:dyDescent="0.2">
      <c r="B50" s="456" t="s">
        <v>331</v>
      </c>
      <c r="C50" s="1122">
        <v>1.0000000000000002</v>
      </c>
      <c r="D50" s="1122">
        <v>1</v>
      </c>
      <c r="E50" s="1122">
        <v>1</v>
      </c>
      <c r="F50" s="1122">
        <v>1</v>
      </c>
      <c r="G50" s="1122">
        <v>1</v>
      </c>
      <c r="H50" s="1762">
        <v>0.99999999999999978</v>
      </c>
      <c r="I50" s="1763">
        <v>1</v>
      </c>
      <c r="J50" s="1763">
        <v>1</v>
      </c>
      <c r="K50" s="1763">
        <v>0.99999999999999989</v>
      </c>
      <c r="L50" s="1763">
        <v>1</v>
      </c>
      <c r="M50" s="1763">
        <v>0.99999999999999989</v>
      </c>
      <c r="N50" s="1763">
        <v>1</v>
      </c>
      <c r="O50" s="1763">
        <v>0.99999999999999989</v>
      </c>
      <c r="P50" s="1763">
        <v>1.0000000000000002</v>
      </c>
      <c r="Q50" s="1763">
        <v>1.0000000000000002</v>
      </c>
      <c r="R50" s="1763">
        <v>0.99999999999999989</v>
      </c>
      <c r="S50" s="1764">
        <v>1</v>
      </c>
      <c r="T50" s="628" t="s">
        <v>1005</v>
      </c>
      <c r="U50" s="870"/>
      <c r="V50" s="870"/>
      <c r="W50" s="870"/>
      <c r="X50" s="870"/>
      <c r="Y50" s="870"/>
      <c r="Z50" s="870"/>
      <c r="AA50" s="870"/>
      <c r="AB50" s="870"/>
      <c r="AC50" s="870"/>
      <c r="AD50" s="870"/>
      <c r="AE50" s="870"/>
      <c r="AF50" s="870"/>
      <c r="AG50" s="870"/>
    </row>
    <row r="51" spans="2:33" s="367" customFormat="1" ht="12" customHeight="1" x14ac:dyDescent="0.2">
      <c r="B51" s="629"/>
      <c r="C51" s="1121"/>
      <c r="D51" s="1121"/>
      <c r="E51" s="1121"/>
      <c r="F51" s="1121"/>
      <c r="G51" s="1121"/>
      <c r="H51" s="1765"/>
      <c r="I51" s="1766"/>
      <c r="J51" s="1766"/>
      <c r="K51" s="1766"/>
      <c r="L51" s="1766"/>
      <c r="M51" s="1766"/>
      <c r="N51" s="1766"/>
      <c r="O51" s="1766"/>
      <c r="P51" s="1766"/>
      <c r="Q51" s="1766"/>
      <c r="R51" s="1766"/>
      <c r="S51" s="1767"/>
      <c r="T51" s="1093"/>
      <c r="U51" s="870"/>
      <c r="V51" s="870"/>
      <c r="W51" s="870"/>
      <c r="X51" s="870"/>
      <c r="Y51" s="870"/>
      <c r="Z51" s="870"/>
      <c r="AA51" s="870"/>
      <c r="AB51" s="870"/>
      <c r="AC51" s="870"/>
      <c r="AD51" s="870"/>
      <c r="AE51" s="870"/>
      <c r="AF51" s="870"/>
      <c r="AG51" s="870"/>
    </row>
    <row r="52" spans="2:33" s="367" customFormat="1" ht="26.1" customHeight="1" x14ac:dyDescent="0.2">
      <c r="B52" s="457" t="s">
        <v>970</v>
      </c>
      <c r="C52" s="1121"/>
      <c r="D52" s="1121"/>
      <c r="E52" s="1121"/>
      <c r="F52" s="1121"/>
      <c r="G52" s="1121"/>
      <c r="H52" s="1765"/>
      <c r="I52" s="1766"/>
      <c r="J52" s="1766"/>
      <c r="K52" s="1766"/>
      <c r="L52" s="1766"/>
      <c r="M52" s="1766"/>
      <c r="N52" s="1766"/>
      <c r="O52" s="1766"/>
      <c r="P52" s="1766"/>
      <c r="Q52" s="1766"/>
      <c r="R52" s="1766"/>
      <c r="S52" s="1767"/>
      <c r="T52" s="1142" t="s">
        <v>1007</v>
      </c>
      <c r="U52" s="870"/>
      <c r="V52" s="870"/>
      <c r="W52" s="870"/>
      <c r="X52" s="870"/>
      <c r="Y52" s="870"/>
      <c r="Z52" s="870"/>
      <c r="AA52" s="870"/>
      <c r="AB52" s="870"/>
      <c r="AC52" s="870"/>
      <c r="AD52" s="870"/>
      <c r="AE52" s="870"/>
      <c r="AF52" s="870"/>
      <c r="AG52" s="870"/>
    </row>
    <row r="53" spans="2:33" s="367" customFormat="1" ht="26.1" customHeight="1" x14ac:dyDescent="0.2">
      <c r="B53" s="629" t="s">
        <v>965</v>
      </c>
      <c r="C53" s="1121">
        <v>0.58152377888687024</v>
      </c>
      <c r="D53" s="1121">
        <v>0.63761896068540247</v>
      </c>
      <c r="E53" s="1121">
        <v>0.70463774227384368</v>
      </c>
      <c r="F53" s="1121">
        <v>0.64439304239443995</v>
      </c>
      <c r="G53" s="1121">
        <v>0.58606771911126776</v>
      </c>
      <c r="H53" s="1765">
        <v>0.59746119505222162</v>
      </c>
      <c r="I53" s="1766">
        <v>0.58353326502980962</v>
      </c>
      <c r="J53" s="1766">
        <v>0.59284149184285084</v>
      </c>
      <c r="K53" s="1766">
        <v>0.60009626060634302</v>
      </c>
      <c r="L53" s="1766">
        <v>0.59799422930757073</v>
      </c>
      <c r="M53" s="1766">
        <v>0.58761140986614102</v>
      </c>
      <c r="N53" s="1766">
        <v>0.5923527978762364</v>
      </c>
      <c r="O53" s="1766">
        <v>0.59564302218787757</v>
      </c>
      <c r="P53" s="1766">
        <v>0.61163633939500472</v>
      </c>
      <c r="Q53" s="1766">
        <v>0.61251740468061844</v>
      </c>
      <c r="R53" s="1766">
        <v>0.6091535097534978</v>
      </c>
      <c r="S53" s="1767">
        <v>0.58606771911126776</v>
      </c>
      <c r="T53" s="1093" t="s">
        <v>1009</v>
      </c>
      <c r="U53" s="870"/>
      <c r="V53" s="870"/>
      <c r="W53" s="870"/>
      <c r="X53" s="870"/>
      <c r="Y53" s="870"/>
      <c r="Z53" s="870"/>
      <c r="AA53" s="870"/>
      <c r="AB53" s="870"/>
      <c r="AC53" s="870"/>
      <c r="AD53" s="870"/>
      <c r="AE53" s="870"/>
      <c r="AF53" s="870"/>
      <c r="AG53" s="870"/>
    </row>
    <row r="54" spans="2:33" s="367" customFormat="1" ht="26.1" customHeight="1" x14ac:dyDescent="0.2">
      <c r="B54" s="629" t="s">
        <v>966</v>
      </c>
      <c r="C54" s="1121">
        <v>0.41847622111312965</v>
      </c>
      <c r="D54" s="1121">
        <v>0.36238103931459742</v>
      </c>
      <c r="E54" s="1121">
        <v>0.29536225772615626</v>
      </c>
      <c r="F54" s="1121">
        <v>0.35560695760556005</v>
      </c>
      <c r="G54" s="1121">
        <v>0.41393228088873224</v>
      </c>
      <c r="H54" s="1765">
        <v>0.40253880494777833</v>
      </c>
      <c r="I54" s="1766">
        <v>0.41646673497019038</v>
      </c>
      <c r="J54" s="1766">
        <v>0.40715850815714916</v>
      </c>
      <c r="K54" s="1766">
        <v>0.39990373939365698</v>
      </c>
      <c r="L54" s="1766">
        <v>0.40200577069242938</v>
      </c>
      <c r="M54" s="1766">
        <v>0.41238859013385892</v>
      </c>
      <c r="N54" s="1766">
        <v>0.40764720212376365</v>
      </c>
      <c r="O54" s="1766">
        <v>0.40435697781212238</v>
      </c>
      <c r="P54" s="1766">
        <v>0.38836366060499522</v>
      </c>
      <c r="Q54" s="1766">
        <v>0.38748259531938151</v>
      </c>
      <c r="R54" s="1766">
        <v>0.3908464902465022</v>
      </c>
      <c r="S54" s="1767">
        <v>0.41393228088873224</v>
      </c>
      <c r="T54" s="1093" t="s">
        <v>1008</v>
      </c>
      <c r="U54" s="870"/>
      <c r="V54" s="870"/>
      <c r="W54" s="870"/>
      <c r="X54" s="870"/>
      <c r="Y54" s="870"/>
      <c r="Z54" s="870"/>
      <c r="AA54" s="870"/>
      <c r="AB54" s="870"/>
      <c r="AC54" s="870"/>
      <c r="AD54" s="870"/>
      <c r="AE54" s="870"/>
      <c r="AF54" s="870"/>
      <c r="AG54" s="870"/>
    </row>
    <row r="55" spans="2:33" s="367" customFormat="1" ht="26.1" customHeight="1" x14ac:dyDescent="0.2">
      <c r="B55" s="456" t="s">
        <v>331</v>
      </c>
      <c r="C55" s="1122">
        <v>0.99999999999999989</v>
      </c>
      <c r="D55" s="1122">
        <v>0.99999999999999989</v>
      </c>
      <c r="E55" s="1122">
        <v>1</v>
      </c>
      <c r="F55" s="1122">
        <v>1</v>
      </c>
      <c r="G55" s="1122">
        <v>1</v>
      </c>
      <c r="H55" s="1762">
        <v>1</v>
      </c>
      <c r="I55" s="1763">
        <v>1</v>
      </c>
      <c r="J55" s="1763">
        <v>1</v>
      </c>
      <c r="K55" s="1763">
        <v>1</v>
      </c>
      <c r="L55" s="1763">
        <v>1</v>
      </c>
      <c r="M55" s="1763">
        <v>1</v>
      </c>
      <c r="N55" s="1763">
        <v>1</v>
      </c>
      <c r="O55" s="1763">
        <v>1</v>
      </c>
      <c r="P55" s="1763">
        <v>1</v>
      </c>
      <c r="Q55" s="1763">
        <v>1</v>
      </c>
      <c r="R55" s="1763">
        <v>1</v>
      </c>
      <c r="S55" s="1764">
        <v>1</v>
      </c>
      <c r="T55" s="628" t="s">
        <v>1005</v>
      </c>
      <c r="U55" s="870"/>
      <c r="V55" s="870"/>
      <c r="W55" s="870"/>
      <c r="X55" s="870"/>
      <c r="Y55" s="870"/>
      <c r="Z55" s="870"/>
      <c r="AA55" s="870"/>
      <c r="AB55" s="870"/>
      <c r="AC55" s="870"/>
      <c r="AD55" s="870"/>
      <c r="AE55" s="870"/>
      <c r="AF55" s="870"/>
      <c r="AG55" s="870"/>
    </row>
    <row r="56" spans="2:33" s="367" customFormat="1" ht="12" customHeight="1" x14ac:dyDescent="0.2">
      <c r="B56" s="629"/>
      <c r="C56" s="1121"/>
      <c r="D56" s="1121"/>
      <c r="E56" s="1121"/>
      <c r="F56" s="1121"/>
      <c r="G56" s="1121"/>
      <c r="H56" s="1765"/>
      <c r="I56" s="1766"/>
      <c r="J56" s="1766"/>
      <c r="K56" s="1766"/>
      <c r="L56" s="1766"/>
      <c r="M56" s="1766"/>
      <c r="N56" s="1766"/>
      <c r="O56" s="1766"/>
      <c r="P56" s="1766"/>
      <c r="Q56" s="1766"/>
      <c r="R56" s="1766"/>
      <c r="S56" s="1767"/>
      <c r="T56" s="630"/>
      <c r="U56" s="870"/>
      <c r="V56" s="870"/>
      <c r="W56" s="870"/>
      <c r="X56" s="870"/>
      <c r="Y56" s="870"/>
      <c r="Z56" s="870"/>
      <c r="AA56" s="870"/>
      <c r="AB56" s="870"/>
      <c r="AC56" s="870"/>
      <c r="AD56" s="870"/>
      <c r="AE56" s="870"/>
      <c r="AF56" s="870"/>
      <c r="AG56" s="870"/>
    </row>
    <row r="57" spans="2:33" s="367" customFormat="1" ht="26.1" customHeight="1" x14ac:dyDescent="0.2">
      <c r="B57" s="457" t="s">
        <v>971</v>
      </c>
      <c r="C57" s="1121"/>
      <c r="D57" s="1121"/>
      <c r="E57" s="1121"/>
      <c r="F57" s="1121"/>
      <c r="G57" s="1121"/>
      <c r="H57" s="1765"/>
      <c r="I57" s="1766"/>
      <c r="J57" s="1766"/>
      <c r="K57" s="1766"/>
      <c r="L57" s="1766"/>
      <c r="M57" s="1766"/>
      <c r="N57" s="1766"/>
      <c r="O57" s="1766"/>
      <c r="P57" s="1766"/>
      <c r="Q57" s="1766"/>
      <c r="R57" s="1766"/>
      <c r="S57" s="1767"/>
      <c r="T57" s="1142" t="s">
        <v>1055</v>
      </c>
      <c r="U57" s="870"/>
      <c r="V57" s="870"/>
      <c r="W57" s="870"/>
      <c r="X57" s="870"/>
      <c r="Y57" s="870"/>
      <c r="Z57" s="870"/>
      <c r="AA57" s="870"/>
      <c r="AB57" s="870"/>
      <c r="AC57" s="870"/>
      <c r="AD57" s="870"/>
      <c r="AE57" s="870"/>
      <c r="AF57" s="870"/>
      <c r="AG57" s="870"/>
    </row>
    <row r="58" spans="2:33" s="367" customFormat="1" ht="26.1" customHeight="1" x14ac:dyDescent="0.2">
      <c r="B58" s="629" t="s">
        <v>972</v>
      </c>
      <c r="C58" s="1121">
        <v>0.35794471982796155</v>
      </c>
      <c r="D58" s="1121">
        <v>0.34524668486311227</v>
      </c>
      <c r="E58" s="1121">
        <v>0.35822197275109063</v>
      </c>
      <c r="F58" s="1121">
        <v>0.32534453978634598</v>
      </c>
      <c r="G58" s="1121">
        <v>0.40876672138441711</v>
      </c>
      <c r="H58" s="1765">
        <v>0.32986810763835372</v>
      </c>
      <c r="I58" s="1766">
        <v>0.337275420383091</v>
      </c>
      <c r="J58" s="1766">
        <v>0.34178013021880466</v>
      </c>
      <c r="K58" s="1766">
        <v>0.34993431678342524</v>
      </c>
      <c r="L58" s="1766">
        <v>0.35085794293284417</v>
      </c>
      <c r="M58" s="1766">
        <v>0.36571635547351811</v>
      </c>
      <c r="N58" s="1766">
        <v>0.37767007001636982</v>
      </c>
      <c r="O58" s="1766">
        <v>0.37485232237491456</v>
      </c>
      <c r="P58" s="1766">
        <v>0.39944566017610117</v>
      </c>
      <c r="Q58" s="1766">
        <v>0.40277040140232817</v>
      </c>
      <c r="R58" s="1766">
        <v>0.4081749355740476</v>
      </c>
      <c r="S58" s="1767">
        <v>0.40876672138441711</v>
      </c>
      <c r="T58" s="630" t="s">
        <v>789</v>
      </c>
      <c r="U58" s="870"/>
      <c r="V58" s="870"/>
      <c r="W58" s="870"/>
      <c r="X58" s="870"/>
      <c r="Y58" s="870"/>
      <c r="Z58" s="870"/>
      <c r="AA58" s="870"/>
      <c r="AB58" s="870"/>
      <c r="AC58" s="870"/>
      <c r="AD58" s="870"/>
      <c r="AE58" s="870"/>
      <c r="AF58" s="870"/>
      <c r="AG58" s="870"/>
    </row>
    <row r="59" spans="2:33" s="367" customFormat="1" ht="26.1" customHeight="1" x14ac:dyDescent="0.2">
      <c r="B59" s="629" t="s">
        <v>973</v>
      </c>
      <c r="C59" s="1121">
        <v>0.57003985922779521</v>
      </c>
      <c r="D59" s="1121">
        <v>0.56446756219429539</v>
      </c>
      <c r="E59" s="1121">
        <v>0.54636415312434894</v>
      </c>
      <c r="F59" s="1121">
        <v>0.60391057289680961</v>
      </c>
      <c r="G59" s="1121">
        <v>0.52515463221044845</v>
      </c>
      <c r="H59" s="1765">
        <v>0.6028287676634293</v>
      </c>
      <c r="I59" s="1766">
        <v>0.59769779501403775</v>
      </c>
      <c r="J59" s="1766">
        <v>0.589977604402948</v>
      </c>
      <c r="K59" s="1766">
        <v>0.58253991951045259</v>
      </c>
      <c r="L59" s="1766">
        <v>0.58200895796604191</v>
      </c>
      <c r="M59" s="1766">
        <v>0.56666974431493788</v>
      </c>
      <c r="N59" s="1766">
        <v>0.55368691316504226</v>
      </c>
      <c r="O59" s="1766">
        <v>0.55886596854880288</v>
      </c>
      <c r="P59" s="1766">
        <v>0.53260505909281985</v>
      </c>
      <c r="Q59" s="1766">
        <v>0.52977225640996806</v>
      </c>
      <c r="R59" s="1766">
        <v>0.52462595800053324</v>
      </c>
      <c r="S59" s="1767">
        <v>0.52515463221044845</v>
      </c>
      <c r="T59" s="630" t="s">
        <v>826</v>
      </c>
      <c r="U59" s="870"/>
      <c r="V59" s="870"/>
      <c r="W59" s="870"/>
      <c r="X59" s="870"/>
      <c r="Y59" s="870"/>
      <c r="Z59" s="870"/>
      <c r="AA59" s="870"/>
      <c r="AB59" s="870"/>
      <c r="AC59" s="870"/>
      <c r="AD59" s="870"/>
      <c r="AE59" s="870"/>
      <c r="AF59" s="870"/>
      <c r="AG59" s="870"/>
    </row>
    <row r="60" spans="2:33" s="367" customFormat="1" ht="26.1" customHeight="1" x14ac:dyDescent="0.2">
      <c r="B60" s="629" t="s">
        <v>974</v>
      </c>
      <c r="C60" s="1121">
        <v>7.2015420944243083E-2</v>
      </c>
      <c r="D60" s="1121">
        <v>9.0285752942592348E-2</v>
      </c>
      <c r="E60" s="1121">
        <v>9.5413874124560483E-2</v>
      </c>
      <c r="F60" s="1121">
        <v>7.0744887316844418E-2</v>
      </c>
      <c r="G60" s="1121">
        <v>6.6078646405134486E-2</v>
      </c>
      <c r="H60" s="1765">
        <v>6.7303124698216907E-2</v>
      </c>
      <c r="I60" s="1766">
        <v>6.5026784602871257E-2</v>
      </c>
      <c r="J60" s="1766">
        <v>6.8242265378247402E-2</v>
      </c>
      <c r="K60" s="1766">
        <v>6.7525763706122247E-2</v>
      </c>
      <c r="L60" s="1766">
        <v>6.7133099101113827E-2</v>
      </c>
      <c r="M60" s="1766">
        <v>6.7613900211544009E-2</v>
      </c>
      <c r="N60" s="1766">
        <v>6.8643016818588004E-2</v>
      </c>
      <c r="O60" s="1766">
        <v>6.6281709076282544E-2</v>
      </c>
      <c r="P60" s="1766">
        <v>6.7949280731078948E-2</v>
      </c>
      <c r="Q60" s="1766">
        <v>6.7457342187703648E-2</v>
      </c>
      <c r="R60" s="1766">
        <v>6.7199106425419111E-2</v>
      </c>
      <c r="S60" s="1767">
        <v>6.6078646405134486E-2</v>
      </c>
      <c r="T60" s="630" t="s">
        <v>827</v>
      </c>
      <c r="U60" s="870"/>
      <c r="V60" s="870"/>
      <c r="W60" s="870"/>
      <c r="X60" s="870"/>
      <c r="Y60" s="870"/>
      <c r="Z60" s="870"/>
      <c r="AA60" s="870"/>
      <c r="AB60" s="870"/>
      <c r="AC60" s="870"/>
      <c r="AD60" s="870"/>
      <c r="AE60" s="870"/>
      <c r="AF60" s="870"/>
      <c r="AG60" s="870"/>
    </row>
    <row r="61" spans="2:33" s="367" customFormat="1" ht="26.1" customHeight="1" x14ac:dyDescent="0.2">
      <c r="B61" s="456" t="s">
        <v>331</v>
      </c>
      <c r="C61" s="1122">
        <v>0.99999999999999989</v>
      </c>
      <c r="D61" s="1122">
        <v>1</v>
      </c>
      <c r="E61" s="1122">
        <v>1</v>
      </c>
      <c r="F61" s="1122">
        <v>1</v>
      </c>
      <c r="G61" s="1122">
        <v>1</v>
      </c>
      <c r="H61" s="1762">
        <v>0.99999999999999989</v>
      </c>
      <c r="I61" s="1763">
        <v>1</v>
      </c>
      <c r="J61" s="1763">
        <v>1</v>
      </c>
      <c r="K61" s="1763">
        <v>1</v>
      </c>
      <c r="L61" s="1763">
        <v>1</v>
      </c>
      <c r="M61" s="1763">
        <v>1</v>
      </c>
      <c r="N61" s="1763">
        <v>1.0000000000000002</v>
      </c>
      <c r="O61" s="1763">
        <v>0.99999999999999989</v>
      </c>
      <c r="P61" s="1763">
        <v>1</v>
      </c>
      <c r="Q61" s="1763">
        <v>0.99999999999999978</v>
      </c>
      <c r="R61" s="1763">
        <v>1</v>
      </c>
      <c r="S61" s="1764">
        <v>1</v>
      </c>
      <c r="T61" s="628" t="s">
        <v>1005</v>
      </c>
      <c r="U61" s="870"/>
      <c r="V61" s="870"/>
      <c r="W61" s="870"/>
      <c r="X61" s="870"/>
      <c r="Y61" s="870"/>
      <c r="Z61" s="870"/>
      <c r="AA61" s="870"/>
      <c r="AB61" s="870"/>
      <c r="AC61" s="870"/>
      <c r="AD61" s="870"/>
      <c r="AE61" s="870"/>
      <c r="AF61" s="870"/>
      <c r="AG61" s="870"/>
    </row>
    <row r="62" spans="2:33" s="367" customFormat="1" ht="12" customHeight="1" x14ac:dyDescent="0.2">
      <c r="B62" s="1141"/>
      <c r="C62" s="1124"/>
      <c r="D62" s="1124"/>
      <c r="E62" s="1124"/>
      <c r="F62" s="1124"/>
      <c r="G62" s="1124"/>
      <c r="H62" s="1127"/>
      <c r="I62" s="1125"/>
      <c r="J62" s="1125"/>
      <c r="K62" s="1125"/>
      <c r="L62" s="1125"/>
      <c r="M62" s="1125"/>
      <c r="N62" s="1125"/>
      <c r="O62" s="1125"/>
      <c r="P62" s="1125"/>
      <c r="Q62" s="1125"/>
      <c r="R62" s="1125"/>
      <c r="S62" s="1126"/>
      <c r="T62" s="1145"/>
      <c r="U62" s="870"/>
      <c r="V62" s="870"/>
      <c r="W62" s="870"/>
      <c r="X62" s="870"/>
      <c r="Y62" s="870"/>
      <c r="Z62" s="870"/>
      <c r="AA62" s="870"/>
      <c r="AB62" s="870"/>
      <c r="AC62" s="870"/>
      <c r="AD62" s="870"/>
      <c r="AE62" s="870"/>
      <c r="AF62" s="870"/>
      <c r="AG62" s="870"/>
    </row>
    <row r="63" spans="2:33" s="367" customFormat="1" ht="26.1" customHeight="1" x14ac:dyDescent="0.2">
      <c r="B63" s="456" t="s">
        <v>977</v>
      </c>
      <c r="C63" s="1128" t="s">
        <v>1722</v>
      </c>
      <c r="D63" s="1128">
        <v>0.29292604896705976</v>
      </c>
      <c r="E63" s="1128">
        <v>0.2909402493304194</v>
      </c>
      <c r="F63" s="1128">
        <v>-0.26517888324804728</v>
      </c>
      <c r="G63" s="1128">
        <v>-4.7555971681160214E-3</v>
      </c>
      <c r="H63" s="1768">
        <v>5.8278235114705979E-2</v>
      </c>
      <c r="I63" s="1769">
        <v>1.289779076814046E-2</v>
      </c>
      <c r="J63" s="1769">
        <v>-1.0264460687258725E-2</v>
      </c>
      <c r="K63" s="1769">
        <v>1.1925940319623463E-2</v>
      </c>
      <c r="L63" s="1769">
        <v>2.4870265960290627E-3</v>
      </c>
      <c r="M63" s="1769">
        <v>-1.2409127958943444E-2</v>
      </c>
      <c r="N63" s="1769">
        <v>-2.7669681544618796E-2</v>
      </c>
      <c r="O63" s="1769">
        <v>-1.3528272051652968E-2</v>
      </c>
      <c r="P63" s="1769">
        <v>-2.6842616165490663E-2</v>
      </c>
      <c r="Q63" s="1769">
        <v>1.2015276488197557E-2</v>
      </c>
      <c r="R63" s="1769">
        <v>-1.3719642528498444E-2</v>
      </c>
      <c r="S63" s="1770">
        <v>5.0126493793063442E-3</v>
      </c>
      <c r="T63" s="628" t="s">
        <v>1010</v>
      </c>
      <c r="U63" s="870"/>
      <c r="V63" s="870"/>
      <c r="W63" s="870"/>
      <c r="X63" s="870"/>
      <c r="Y63" s="870"/>
      <c r="Z63" s="870"/>
      <c r="AA63" s="870"/>
      <c r="AB63" s="870"/>
      <c r="AC63" s="870"/>
      <c r="AD63" s="870"/>
      <c r="AE63" s="870"/>
      <c r="AF63" s="870"/>
      <c r="AG63" s="870"/>
    </row>
    <row r="64" spans="2:33" s="362" customFormat="1" ht="24.95" customHeight="1" thickBot="1" x14ac:dyDescent="0.25">
      <c r="B64" s="602"/>
      <c r="C64" s="1129"/>
      <c r="D64" s="1129"/>
      <c r="E64" s="1133"/>
      <c r="F64" s="1133"/>
      <c r="G64" s="1133"/>
      <c r="H64" s="1130"/>
      <c r="I64" s="1131"/>
      <c r="J64" s="1131"/>
      <c r="K64" s="1131"/>
      <c r="L64" s="1131"/>
      <c r="M64" s="1131"/>
      <c r="N64" s="1131"/>
      <c r="O64" s="1131"/>
      <c r="P64" s="1131"/>
      <c r="Q64" s="1131"/>
      <c r="R64" s="1131"/>
      <c r="S64" s="1132"/>
      <c r="T64" s="961"/>
      <c r="U64" s="870"/>
      <c r="V64" s="870"/>
      <c r="W64" s="870"/>
      <c r="X64" s="870"/>
      <c r="Y64" s="870"/>
      <c r="Z64" s="870"/>
      <c r="AA64" s="870"/>
      <c r="AB64" s="870"/>
      <c r="AC64" s="870"/>
      <c r="AD64" s="870"/>
      <c r="AE64" s="870"/>
      <c r="AF64" s="870"/>
      <c r="AG64" s="870"/>
    </row>
    <row r="65" spans="2:32" s="1134" customFormat="1" ht="24.95" customHeight="1" thickTop="1" x14ac:dyDescent="0.2">
      <c r="C65" s="1135"/>
      <c r="D65" s="1135"/>
      <c r="E65" s="1135"/>
      <c r="F65" s="1135"/>
      <c r="G65" s="1135"/>
      <c r="H65" s="1135"/>
      <c r="I65" s="1135"/>
      <c r="J65" s="1135"/>
      <c r="K65" s="1135"/>
      <c r="L65" s="1135"/>
      <c r="M65" s="1135"/>
      <c r="N65" s="1135"/>
      <c r="O65" s="1135"/>
      <c r="P65" s="1135"/>
      <c r="Q65" s="1135"/>
      <c r="R65" s="1135"/>
      <c r="S65" s="1135"/>
      <c r="U65" s="870"/>
      <c r="V65" s="870"/>
      <c r="W65" s="870"/>
      <c r="X65" s="870"/>
      <c r="Y65" s="870"/>
      <c r="Z65" s="870"/>
      <c r="AA65" s="870"/>
      <c r="AB65" s="870"/>
      <c r="AC65" s="870"/>
      <c r="AD65" s="870"/>
      <c r="AE65" s="870"/>
      <c r="AF65" s="870"/>
    </row>
    <row r="66" spans="2:32" s="419" customFormat="1" ht="24.75" customHeight="1" x14ac:dyDescent="0.5">
      <c r="B66" s="336" t="s">
        <v>1767</v>
      </c>
      <c r="C66" s="470"/>
      <c r="D66" s="470"/>
      <c r="E66" s="470"/>
      <c r="F66" s="470"/>
      <c r="G66" s="470"/>
      <c r="H66" s="470"/>
      <c r="I66" s="470"/>
      <c r="J66" s="470"/>
      <c r="K66" s="470"/>
      <c r="L66" s="470"/>
      <c r="M66" s="470"/>
      <c r="N66" s="470"/>
      <c r="O66" s="470"/>
      <c r="P66" s="470"/>
      <c r="Q66" s="470"/>
      <c r="R66" s="470"/>
      <c r="S66" s="470"/>
      <c r="T66" s="336" t="s">
        <v>1769</v>
      </c>
      <c r="U66" s="477"/>
    </row>
    <row r="67" spans="2:32" s="829" customFormat="1" ht="23.25" x14ac:dyDescent="0.5">
      <c r="B67" s="359" t="s">
        <v>1940</v>
      </c>
      <c r="C67" s="830"/>
      <c r="D67" s="830"/>
      <c r="E67" s="830"/>
      <c r="F67" s="830"/>
      <c r="G67" s="830"/>
      <c r="H67" s="830"/>
      <c r="I67" s="830"/>
      <c r="J67" s="830"/>
      <c r="K67" s="830"/>
      <c r="L67" s="830"/>
      <c r="M67" s="830"/>
      <c r="N67" s="830"/>
      <c r="O67" s="830"/>
      <c r="P67" s="830"/>
      <c r="Q67" s="830"/>
      <c r="R67" s="830"/>
      <c r="S67" s="830"/>
      <c r="T67" s="358" t="s">
        <v>1941</v>
      </c>
    </row>
    <row r="68" spans="2:32" ht="24.95" customHeight="1" x14ac:dyDescent="0.5">
      <c r="C68" s="92"/>
      <c r="D68" s="92"/>
      <c r="E68" s="92"/>
      <c r="F68" s="92"/>
      <c r="G68" s="92"/>
      <c r="H68" s="92"/>
      <c r="I68" s="92"/>
      <c r="J68" s="92"/>
      <c r="K68" s="92"/>
      <c r="L68" s="92"/>
      <c r="M68" s="92"/>
      <c r="N68" s="92"/>
      <c r="O68" s="92"/>
      <c r="P68" s="92"/>
      <c r="Q68" s="92"/>
      <c r="R68" s="92"/>
      <c r="S68" s="92"/>
      <c r="T68" s="92"/>
    </row>
    <row r="69" spans="2:32" ht="24.95" customHeight="1" x14ac:dyDescent="0.5">
      <c r="C69" s="1727"/>
      <c r="D69" s="1689"/>
      <c r="E69" s="1689"/>
      <c r="F69" s="1689"/>
      <c r="G69" s="1689"/>
      <c r="H69" s="1689"/>
      <c r="I69" s="1689"/>
      <c r="J69" s="1689"/>
      <c r="K69" s="1689"/>
      <c r="L69" s="1689"/>
      <c r="M69" s="1689"/>
      <c r="N69" s="1689"/>
      <c r="O69" s="1689"/>
      <c r="P69" s="1689"/>
      <c r="Q69" s="1689"/>
      <c r="R69" s="1689"/>
      <c r="S69" s="1689"/>
      <c r="T69" s="92"/>
    </row>
    <row r="70" spans="2:32" ht="24.75" customHeight="1" x14ac:dyDescent="0.5">
      <c r="C70" s="92"/>
      <c r="D70" s="92"/>
      <c r="E70" s="92"/>
      <c r="F70" s="92"/>
      <c r="G70" s="92"/>
      <c r="H70" s="92"/>
      <c r="I70" s="92"/>
      <c r="J70" s="92"/>
      <c r="K70" s="92"/>
      <c r="L70" s="92"/>
      <c r="M70" s="92"/>
      <c r="N70" s="92"/>
      <c r="O70" s="92"/>
      <c r="P70" s="92"/>
      <c r="Q70" s="92"/>
      <c r="R70" s="92"/>
      <c r="S70" s="92"/>
      <c r="T70" s="92"/>
    </row>
    <row r="71" spans="2:32" ht="24.75" customHeight="1" x14ac:dyDescent="0.5">
      <c r="C71" s="92"/>
      <c r="D71" s="92"/>
      <c r="E71" s="92"/>
      <c r="F71" s="92"/>
      <c r="G71" s="92"/>
      <c r="H71" s="92"/>
      <c r="I71" s="92"/>
      <c r="J71" s="92"/>
      <c r="K71" s="92"/>
      <c r="L71" s="92"/>
      <c r="M71" s="92"/>
      <c r="N71" s="92"/>
      <c r="O71" s="92"/>
      <c r="P71" s="92"/>
      <c r="Q71" s="92"/>
      <c r="R71" s="92"/>
      <c r="S71" s="92"/>
      <c r="T71" s="92"/>
    </row>
    <row r="72" spans="2:32" ht="12" customHeight="1" x14ac:dyDescent="0.5">
      <c r="C72" s="92"/>
      <c r="D72" s="92"/>
      <c r="E72" s="92"/>
      <c r="F72" s="92"/>
      <c r="G72" s="92"/>
      <c r="H72" s="92"/>
      <c r="I72" s="92"/>
      <c r="J72" s="92"/>
      <c r="K72" s="92"/>
      <c r="L72" s="92"/>
      <c r="M72" s="92"/>
      <c r="N72" s="92"/>
      <c r="O72" s="92"/>
      <c r="P72" s="92"/>
      <c r="Q72" s="92"/>
      <c r="R72" s="92"/>
      <c r="S72" s="92"/>
      <c r="T72" s="92"/>
    </row>
    <row r="73" spans="2:32" ht="27.75" customHeight="1" x14ac:dyDescent="0.5">
      <c r="C73" s="92"/>
      <c r="D73" s="92"/>
      <c r="E73" s="92"/>
      <c r="F73" s="92"/>
      <c r="G73" s="92"/>
      <c r="H73" s="92"/>
      <c r="I73" s="92"/>
      <c r="J73" s="92"/>
      <c r="K73" s="92"/>
      <c r="L73" s="92"/>
      <c r="M73" s="92"/>
      <c r="N73" s="92"/>
      <c r="O73" s="92"/>
      <c r="P73" s="92"/>
      <c r="Q73" s="92"/>
      <c r="R73" s="92"/>
      <c r="S73" s="92"/>
      <c r="T73" s="92"/>
    </row>
    <row r="74" spans="2:32" ht="12" customHeight="1" x14ac:dyDescent="0.5">
      <c r="C74" s="92"/>
      <c r="D74" s="92"/>
      <c r="E74" s="92"/>
      <c r="F74" s="92"/>
      <c r="G74" s="92"/>
      <c r="H74" s="92"/>
      <c r="I74" s="92"/>
      <c r="J74" s="92"/>
      <c r="K74" s="92"/>
      <c r="L74" s="92"/>
      <c r="M74" s="92"/>
      <c r="N74" s="92"/>
      <c r="O74" s="92"/>
      <c r="P74" s="92"/>
      <c r="Q74" s="92"/>
      <c r="R74" s="92"/>
      <c r="S74" s="92"/>
      <c r="T74" s="92"/>
    </row>
    <row r="75" spans="2:32" ht="6.75" customHeight="1" x14ac:dyDescent="0.5">
      <c r="C75" s="92"/>
      <c r="D75" s="92"/>
      <c r="E75" s="92"/>
      <c r="F75" s="92"/>
      <c r="G75" s="92"/>
      <c r="H75" s="92"/>
      <c r="I75" s="92"/>
      <c r="J75" s="92"/>
      <c r="K75" s="92"/>
      <c r="L75" s="92"/>
      <c r="M75" s="92"/>
      <c r="N75" s="92"/>
      <c r="O75" s="92"/>
      <c r="P75" s="92"/>
      <c r="Q75" s="92"/>
      <c r="R75" s="92"/>
      <c r="S75" s="92"/>
      <c r="T75" s="92"/>
    </row>
    <row r="76" spans="2:32" ht="19.5" customHeight="1" x14ac:dyDescent="0.5">
      <c r="C76" s="92"/>
      <c r="D76" s="92"/>
      <c r="E76" s="92"/>
      <c r="F76" s="92"/>
      <c r="G76" s="92"/>
      <c r="H76" s="92"/>
      <c r="I76" s="92"/>
      <c r="J76" s="92"/>
      <c r="K76" s="92"/>
      <c r="L76" s="92"/>
      <c r="M76" s="92"/>
      <c r="N76" s="92"/>
      <c r="O76" s="92"/>
      <c r="P76" s="92"/>
      <c r="Q76" s="92"/>
      <c r="R76" s="92"/>
      <c r="S76" s="92"/>
      <c r="T76" s="92"/>
    </row>
    <row r="77" spans="2:32" ht="30" customHeight="1" x14ac:dyDescent="0.5">
      <c r="C77" s="92"/>
      <c r="D77" s="92"/>
      <c r="E77" s="92"/>
      <c r="F77" s="92"/>
      <c r="G77" s="92"/>
      <c r="H77" s="92"/>
      <c r="I77" s="92"/>
      <c r="J77" s="92"/>
      <c r="K77" s="92"/>
      <c r="L77" s="92"/>
      <c r="M77" s="92"/>
      <c r="N77" s="92"/>
      <c r="O77" s="92"/>
      <c r="P77" s="92"/>
      <c r="Q77" s="92"/>
      <c r="R77" s="92"/>
      <c r="S77" s="92"/>
      <c r="T77" s="92"/>
    </row>
    <row r="78" spans="2:32" ht="21.75" x14ac:dyDescent="0.5">
      <c r="C78" s="92"/>
      <c r="D78" s="92"/>
      <c r="E78" s="92"/>
      <c r="F78" s="92"/>
      <c r="G78" s="92"/>
      <c r="H78" s="92"/>
      <c r="I78" s="92"/>
      <c r="J78" s="92"/>
      <c r="K78" s="92"/>
      <c r="L78" s="92"/>
      <c r="M78" s="92"/>
      <c r="N78" s="92"/>
      <c r="O78" s="92"/>
      <c r="P78" s="92"/>
      <c r="Q78" s="92"/>
      <c r="R78" s="92"/>
      <c r="S78" s="92"/>
      <c r="T78" s="92"/>
    </row>
    <row r="79" spans="2:32" ht="21.75" x14ac:dyDescent="0.5">
      <c r="C79" s="92"/>
      <c r="D79" s="92"/>
      <c r="E79" s="92"/>
      <c r="F79" s="92"/>
      <c r="G79" s="92"/>
      <c r="H79" s="92"/>
      <c r="I79" s="92"/>
      <c r="J79" s="92"/>
      <c r="K79" s="92"/>
      <c r="L79" s="92"/>
      <c r="M79" s="92"/>
      <c r="N79" s="92"/>
      <c r="O79" s="92"/>
      <c r="P79" s="92"/>
      <c r="Q79" s="92"/>
      <c r="R79" s="92"/>
      <c r="S79" s="92"/>
      <c r="T79" s="92"/>
    </row>
    <row r="80" spans="2:32" ht="21.75" x14ac:dyDescent="0.5">
      <c r="C80" s="92"/>
      <c r="D80" s="92"/>
      <c r="E80" s="92"/>
      <c r="F80" s="92"/>
      <c r="G80" s="92"/>
      <c r="H80" s="92"/>
      <c r="I80" s="92"/>
      <c r="J80" s="92"/>
      <c r="K80" s="92"/>
      <c r="L80" s="92"/>
      <c r="M80" s="92"/>
      <c r="N80" s="92"/>
      <c r="O80" s="92"/>
      <c r="P80" s="92"/>
      <c r="Q80" s="92"/>
      <c r="R80" s="92"/>
      <c r="S80" s="92"/>
      <c r="T80" s="92"/>
    </row>
    <row r="81" spans="3:20" ht="21.75" x14ac:dyDescent="0.5">
      <c r="C81" s="92"/>
      <c r="D81" s="92"/>
      <c r="E81" s="92"/>
      <c r="F81" s="92"/>
      <c r="G81" s="92"/>
      <c r="H81" s="92"/>
      <c r="I81" s="92"/>
      <c r="J81" s="92"/>
      <c r="K81" s="92"/>
      <c r="L81" s="92"/>
      <c r="M81" s="92"/>
      <c r="N81" s="92"/>
      <c r="O81" s="92"/>
      <c r="P81" s="92"/>
      <c r="Q81" s="92"/>
      <c r="R81" s="92"/>
      <c r="S81" s="92"/>
      <c r="T81" s="92"/>
    </row>
    <row r="82" spans="3:20" ht="21.75" x14ac:dyDescent="0.5">
      <c r="C82" s="92"/>
      <c r="D82" s="92"/>
      <c r="E82" s="92"/>
      <c r="F82" s="92"/>
      <c r="G82" s="92"/>
      <c r="H82" s="92"/>
      <c r="I82" s="92"/>
      <c r="J82" s="92"/>
      <c r="K82" s="92"/>
      <c r="L82" s="92"/>
      <c r="M82" s="92"/>
      <c r="N82" s="92"/>
      <c r="O82" s="92"/>
      <c r="P82" s="92"/>
      <c r="Q82" s="92"/>
      <c r="R82" s="92"/>
      <c r="S82" s="92"/>
      <c r="T82" s="92"/>
    </row>
    <row r="83" spans="3:20" ht="21.75" x14ac:dyDescent="0.5">
      <c r="C83" s="92"/>
      <c r="D83" s="92"/>
      <c r="E83" s="92"/>
      <c r="F83" s="92"/>
      <c r="G83" s="92"/>
      <c r="H83" s="92"/>
      <c r="I83" s="92"/>
      <c r="J83" s="92"/>
      <c r="K83" s="92"/>
      <c r="L83" s="92"/>
      <c r="M83" s="92"/>
      <c r="N83" s="92"/>
      <c r="O83" s="92"/>
      <c r="P83" s="92"/>
      <c r="Q83" s="92"/>
      <c r="R83" s="92"/>
      <c r="S83" s="92"/>
      <c r="T83" s="92"/>
    </row>
    <row r="84" spans="3:20" ht="21.75" x14ac:dyDescent="0.5">
      <c r="C84" s="92"/>
      <c r="D84" s="92"/>
      <c r="E84" s="92"/>
      <c r="F84" s="92"/>
      <c r="G84" s="92"/>
      <c r="H84" s="92"/>
      <c r="I84" s="92"/>
      <c r="J84" s="92"/>
      <c r="K84" s="92"/>
      <c r="L84" s="92"/>
      <c r="M84" s="92"/>
      <c r="N84" s="92"/>
      <c r="O84" s="92"/>
      <c r="P84" s="92"/>
      <c r="Q84" s="92"/>
      <c r="R84" s="92"/>
      <c r="S84" s="92"/>
      <c r="T84" s="92"/>
    </row>
    <row r="85" spans="3:20" ht="21.75" x14ac:dyDescent="0.5">
      <c r="C85" s="92"/>
      <c r="D85" s="92"/>
      <c r="E85" s="92"/>
      <c r="F85" s="92"/>
      <c r="G85" s="92"/>
      <c r="H85" s="92"/>
      <c r="I85" s="92"/>
      <c r="J85" s="92"/>
      <c r="K85" s="92"/>
      <c r="L85" s="92"/>
      <c r="M85" s="92"/>
      <c r="N85" s="92"/>
      <c r="O85" s="92"/>
      <c r="P85" s="92"/>
      <c r="Q85" s="92"/>
      <c r="R85" s="92"/>
      <c r="S85" s="92"/>
      <c r="T85" s="92"/>
    </row>
    <row r="86" spans="3:20" ht="21.75" x14ac:dyDescent="0.5">
      <c r="C86" s="92"/>
      <c r="D86" s="92"/>
      <c r="E86" s="92"/>
      <c r="F86" s="92"/>
      <c r="G86" s="92"/>
      <c r="H86" s="92"/>
      <c r="I86" s="92"/>
      <c r="J86" s="92"/>
      <c r="K86" s="92"/>
      <c r="L86" s="92"/>
      <c r="M86" s="92"/>
      <c r="N86" s="92"/>
      <c r="O86" s="92"/>
      <c r="P86" s="92"/>
      <c r="Q86" s="92"/>
      <c r="R86" s="92"/>
      <c r="S86" s="92"/>
      <c r="T86" s="92"/>
    </row>
    <row r="87" spans="3:20" ht="21.75" x14ac:dyDescent="0.5">
      <c r="C87" s="92"/>
      <c r="D87" s="92"/>
      <c r="E87" s="92"/>
      <c r="F87" s="92"/>
      <c r="G87" s="92"/>
      <c r="H87" s="92"/>
      <c r="I87" s="92"/>
      <c r="J87" s="92"/>
      <c r="K87" s="92"/>
      <c r="L87" s="92"/>
      <c r="M87" s="92"/>
      <c r="N87" s="92"/>
      <c r="O87" s="92"/>
      <c r="P87" s="92"/>
      <c r="Q87" s="92"/>
      <c r="R87" s="92"/>
      <c r="S87" s="92"/>
      <c r="T87" s="92"/>
    </row>
    <row r="88" spans="3:20" ht="21.75" x14ac:dyDescent="0.5">
      <c r="C88" s="92"/>
      <c r="D88" s="92"/>
      <c r="E88" s="92"/>
      <c r="F88" s="92"/>
      <c r="G88" s="92"/>
      <c r="H88" s="92"/>
      <c r="I88" s="92"/>
      <c r="J88" s="92"/>
      <c r="K88" s="92"/>
      <c r="L88" s="92"/>
      <c r="M88" s="92"/>
      <c r="N88" s="92"/>
      <c r="O88" s="92"/>
      <c r="P88" s="92"/>
      <c r="Q88" s="92"/>
      <c r="R88" s="92"/>
      <c r="S88" s="92"/>
    </row>
    <row r="89" spans="3:20" ht="21.75" x14ac:dyDescent="0.5">
      <c r="C89" s="92"/>
      <c r="D89" s="92"/>
      <c r="E89" s="92"/>
      <c r="F89" s="92"/>
      <c r="G89" s="92"/>
      <c r="H89" s="92"/>
      <c r="I89" s="92"/>
      <c r="J89" s="92"/>
      <c r="K89" s="92"/>
      <c r="L89" s="92"/>
      <c r="M89" s="92"/>
      <c r="N89" s="92"/>
      <c r="O89" s="92"/>
      <c r="P89" s="92"/>
      <c r="Q89" s="92"/>
      <c r="R89" s="92"/>
      <c r="S89" s="92"/>
    </row>
    <row r="90" spans="3:20" ht="21.75" x14ac:dyDescent="0.5">
      <c r="C90" s="92"/>
      <c r="D90" s="92"/>
      <c r="E90" s="92"/>
      <c r="F90" s="92"/>
      <c r="G90" s="92"/>
      <c r="H90" s="92"/>
      <c r="I90" s="92"/>
      <c r="J90" s="92"/>
      <c r="K90" s="92"/>
      <c r="L90" s="92"/>
      <c r="M90" s="92"/>
      <c r="N90" s="92"/>
      <c r="O90" s="92"/>
      <c r="P90" s="92"/>
      <c r="Q90" s="92"/>
      <c r="R90" s="92"/>
      <c r="S90" s="92"/>
    </row>
    <row r="91" spans="3:20" ht="21.75" x14ac:dyDescent="0.5">
      <c r="C91" s="92"/>
      <c r="D91" s="92"/>
      <c r="E91" s="92"/>
      <c r="F91" s="92"/>
      <c r="G91" s="92"/>
      <c r="H91" s="92"/>
      <c r="I91" s="92"/>
      <c r="J91" s="92"/>
      <c r="K91" s="92"/>
      <c r="L91" s="92"/>
      <c r="M91" s="92"/>
      <c r="N91" s="92"/>
      <c r="O91" s="92"/>
      <c r="P91" s="92"/>
      <c r="Q91" s="92"/>
      <c r="R91" s="92"/>
      <c r="S91" s="92"/>
    </row>
    <row r="92" spans="3:20" ht="21.75" x14ac:dyDescent="0.5">
      <c r="C92" s="92"/>
      <c r="D92" s="92"/>
      <c r="E92" s="92"/>
      <c r="F92" s="92"/>
      <c r="G92" s="92"/>
      <c r="H92" s="92"/>
      <c r="I92" s="92"/>
      <c r="J92" s="92"/>
      <c r="K92" s="92"/>
      <c r="L92" s="92"/>
      <c r="M92" s="92"/>
      <c r="N92" s="92"/>
      <c r="O92" s="92"/>
      <c r="P92" s="92"/>
      <c r="Q92" s="92"/>
      <c r="R92" s="92"/>
      <c r="S92" s="92"/>
    </row>
    <row r="93" spans="3:20" ht="21.75" x14ac:dyDescent="0.5">
      <c r="C93" s="92"/>
      <c r="D93" s="92"/>
      <c r="E93" s="92"/>
      <c r="F93" s="92"/>
      <c r="G93" s="92"/>
      <c r="H93" s="92"/>
      <c r="I93" s="92"/>
      <c r="J93" s="92"/>
      <c r="K93" s="92"/>
      <c r="L93" s="92"/>
      <c r="M93" s="92"/>
      <c r="N93" s="92"/>
      <c r="O93" s="92"/>
      <c r="P93" s="92"/>
      <c r="Q93" s="92"/>
      <c r="R93" s="92"/>
      <c r="S93" s="92"/>
    </row>
    <row r="94" spans="3:20" ht="21.75" x14ac:dyDescent="0.5">
      <c r="C94" s="92"/>
      <c r="D94" s="92"/>
      <c r="E94" s="92"/>
      <c r="F94" s="92"/>
      <c r="G94" s="92"/>
      <c r="H94" s="92"/>
      <c r="I94" s="92"/>
      <c r="J94" s="92"/>
      <c r="K94" s="92"/>
      <c r="L94" s="92"/>
      <c r="M94" s="92"/>
      <c r="N94" s="92"/>
      <c r="O94" s="92"/>
      <c r="P94" s="92"/>
      <c r="Q94" s="92"/>
      <c r="R94" s="92"/>
      <c r="S94" s="92"/>
    </row>
    <row r="95" spans="3:20" ht="21.75" x14ac:dyDescent="0.5">
      <c r="C95" s="92"/>
      <c r="D95" s="92"/>
      <c r="E95" s="92"/>
      <c r="F95" s="92"/>
      <c r="G95" s="92"/>
      <c r="H95" s="92"/>
      <c r="I95" s="92"/>
      <c r="J95" s="92"/>
      <c r="K95" s="92"/>
      <c r="L95" s="92"/>
      <c r="M95" s="92"/>
      <c r="N95" s="92"/>
      <c r="O95" s="92"/>
      <c r="P95" s="92"/>
      <c r="Q95" s="92"/>
      <c r="R95" s="92"/>
      <c r="S95" s="92"/>
    </row>
    <row r="96" spans="3:20" ht="21.75" x14ac:dyDescent="0.5">
      <c r="C96" s="92"/>
      <c r="D96" s="92"/>
      <c r="E96" s="92"/>
      <c r="F96" s="92"/>
      <c r="G96" s="92"/>
      <c r="H96" s="92"/>
      <c r="I96" s="92"/>
      <c r="J96" s="92"/>
      <c r="K96" s="92"/>
      <c r="L96" s="92"/>
      <c r="M96" s="92"/>
      <c r="N96" s="92"/>
      <c r="O96" s="92"/>
      <c r="P96" s="92"/>
      <c r="Q96" s="92"/>
      <c r="R96" s="92"/>
      <c r="S96" s="92"/>
    </row>
    <row r="97" spans="3:19" ht="21.75" x14ac:dyDescent="0.5">
      <c r="C97" s="92"/>
      <c r="D97" s="92"/>
      <c r="E97" s="92"/>
      <c r="F97" s="92"/>
      <c r="G97" s="92"/>
      <c r="H97" s="92"/>
      <c r="I97" s="92"/>
      <c r="J97" s="92"/>
      <c r="K97" s="92"/>
      <c r="L97" s="92"/>
      <c r="M97" s="92"/>
      <c r="N97" s="92"/>
      <c r="O97" s="92"/>
      <c r="P97" s="92"/>
      <c r="Q97" s="92"/>
      <c r="R97" s="92"/>
      <c r="S97" s="92"/>
    </row>
    <row r="98" spans="3:19" ht="21.75" x14ac:dyDescent="0.5">
      <c r="C98" s="92"/>
      <c r="D98" s="92"/>
      <c r="E98" s="92"/>
      <c r="F98" s="92"/>
      <c r="G98" s="92"/>
      <c r="H98" s="92"/>
      <c r="I98" s="92"/>
      <c r="J98" s="92"/>
      <c r="K98" s="92"/>
      <c r="L98" s="92"/>
      <c r="M98" s="92"/>
      <c r="N98" s="92"/>
      <c r="O98" s="92"/>
      <c r="P98" s="92"/>
      <c r="Q98" s="92"/>
      <c r="R98" s="92"/>
      <c r="S98" s="92"/>
    </row>
    <row r="99" spans="3:19" ht="21.75" x14ac:dyDescent="0.5">
      <c r="C99" s="92"/>
      <c r="D99" s="92"/>
      <c r="E99" s="92"/>
      <c r="F99" s="92"/>
      <c r="G99" s="92"/>
      <c r="H99" s="92"/>
      <c r="I99" s="92"/>
      <c r="J99" s="92"/>
      <c r="K99" s="92"/>
      <c r="L99" s="92"/>
      <c r="M99" s="92"/>
      <c r="N99" s="92"/>
      <c r="O99" s="92"/>
      <c r="P99" s="92"/>
      <c r="Q99" s="92"/>
      <c r="R99" s="92"/>
      <c r="S99" s="92"/>
    </row>
    <row r="100" spans="3:19" ht="21.75" x14ac:dyDescent="0.5">
      <c r="C100" s="92"/>
      <c r="D100" s="92"/>
      <c r="E100" s="92"/>
      <c r="F100" s="92"/>
      <c r="G100" s="92"/>
      <c r="H100" s="92"/>
      <c r="I100" s="92"/>
      <c r="J100" s="92"/>
      <c r="K100" s="92"/>
      <c r="L100" s="92"/>
      <c r="M100" s="92"/>
      <c r="N100" s="92"/>
      <c r="O100" s="92"/>
      <c r="P100" s="92"/>
      <c r="Q100" s="92"/>
      <c r="R100" s="92"/>
      <c r="S100" s="92"/>
    </row>
    <row r="101" spans="3:19" ht="21.75" x14ac:dyDescent="0.5">
      <c r="C101" s="92"/>
      <c r="D101" s="92"/>
      <c r="E101" s="92"/>
      <c r="F101" s="92"/>
      <c r="G101" s="92"/>
      <c r="H101" s="92"/>
      <c r="I101" s="92"/>
      <c r="J101" s="92"/>
      <c r="K101" s="92"/>
      <c r="L101" s="92"/>
      <c r="M101" s="92"/>
      <c r="N101" s="92"/>
      <c r="O101" s="92"/>
      <c r="P101" s="92"/>
      <c r="Q101" s="92"/>
      <c r="R101" s="92"/>
      <c r="S101" s="92"/>
    </row>
    <row r="102" spans="3:19" ht="21.75" x14ac:dyDescent="0.5">
      <c r="C102" s="92"/>
      <c r="D102" s="92"/>
      <c r="E102" s="92"/>
      <c r="F102" s="92"/>
      <c r="G102" s="92"/>
      <c r="H102" s="92"/>
      <c r="I102" s="92"/>
      <c r="J102" s="92"/>
      <c r="K102" s="92"/>
      <c r="L102" s="92"/>
      <c r="M102" s="92"/>
      <c r="N102" s="92"/>
      <c r="O102" s="92"/>
      <c r="P102" s="92"/>
      <c r="Q102" s="92"/>
      <c r="R102" s="92"/>
      <c r="S102" s="92"/>
    </row>
    <row r="103" spans="3:19" ht="21.75" x14ac:dyDescent="0.5">
      <c r="C103" s="92"/>
      <c r="D103" s="92"/>
      <c r="E103" s="92"/>
      <c r="F103" s="92"/>
      <c r="G103" s="92"/>
      <c r="H103" s="92"/>
      <c r="I103" s="92"/>
      <c r="J103" s="92"/>
      <c r="K103" s="92"/>
      <c r="L103" s="92"/>
      <c r="M103" s="92"/>
      <c r="N103" s="92"/>
      <c r="O103" s="92"/>
      <c r="P103" s="92"/>
      <c r="Q103" s="92"/>
      <c r="R103" s="92"/>
      <c r="S103" s="92"/>
    </row>
    <row r="104" spans="3:19" ht="21.75" x14ac:dyDescent="0.5">
      <c r="C104" s="92"/>
      <c r="D104" s="92"/>
      <c r="E104" s="92"/>
      <c r="F104" s="92"/>
      <c r="G104" s="92"/>
      <c r="H104" s="92"/>
      <c r="I104" s="92"/>
      <c r="J104" s="92"/>
      <c r="K104" s="92"/>
      <c r="L104" s="92"/>
      <c r="M104" s="92"/>
      <c r="N104" s="92"/>
      <c r="O104" s="92"/>
      <c r="P104" s="92"/>
      <c r="Q104" s="92"/>
      <c r="R104" s="92"/>
      <c r="S104" s="92"/>
    </row>
    <row r="105" spans="3:19" ht="21.75" x14ac:dyDescent="0.5">
      <c r="C105" s="92"/>
      <c r="D105" s="92"/>
      <c r="E105" s="92"/>
      <c r="F105" s="92"/>
      <c r="G105" s="92"/>
      <c r="H105" s="92"/>
      <c r="I105" s="92"/>
      <c r="J105" s="92"/>
      <c r="K105" s="92"/>
      <c r="L105" s="92"/>
      <c r="M105" s="92"/>
      <c r="N105" s="92"/>
      <c r="O105" s="92"/>
      <c r="P105" s="92"/>
      <c r="Q105" s="92"/>
      <c r="R105" s="92"/>
      <c r="S105" s="92"/>
    </row>
    <row r="106" spans="3:19" ht="21.75" x14ac:dyDescent="0.5">
      <c r="C106" s="92"/>
      <c r="D106" s="92"/>
      <c r="E106" s="92"/>
      <c r="F106" s="92"/>
      <c r="G106" s="92"/>
      <c r="H106" s="92"/>
      <c r="I106" s="92"/>
      <c r="J106" s="92"/>
      <c r="K106" s="92"/>
      <c r="L106" s="92"/>
      <c r="M106" s="92"/>
      <c r="N106" s="92"/>
      <c r="O106" s="92"/>
      <c r="P106" s="92"/>
      <c r="Q106" s="92"/>
      <c r="R106" s="92"/>
      <c r="S106" s="92"/>
    </row>
    <row r="107" spans="3:19" ht="21.75" x14ac:dyDescent="0.5">
      <c r="C107" s="92"/>
      <c r="D107" s="92"/>
      <c r="E107" s="92"/>
      <c r="F107" s="92"/>
      <c r="G107" s="92"/>
      <c r="H107" s="92"/>
      <c r="I107" s="92"/>
      <c r="J107" s="92"/>
      <c r="K107" s="92"/>
      <c r="L107" s="92"/>
      <c r="M107" s="92"/>
      <c r="N107" s="92"/>
      <c r="O107" s="92"/>
      <c r="P107" s="92"/>
      <c r="Q107" s="92"/>
      <c r="R107" s="92"/>
      <c r="S107" s="92"/>
    </row>
    <row r="108" spans="3:19" ht="21.75" x14ac:dyDescent="0.5">
      <c r="C108" s="92"/>
      <c r="D108" s="92"/>
      <c r="E108" s="92"/>
      <c r="F108" s="92"/>
      <c r="G108" s="92"/>
      <c r="H108" s="92"/>
      <c r="I108" s="92"/>
      <c r="J108" s="92"/>
      <c r="K108" s="92"/>
      <c r="L108" s="92"/>
      <c r="M108" s="92"/>
      <c r="N108" s="92"/>
      <c r="O108" s="92"/>
      <c r="P108" s="92"/>
      <c r="Q108" s="92"/>
      <c r="R108" s="92"/>
      <c r="S108" s="92"/>
    </row>
    <row r="109" spans="3:19" ht="21.75" x14ac:dyDescent="0.5">
      <c r="C109" s="92"/>
      <c r="D109" s="92"/>
      <c r="E109" s="92"/>
      <c r="F109" s="92"/>
      <c r="G109" s="92"/>
      <c r="H109" s="92"/>
      <c r="I109" s="92"/>
      <c r="J109" s="92"/>
      <c r="K109" s="92"/>
      <c r="L109" s="92"/>
      <c r="M109" s="92"/>
      <c r="N109" s="92"/>
      <c r="O109" s="92"/>
      <c r="P109" s="92"/>
      <c r="Q109" s="92"/>
      <c r="R109" s="92"/>
      <c r="S109" s="92"/>
    </row>
    <row r="110" spans="3:19" ht="21.75" x14ac:dyDescent="0.5">
      <c r="C110" s="92"/>
      <c r="D110" s="92"/>
      <c r="E110" s="92"/>
      <c r="F110" s="92"/>
      <c r="G110" s="92"/>
      <c r="H110" s="92"/>
      <c r="I110" s="92"/>
      <c r="J110" s="92"/>
      <c r="K110" s="92"/>
      <c r="L110" s="92"/>
      <c r="M110" s="92"/>
      <c r="N110" s="92"/>
      <c r="O110" s="92"/>
      <c r="P110" s="92"/>
      <c r="Q110" s="92"/>
      <c r="R110" s="92"/>
      <c r="S110" s="92"/>
    </row>
    <row r="111" spans="3:19" ht="21.75" x14ac:dyDescent="0.5">
      <c r="C111" s="92"/>
      <c r="D111" s="92"/>
      <c r="E111" s="92"/>
      <c r="F111" s="92"/>
      <c r="G111" s="92"/>
      <c r="H111" s="92"/>
      <c r="I111" s="92"/>
      <c r="J111" s="92"/>
      <c r="K111" s="92"/>
      <c r="L111" s="92"/>
      <c r="M111" s="92"/>
      <c r="N111" s="92"/>
      <c r="O111" s="92"/>
      <c r="P111" s="92"/>
      <c r="Q111" s="92"/>
      <c r="R111" s="92"/>
      <c r="S111" s="92"/>
    </row>
    <row r="112" spans="3:19" ht="21.75" x14ac:dyDescent="0.5">
      <c r="C112" s="92"/>
      <c r="D112" s="92"/>
      <c r="E112" s="92"/>
      <c r="F112" s="92"/>
      <c r="G112" s="92"/>
      <c r="H112" s="92"/>
      <c r="I112" s="92"/>
      <c r="J112" s="92"/>
      <c r="K112" s="92"/>
      <c r="L112" s="92"/>
      <c r="M112" s="92"/>
      <c r="N112" s="92"/>
      <c r="O112" s="92"/>
      <c r="P112" s="92"/>
      <c r="Q112" s="92"/>
      <c r="R112" s="92"/>
      <c r="S112" s="92"/>
    </row>
    <row r="113" spans="3:19" ht="21.75" x14ac:dyDescent="0.5">
      <c r="C113" s="92"/>
      <c r="D113" s="92"/>
      <c r="E113" s="92"/>
      <c r="F113" s="92"/>
      <c r="G113" s="92"/>
      <c r="H113" s="92"/>
      <c r="I113" s="92"/>
      <c r="J113" s="92"/>
      <c r="K113" s="92"/>
      <c r="L113" s="92"/>
      <c r="M113" s="92"/>
      <c r="N113" s="92"/>
      <c r="O113" s="92"/>
      <c r="P113" s="92"/>
      <c r="Q113" s="92"/>
      <c r="R113" s="92"/>
      <c r="S113" s="92"/>
    </row>
    <row r="114" spans="3:19" ht="21.75" x14ac:dyDescent="0.5">
      <c r="C114" s="92"/>
      <c r="D114" s="92"/>
      <c r="E114" s="92"/>
      <c r="F114" s="92"/>
      <c r="G114" s="92"/>
      <c r="H114" s="92"/>
      <c r="I114" s="92"/>
      <c r="J114" s="92"/>
      <c r="K114" s="92"/>
      <c r="L114" s="92"/>
      <c r="M114" s="92"/>
      <c r="N114" s="92"/>
      <c r="O114" s="92"/>
      <c r="P114" s="92"/>
      <c r="Q114" s="92"/>
      <c r="R114" s="92"/>
      <c r="S114" s="92"/>
    </row>
    <row r="115" spans="3:19" ht="21.75" x14ac:dyDescent="0.5">
      <c r="C115" s="92"/>
      <c r="D115" s="92"/>
      <c r="E115" s="92"/>
      <c r="F115" s="92"/>
      <c r="G115" s="92"/>
      <c r="H115" s="92"/>
      <c r="I115" s="92"/>
      <c r="J115" s="92"/>
      <c r="K115" s="92"/>
      <c r="L115" s="92"/>
      <c r="M115" s="92"/>
      <c r="N115" s="92"/>
      <c r="O115" s="92"/>
      <c r="P115" s="92"/>
      <c r="Q115" s="92"/>
      <c r="R115" s="92"/>
      <c r="S115" s="92"/>
    </row>
    <row r="116" spans="3:19" ht="21.75" x14ac:dyDescent="0.5">
      <c r="C116" s="92"/>
      <c r="D116" s="92"/>
      <c r="E116" s="92"/>
      <c r="F116" s="92"/>
      <c r="G116" s="92"/>
      <c r="H116" s="92"/>
      <c r="I116" s="92"/>
      <c r="J116" s="92"/>
      <c r="K116" s="92"/>
      <c r="L116" s="92"/>
      <c r="M116" s="92"/>
      <c r="N116" s="92"/>
      <c r="O116" s="92"/>
      <c r="P116" s="92"/>
      <c r="Q116" s="92"/>
      <c r="R116" s="92"/>
      <c r="S116" s="92"/>
    </row>
    <row r="117" spans="3:19" ht="21.75" x14ac:dyDescent="0.5">
      <c r="C117" s="92"/>
      <c r="D117" s="92"/>
      <c r="E117" s="92"/>
      <c r="F117" s="92"/>
      <c r="G117" s="92"/>
      <c r="H117" s="92"/>
      <c r="I117" s="92"/>
      <c r="J117" s="92"/>
      <c r="K117" s="92"/>
      <c r="L117" s="92"/>
      <c r="M117" s="92"/>
      <c r="N117" s="92"/>
      <c r="O117" s="92"/>
      <c r="P117" s="92"/>
      <c r="Q117" s="92"/>
      <c r="R117" s="92"/>
      <c r="S117" s="92"/>
    </row>
    <row r="118" spans="3:19" ht="21.75" x14ac:dyDescent="0.5">
      <c r="C118" s="92"/>
      <c r="D118" s="92"/>
      <c r="E118" s="92"/>
      <c r="F118" s="92"/>
      <c r="G118" s="92"/>
      <c r="H118" s="92"/>
      <c r="I118" s="92"/>
      <c r="J118" s="92"/>
      <c r="K118" s="92"/>
      <c r="L118" s="92"/>
      <c r="M118" s="92"/>
      <c r="N118" s="92"/>
      <c r="O118" s="92"/>
      <c r="P118" s="92"/>
      <c r="Q118" s="92"/>
      <c r="R118" s="92"/>
      <c r="S118" s="92"/>
    </row>
    <row r="119" spans="3:19" ht="21.75" x14ac:dyDescent="0.5">
      <c r="C119" s="92"/>
      <c r="D119" s="92"/>
      <c r="E119" s="92"/>
      <c r="F119" s="92"/>
      <c r="G119" s="92"/>
      <c r="H119" s="92"/>
      <c r="I119" s="92"/>
      <c r="J119" s="92"/>
      <c r="K119" s="92"/>
      <c r="L119" s="92"/>
      <c r="M119" s="92"/>
      <c r="N119" s="92"/>
      <c r="O119" s="92"/>
      <c r="P119" s="92"/>
      <c r="Q119" s="92"/>
      <c r="R119" s="92"/>
      <c r="S119" s="92"/>
    </row>
    <row r="120" spans="3:19" ht="21.75" x14ac:dyDescent="0.5">
      <c r="C120" s="92"/>
      <c r="D120" s="92"/>
      <c r="E120" s="92"/>
      <c r="F120" s="92"/>
      <c r="G120" s="92"/>
      <c r="H120" s="92"/>
      <c r="I120" s="92"/>
      <c r="J120" s="92"/>
      <c r="K120" s="92"/>
      <c r="L120" s="92"/>
      <c r="M120" s="92"/>
      <c r="N120" s="92"/>
      <c r="O120" s="92"/>
      <c r="P120" s="92"/>
      <c r="Q120" s="92"/>
      <c r="R120" s="92"/>
      <c r="S120" s="92"/>
    </row>
    <row r="121" spans="3:19" ht="21.75" x14ac:dyDescent="0.5">
      <c r="C121" s="92"/>
      <c r="D121" s="92"/>
      <c r="E121" s="92"/>
      <c r="F121" s="92"/>
      <c r="G121" s="92"/>
      <c r="H121" s="92"/>
      <c r="I121" s="92"/>
      <c r="J121" s="92"/>
      <c r="K121" s="92"/>
      <c r="L121" s="92"/>
      <c r="M121" s="92"/>
      <c r="N121" s="92"/>
      <c r="O121" s="92"/>
      <c r="P121" s="92"/>
      <c r="Q121" s="92"/>
      <c r="R121" s="92"/>
      <c r="S121" s="92"/>
    </row>
    <row r="122" spans="3:19" ht="21.75" x14ac:dyDescent="0.5">
      <c r="C122" s="92"/>
      <c r="D122" s="92"/>
      <c r="E122" s="92"/>
      <c r="F122" s="92"/>
      <c r="G122" s="92"/>
      <c r="H122" s="92"/>
      <c r="I122" s="92"/>
      <c r="J122" s="92"/>
      <c r="K122" s="92"/>
      <c r="L122" s="92"/>
      <c r="M122" s="92"/>
      <c r="N122" s="92"/>
      <c r="O122" s="92"/>
      <c r="P122" s="92"/>
      <c r="Q122" s="92"/>
      <c r="R122" s="92"/>
      <c r="S122" s="92"/>
    </row>
    <row r="123" spans="3:19" ht="21.75" x14ac:dyDescent="0.5">
      <c r="C123" s="92"/>
      <c r="D123" s="92"/>
      <c r="E123" s="92"/>
      <c r="F123" s="92"/>
      <c r="G123" s="92"/>
      <c r="H123" s="92"/>
      <c r="I123" s="92"/>
      <c r="J123" s="92"/>
      <c r="K123" s="92"/>
      <c r="L123" s="92"/>
      <c r="M123" s="92"/>
      <c r="N123" s="92"/>
      <c r="O123" s="92"/>
      <c r="P123" s="92"/>
      <c r="Q123" s="92"/>
      <c r="R123" s="92"/>
      <c r="S123" s="92"/>
    </row>
    <row r="124" spans="3:19" ht="21.75" x14ac:dyDescent="0.5">
      <c r="C124" s="92"/>
      <c r="D124" s="92"/>
      <c r="E124" s="92"/>
      <c r="F124" s="92"/>
      <c r="G124" s="92"/>
      <c r="H124" s="92"/>
      <c r="I124" s="92"/>
      <c r="J124" s="92"/>
      <c r="K124" s="92"/>
      <c r="L124" s="92"/>
      <c r="M124" s="92"/>
      <c r="N124" s="92"/>
      <c r="O124" s="92"/>
      <c r="P124" s="92"/>
      <c r="Q124" s="92"/>
      <c r="R124" s="92"/>
      <c r="S124" s="92"/>
    </row>
    <row r="125" spans="3:19" ht="21.75" x14ac:dyDescent="0.5">
      <c r="C125" s="92"/>
      <c r="D125" s="92"/>
      <c r="E125" s="92"/>
      <c r="F125" s="92"/>
      <c r="G125" s="92"/>
      <c r="H125" s="92"/>
      <c r="I125" s="92"/>
      <c r="J125" s="92"/>
      <c r="K125" s="92"/>
      <c r="L125" s="92"/>
      <c r="M125" s="92"/>
      <c r="N125" s="92"/>
      <c r="O125" s="92"/>
      <c r="P125" s="92"/>
      <c r="Q125" s="92"/>
      <c r="R125" s="92"/>
      <c r="S125" s="92"/>
    </row>
  </sheetData>
  <mergeCells count="11">
    <mergeCell ref="K4:T4"/>
    <mergeCell ref="B4:J4"/>
    <mergeCell ref="K9:S9"/>
    <mergeCell ref="H9:J9"/>
    <mergeCell ref="G9:G11"/>
    <mergeCell ref="T9:T11"/>
    <mergeCell ref="E9:E11"/>
    <mergeCell ref="B9:B11"/>
    <mergeCell ref="C9:C11"/>
    <mergeCell ref="F9:F11"/>
    <mergeCell ref="D9:D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0"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H110"/>
  <sheetViews>
    <sheetView rightToLeft="1" view="pageBreakPreview" topLeftCell="B1" zoomScale="50" zoomScaleNormal="50" zoomScaleSheetLayoutView="50" workbookViewId="0"/>
  </sheetViews>
  <sheetFormatPr defaultRowHeight="15" x14ac:dyDescent="0.35"/>
  <cols>
    <col min="1" max="1" width="2.85546875" style="248" customWidth="1"/>
    <col min="2" max="2" width="66.5703125" style="248" customWidth="1"/>
    <col min="3" max="10" width="16.85546875" style="248" customWidth="1"/>
    <col min="11" max="19" width="16.28515625" style="248" customWidth="1"/>
    <col min="20" max="20" width="67.28515625" style="248" customWidth="1"/>
    <col min="21" max="22" width="9.140625" style="248"/>
    <col min="23" max="23" width="14.42578125" style="248" customWidth="1"/>
    <col min="24" max="24" width="17.42578125" style="248" customWidth="1"/>
    <col min="25" max="25" width="14.5703125" style="248" customWidth="1"/>
    <col min="26" max="31" width="9.140625" style="248"/>
    <col min="32" max="33" width="12.28515625" style="248" bestFit="1" customWidth="1"/>
    <col min="34" max="34" width="15.28515625" style="248" customWidth="1"/>
    <col min="35" max="16384" width="9.140625" style="248"/>
  </cols>
  <sheetData>
    <row r="1" spans="1:34" s="5" customFormat="1" ht="13.5" customHeight="1" x14ac:dyDescent="0.65">
      <c r="B1" s="2"/>
      <c r="C1" s="2"/>
      <c r="D1" s="2"/>
      <c r="E1" s="2"/>
      <c r="F1" s="2"/>
      <c r="G1" s="2"/>
      <c r="H1" s="2"/>
      <c r="I1" s="2"/>
      <c r="J1" s="2"/>
      <c r="K1" s="2"/>
      <c r="L1" s="2"/>
      <c r="M1" s="2"/>
      <c r="N1" s="2"/>
      <c r="O1" s="2"/>
      <c r="P1" s="2"/>
      <c r="Q1" s="2"/>
      <c r="R1" s="2"/>
      <c r="S1" s="2"/>
    </row>
    <row r="2" spans="1:34" s="5" customFormat="1" ht="13.5" customHeight="1" x14ac:dyDescent="0.65">
      <c r="B2" s="2"/>
      <c r="C2" s="2"/>
      <c r="D2" s="2"/>
      <c r="E2" s="2"/>
      <c r="F2" s="2"/>
      <c r="G2" s="2"/>
      <c r="H2" s="2"/>
      <c r="I2" s="2"/>
      <c r="J2" s="2"/>
      <c r="K2" s="2"/>
      <c r="L2" s="2"/>
      <c r="M2" s="2"/>
      <c r="N2" s="2"/>
      <c r="O2" s="2"/>
      <c r="P2" s="2"/>
      <c r="Q2" s="2"/>
      <c r="R2" s="2"/>
      <c r="S2" s="2"/>
    </row>
    <row r="3" spans="1:34" s="5" customFormat="1" ht="13.5" customHeight="1" x14ac:dyDescent="0.65">
      <c r="B3" s="2"/>
      <c r="C3" s="2"/>
      <c r="D3" s="2"/>
      <c r="E3" s="2"/>
      <c r="F3" s="2"/>
      <c r="G3" s="2"/>
      <c r="H3" s="2"/>
      <c r="I3" s="2"/>
      <c r="J3" s="2"/>
      <c r="K3" s="2"/>
      <c r="L3" s="2"/>
      <c r="M3" s="2"/>
      <c r="N3" s="2"/>
      <c r="O3" s="2"/>
      <c r="P3" s="2"/>
      <c r="Q3" s="2"/>
      <c r="R3" s="2"/>
      <c r="S3" s="2"/>
    </row>
    <row r="4" spans="1:34" s="475" customFormat="1" ht="36.75" x14ac:dyDescent="0.85">
      <c r="B4" s="1821" t="s">
        <v>1869</v>
      </c>
      <c r="C4" s="1821"/>
      <c r="D4" s="1821"/>
      <c r="E4" s="1821"/>
      <c r="F4" s="1821"/>
      <c r="G4" s="1821"/>
      <c r="H4" s="1821"/>
      <c r="I4" s="1821"/>
      <c r="J4" s="1821"/>
      <c r="K4" s="1821" t="s">
        <v>1870</v>
      </c>
      <c r="L4" s="1821"/>
      <c r="M4" s="1821"/>
      <c r="N4" s="1821"/>
      <c r="O4" s="1821"/>
      <c r="P4" s="1821"/>
      <c r="Q4" s="1821"/>
      <c r="R4" s="1821"/>
      <c r="S4" s="1821"/>
      <c r="T4" s="1821"/>
      <c r="U4" s="476"/>
      <c r="V4" s="476"/>
      <c r="W4" s="476"/>
      <c r="X4" s="476"/>
      <c r="Y4" s="476"/>
      <c r="Z4" s="476"/>
      <c r="AA4" s="476"/>
      <c r="AB4" s="476"/>
      <c r="AC4" s="476"/>
      <c r="AD4" s="476"/>
      <c r="AE4" s="476"/>
      <c r="AF4" s="476"/>
    </row>
    <row r="5" spans="1:34" s="244" customFormat="1" ht="13.5" customHeight="1" x14ac:dyDescent="0.65">
      <c r="C5" s="245"/>
      <c r="D5" s="245"/>
      <c r="E5" s="245"/>
      <c r="F5" s="245"/>
      <c r="G5" s="245"/>
      <c r="H5" s="245"/>
      <c r="I5" s="245"/>
      <c r="J5" s="245"/>
      <c r="K5" s="245"/>
      <c r="L5" s="245"/>
      <c r="M5" s="245"/>
      <c r="N5" s="245"/>
      <c r="O5" s="245"/>
      <c r="P5" s="245"/>
      <c r="Q5" s="245"/>
      <c r="R5" s="245"/>
      <c r="S5" s="245"/>
      <c r="T5" s="245"/>
    </row>
    <row r="6" spans="1:34" s="244" customFormat="1" ht="13.5" customHeight="1" x14ac:dyDescent="0.65">
      <c r="C6" s="246"/>
      <c r="D6" s="246"/>
      <c r="E6" s="246"/>
      <c r="F6" s="246"/>
      <c r="G6" s="246"/>
      <c r="H6" s="246"/>
      <c r="I6" s="246"/>
      <c r="J6" s="246"/>
      <c r="K6" s="246"/>
      <c r="L6" s="246"/>
      <c r="M6" s="246"/>
      <c r="N6" s="246"/>
      <c r="O6" s="246"/>
      <c r="P6" s="246"/>
      <c r="Q6" s="246"/>
      <c r="R6" s="246"/>
      <c r="S6" s="246"/>
      <c r="T6" s="245"/>
    </row>
    <row r="7" spans="1:34" s="478" customFormat="1" ht="22.5" x14ac:dyDescent="0.5">
      <c r="B7" s="479" t="s">
        <v>1766</v>
      </c>
      <c r="T7" s="480" t="s">
        <v>1770</v>
      </c>
    </row>
    <row r="8" spans="1:34" s="244" customFormat="1" ht="12" customHeight="1" thickBot="1" x14ac:dyDescent="0.7">
      <c r="C8" s="245"/>
      <c r="D8" s="245"/>
      <c r="E8" s="245"/>
      <c r="F8" s="245"/>
      <c r="G8" s="245"/>
      <c r="H8" s="245"/>
      <c r="I8" s="245"/>
      <c r="J8" s="245"/>
      <c r="K8" s="245"/>
      <c r="L8" s="245"/>
      <c r="M8" s="245"/>
      <c r="N8" s="245"/>
      <c r="O8" s="245"/>
      <c r="P8" s="245"/>
      <c r="Q8" s="245"/>
      <c r="R8" s="245"/>
      <c r="S8" s="245"/>
      <c r="T8" s="245"/>
    </row>
    <row r="9" spans="1:34" s="442" customFormat="1" ht="25.5" customHeight="1" thickTop="1" x14ac:dyDescent="0.7">
      <c r="A9" s="441"/>
      <c r="B9" s="1822"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825" t="s">
        <v>886</v>
      </c>
    </row>
    <row r="10" spans="1:34" s="1146" customFormat="1" ht="23.25" customHeight="1" x14ac:dyDescent="0.2">
      <c r="B10" s="1823"/>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26"/>
    </row>
    <row r="11" spans="1:34" s="1178" customFormat="1" ht="23.25" customHeight="1" x14ac:dyDescent="0.2">
      <c r="A11" s="1146"/>
      <c r="B11" s="1824"/>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27"/>
    </row>
    <row r="12" spans="1:34" s="441" customFormat="1" ht="29.25" customHeight="1" x14ac:dyDescent="0.7">
      <c r="B12" s="443"/>
      <c r="C12" s="445"/>
      <c r="D12" s="445"/>
      <c r="E12" s="445"/>
      <c r="F12" s="445"/>
      <c r="G12" s="445"/>
      <c r="H12" s="446"/>
      <c r="I12" s="447"/>
      <c r="J12" s="447"/>
      <c r="K12" s="447"/>
      <c r="L12" s="447"/>
      <c r="M12" s="447"/>
      <c r="N12" s="447"/>
      <c r="O12" s="447"/>
      <c r="P12" s="447"/>
      <c r="Q12" s="447"/>
      <c r="R12" s="448"/>
      <c r="S12" s="444"/>
      <c r="T12" s="1169"/>
    </row>
    <row r="13" spans="1:34" s="1146" customFormat="1" ht="26.1" customHeight="1" x14ac:dyDescent="0.2">
      <c r="B13" s="1162" t="s">
        <v>1668</v>
      </c>
      <c r="C13" s="1148"/>
      <c r="D13" s="1148"/>
      <c r="E13" s="1148"/>
      <c r="F13" s="1148"/>
      <c r="G13" s="1148"/>
      <c r="H13" s="1149"/>
      <c r="I13" s="1150"/>
      <c r="J13" s="1150"/>
      <c r="K13" s="1150"/>
      <c r="L13" s="1150"/>
      <c r="M13" s="1150"/>
      <c r="N13" s="1150"/>
      <c r="O13" s="1150"/>
      <c r="P13" s="1150"/>
      <c r="Q13" s="1150"/>
      <c r="R13" s="1151"/>
      <c r="S13" s="1147"/>
      <c r="T13" s="1170" t="s">
        <v>1669</v>
      </c>
    </row>
    <row r="14" spans="1:34" s="1146" customFormat="1" ht="12" customHeight="1" x14ac:dyDescent="0.2">
      <c r="B14" s="1162"/>
      <c r="C14" s="1148"/>
      <c r="D14" s="1148"/>
      <c r="E14" s="1148"/>
      <c r="F14" s="1148"/>
      <c r="G14" s="1148"/>
      <c r="H14" s="1149"/>
      <c r="I14" s="1150"/>
      <c r="J14" s="1150"/>
      <c r="K14" s="1150"/>
      <c r="L14" s="1150"/>
      <c r="M14" s="1150"/>
      <c r="N14" s="1150"/>
      <c r="O14" s="1150"/>
      <c r="P14" s="1150"/>
      <c r="Q14" s="1150"/>
      <c r="R14" s="1151"/>
      <c r="S14" s="1147"/>
      <c r="T14" s="1171"/>
    </row>
    <row r="15" spans="1:34" s="1146" customFormat="1" ht="26.1" customHeight="1" x14ac:dyDescent="0.2">
      <c r="B15" s="1163" t="s">
        <v>853</v>
      </c>
      <c r="C15" s="894">
        <v>414.10637021957757</v>
      </c>
      <c r="D15" s="894">
        <v>743.3570037701304</v>
      </c>
      <c r="E15" s="894">
        <v>1211.8590318188501</v>
      </c>
      <c r="F15" s="894">
        <v>1378.2913669423001</v>
      </c>
      <c r="G15" s="894">
        <v>1248.300922261956</v>
      </c>
      <c r="H15" s="808">
        <v>1649.8325874788</v>
      </c>
      <c r="I15" s="806">
        <v>1543.8661372917661</v>
      </c>
      <c r="J15" s="806">
        <v>1516.7623876947769</v>
      </c>
      <c r="K15" s="806">
        <v>1455.0451411464001</v>
      </c>
      <c r="L15" s="806">
        <v>1323.7878117257999</v>
      </c>
      <c r="M15" s="806">
        <v>1345.997108994</v>
      </c>
      <c r="N15" s="806">
        <v>1325.9017843735019</v>
      </c>
      <c r="O15" s="806">
        <v>1322.8956301655194</v>
      </c>
      <c r="P15" s="806">
        <v>1294.0839348450909</v>
      </c>
      <c r="Q15" s="806">
        <v>1274.9969635271884</v>
      </c>
      <c r="R15" s="910">
        <v>1241.1496055582666</v>
      </c>
      <c r="S15" s="1004">
        <v>1248.300922261956</v>
      </c>
      <c r="T15" s="1172" t="s">
        <v>855</v>
      </c>
      <c r="U15" s="1154"/>
      <c r="V15" s="1154"/>
      <c r="W15" s="1154"/>
      <c r="X15" s="1154"/>
      <c r="Y15" s="1154"/>
      <c r="Z15" s="1154"/>
      <c r="AA15" s="1154"/>
      <c r="AB15" s="1154"/>
      <c r="AC15" s="1154"/>
      <c r="AD15" s="1154"/>
      <c r="AE15" s="1154"/>
      <c r="AF15" s="1154"/>
      <c r="AG15" s="1154"/>
      <c r="AH15" s="1154"/>
    </row>
    <row r="16" spans="1:34" s="1146" customFormat="1" ht="26.1" customHeight="1" x14ac:dyDescent="0.2">
      <c r="B16" s="1163" t="s">
        <v>177</v>
      </c>
      <c r="C16" s="894">
        <v>23411.515823049165</v>
      </c>
      <c r="D16" s="894">
        <v>42922.394342995845</v>
      </c>
      <c r="E16" s="894">
        <v>59991.712216911532</v>
      </c>
      <c r="F16" s="894">
        <v>76443.961033575353</v>
      </c>
      <c r="G16" s="894">
        <v>74048.902082397617</v>
      </c>
      <c r="H16" s="808">
        <v>80109.82992621501</v>
      </c>
      <c r="I16" s="806">
        <v>80333.610679683072</v>
      </c>
      <c r="J16" s="806">
        <v>80513.747441240572</v>
      </c>
      <c r="K16" s="806">
        <v>77378.295279658545</v>
      </c>
      <c r="L16" s="806">
        <v>74013.586432654236</v>
      </c>
      <c r="M16" s="806">
        <v>73081.554352073494</v>
      </c>
      <c r="N16" s="806">
        <v>73750.558285496751</v>
      </c>
      <c r="O16" s="806">
        <v>72262.734602368306</v>
      </c>
      <c r="P16" s="806">
        <v>72961.756880422909</v>
      </c>
      <c r="Q16" s="806">
        <v>70252.860365355096</v>
      </c>
      <c r="R16" s="910">
        <v>71609.107262332895</v>
      </c>
      <c r="S16" s="1004">
        <v>74048.902082397617</v>
      </c>
      <c r="T16" s="1172" t="s">
        <v>699</v>
      </c>
      <c r="U16" s="1154"/>
      <c r="V16" s="1154"/>
      <c r="W16" s="1154"/>
      <c r="X16" s="1154"/>
      <c r="Y16" s="1154"/>
      <c r="Z16" s="1154"/>
      <c r="AA16" s="1154"/>
      <c r="AB16" s="1154"/>
      <c r="AC16" s="1154"/>
      <c r="AD16" s="1154"/>
      <c r="AE16" s="1154"/>
      <c r="AF16" s="1154"/>
      <c r="AG16" s="1154"/>
      <c r="AH16" s="1154"/>
    </row>
    <row r="17" spans="2:34" s="1146" customFormat="1" ht="26.1" customHeight="1" x14ac:dyDescent="0.2">
      <c r="B17" s="1163" t="s">
        <v>100</v>
      </c>
      <c r="C17" s="894">
        <v>3959.5007637522676</v>
      </c>
      <c r="D17" s="894">
        <v>4823.3258889642229</v>
      </c>
      <c r="E17" s="894">
        <v>6316.4769744434489</v>
      </c>
      <c r="F17" s="894">
        <v>9874.3554906416502</v>
      </c>
      <c r="G17" s="894">
        <v>10738.655664073176</v>
      </c>
      <c r="H17" s="808">
        <v>10081.9228033366</v>
      </c>
      <c r="I17" s="806">
        <v>10084.815892913333</v>
      </c>
      <c r="J17" s="806">
        <v>10029.173340930349</v>
      </c>
      <c r="K17" s="806">
        <v>9781.5538360068331</v>
      </c>
      <c r="L17" s="806">
        <v>9623.638901636099</v>
      </c>
      <c r="M17" s="806">
        <v>9205.851660476801</v>
      </c>
      <c r="N17" s="806">
        <v>9208.3003731361005</v>
      </c>
      <c r="O17" s="806">
        <v>9205.6549522354671</v>
      </c>
      <c r="P17" s="806">
        <v>10803.115178895734</v>
      </c>
      <c r="Q17" s="806">
        <v>10467.515832152918</v>
      </c>
      <c r="R17" s="910">
        <v>10639.182585671475</v>
      </c>
      <c r="S17" s="1004">
        <v>10738.655664073176</v>
      </c>
      <c r="T17" s="1172" t="s">
        <v>697</v>
      </c>
      <c r="U17" s="1154"/>
      <c r="V17" s="1154"/>
      <c r="W17" s="1154"/>
      <c r="X17" s="1154"/>
      <c r="Y17" s="1154"/>
      <c r="Z17" s="1154"/>
      <c r="AA17" s="1154"/>
      <c r="AB17" s="1154"/>
      <c r="AC17" s="1154"/>
      <c r="AD17" s="1154"/>
      <c r="AE17" s="1154"/>
      <c r="AF17" s="1154"/>
      <c r="AG17" s="1154"/>
      <c r="AH17" s="1154"/>
    </row>
    <row r="18" spans="2:34" s="1146" customFormat="1" ht="26.1" customHeight="1" x14ac:dyDescent="0.2">
      <c r="B18" s="1163" t="s">
        <v>176</v>
      </c>
      <c r="C18" s="894">
        <v>47782.358508594552</v>
      </c>
      <c r="D18" s="894">
        <v>56511.044477645017</v>
      </c>
      <c r="E18" s="894">
        <v>103459.88865848903</v>
      </c>
      <c r="F18" s="894">
        <v>88350.718190293541</v>
      </c>
      <c r="G18" s="894">
        <v>79846.590208661466</v>
      </c>
      <c r="H18" s="808">
        <v>89894.591399194644</v>
      </c>
      <c r="I18" s="806">
        <v>89037.453431410104</v>
      </c>
      <c r="J18" s="806">
        <v>86291.374919823022</v>
      </c>
      <c r="K18" s="806">
        <v>86490.796385091511</v>
      </c>
      <c r="L18" s="806">
        <v>83111.717947313111</v>
      </c>
      <c r="M18" s="806">
        <v>79792.177690727171</v>
      </c>
      <c r="N18" s="806">
        <v>78654.831833947959</v>
      </c>
      <c r="O18" s="806">
        <v>77382.802593273082</v>
      </c>
      <c r="P18" s="806">
        <v>77421.776300245765</v>
      </c>
      <c r="Q18" s="806">
        <v>78712.279449142414</v>
      </c>
      <c r="R18" s="910">
        <v>78180.948366403725</v>
      </c>
      <c r="S18" s="1004">
        <v>79846.590208661466</v>
      </c>
      <c r="T18" s="1172" t="s">
        <v>698</v>
      </c>
      <c r="U18" s="1154"/>
      <c r="V18" s="1154"/>
      <c r="W18" s="1154"/>
      <c r="X18" s="1154"/>
      <c r="Y18" s="1154"/>
      <c r="Z18" s="1154"/>
      <c r="AA18" s="1154"/>
      <c r="AB18" s="1154"/>
      <c r="AC18" s="1154"/>
      <c r="AD18" s="1154"/>
      <c r="AE18" s="1154"/>
      <c r="AF18" s="1154"/>
      <c r="AG18" s="1154"/>
      <c r="AH18" s="1154"/>
    </row>
    <row r="19" spans="2:34" s="1146" customFormat="1" ht="26.1" customHeight="1" x14ac:dyDescent="0.2">
      <c r="B19" s="1163" t="s">
        <v>258</v>
      </c>
      <c r="C19" s="894">
        <v>49503.802947604738</v>
      </c>
      <c r="D19" s="894">
        <v>65616.120698313985</v>
      </c>
      <c r="E19" s="894">
        <v>96535.972653861754</v>
      </c>
      <c r="F19" s="894">
        <v>76095.374666503863</v>
      </c>
      <c r="G19" s="894">
        <v>58700.696474856304</v>
      </c>
      <c r="H19" s="808">
        <v>73837.296229032043</v>
      </c>
      <c r="I19" s="806">
        <v>72566.014707095746</v>
      </c>
      <c r="J19" s="806">
        <v>71301.380278142125</v>
      </c>
      <c r="K19" s="806">
        <v>69891.842346289108</v>
      </c>
      <c r="L19" s="806">
        <v>68229.20566693804</v>
      </c>
      <c r="M19" s="806">
        <v>67318.143902277749</v>
      </c>
      <c r="N19" s="806">
        <v>65426.460162555843</v>
      </c>
      <c r="O19" s="806">
        <v>66836.204241543135</v>
      </c>
      <c r="P19" s="806">
        <v>60976.307455650211</v>
      </c>
      <c r="Q19" s="806">
        <v>60618.697824357703</v>
      </c>
      <c r="R19" s="910">
        <v>59600.126515871591</v>
      </c>
      <c r="S19" s="1004">
        <v>58700.696474856304</v>
      </c>
      <c r="T19" s="1172" t="s">
        <v>605</v>
      </c>
      <c r="U19" s="1154"/>
      <c r="V19" s="1154"/>
      <c r="W19" s="1154"/>
      <c r="X19" s="1154"/>
      <c r="Y19" s="1154"/>
      <c r="Z19" s="1154"/>
      <c r="AA19" s="1154"/>
      <c r="AB19" s="1154"/>
      <c r="AC19" s="1154"/>
      <c r="AD19" s="1154"/>
      <c r="AE19" s="1154"/>
      <c r="AF19" s="1154"/>
      <c r="AG19" s="1154"/>
      <c r="AH19" s="1154"/>
    </row>
    <row r="20" spans="2:34" s="1155" customFormat="1" ht="26.1" customHeight="1" x14ac:dyDescent="0.2">
      <c r="B20" s="1164" t="s">
        <v>1503</v>
      </c>
      <c r="C20" s="893">
        <v>125071.2844132203</v>
      </c>
      <c r="D20" s="893">
        <v>170616.24241168919</v>
      </c>
      <c r="E20" s="893">
        <v>267515.90953552461</v>
      </c>
      <c r="F20" s="893">
        <v>252142.7007479567</v>
      </c>
      <c r="G20" s="893">
        <v>224583.14535225049</v>
      </c>
      <c r="H20" s="811">
        <v>255573.47294525709</v>
      </c>
      <c r="I20" s="809">
        <v>253565.76084839401</v>
      </c>
      <c r="J20" s="809">
        <v>249652.43836783082</v>
      </c>
      <c r="K20" s="809">
        <v>244997.5329881924</v>
      </c>
      <c r="L20" s="809">
        <v>236301.9367602673</v>
      </c>
      <c r="M20" s="809">
        <v>230743.7247145492</v>
      </c>
      <c r="N20" s="809">
        <v>228366.05243951018</v>
      </c>
      <c r="O20" s="809">
        <v>227010.2920195855</v>
      </c>
      <c r="P20" s="809">
        <v>223457.03975005972</v>
      </c>
      <c r="Q20" s="809">
        <v>221326.3504345353</v>
      </c>
      <c r="R20" s="906">
        <v>221270.51433583794</v>
      </c>
      <c r="S20" s="1005">
        <v>224583.14535225049</v>
      </c>
      <c r="T20" s="1173" t="s">
        <v>1015</v>
      </c>
      <c r="U20" s="1154"/>
      <c r="V20" s="1154"/>
      <c r="W20" s="1154"/>
      <c r="X20" s="1154"/>
      <c r="Y20" s="1154"/>
      <c r="Z20" s="1154"/>
      <c r="AA20" s="1154"/>
      <c r="AB20" s="1154"/>
      <c r="AC20" s="1154"/>
      <c r="AD20" s="1154"/>
      <c r="AE20" s="1154"/>
      <c r="AF20" s="1154"/>
      <c r="AG20" s="1154"/>
      <c r="AH20" s="1154"/>
    </row>
    <row r="21" spans="2:34" s="1155" customFormat="1" ht="24.75" customHeight="1" thickBot="1" x14ac:dyDescent="0.25">
      <c r="B21" s="1164"/>
      <c r="C21" s="893"/>
      <c r="D21" s="893"/>
      <c r="E21" s="893"/>
      <c r="F21" s="893"/>
      <c r="G21" s="893"/>
      <c r="H21" s="811"/>
      <c r="I21" s="809"/>
      <c r="J21" s="809"/>
      <c r="K21" s="809"/>
      <c r="L21" s="809"/>
      <c r="M21" s="809"/>
      <c r="N21" s="809"/>
      <c r="O21" s="809"/>
      <c r="P21" s="809"/>
      <c r="Q21" s="809"/>
      <c r="R21" s="906"/>
      <c r="S21" s="1005"/>
      <c r="T21" s="1174"/>
      <c r="U21" s="1154"/>
      <c r="V21" s="1154"/>
      <c r="W21" s="1154"/>
      <c r="X21" s="1154"/>
      <c r="Y21" s="1154"/>
      <c r="Z21" s="1154"/>
      <c r="AA21" s="1154"/>
      <c r="AB21" s="1154"/>
      <c r="AC21" s="1154"/>
      <c r="AD21" s="1154"/>
      <c r="AE21" s="1154"/>
      <c r="AF21" s="1154"/>
      <c r="AG21" s="1154"/>
      <c r="AH21" s="1154"/>
    </row>
    <row r="22" spans="2:34" s="1146" customFormat="1" ht="24.75" customHeight="1" thickTop="1" x14ac:dyDescent="0.2">
      <c r="B22" s="1165"/>
      <c r="C22" s="1156"/>
      <c r="D22" s="1156"/>
      <c r="E22" s="1156"/>
      <c r="F22" s="1156"/>
      <c r="G22" s="1156"/>
      <c r="H22" s="1102"/>
      <c r="I22" s="1103"/>
      <c r="J22" s="1103"/>
      <c r="K22" s="1103"/>
      <c r="L22" s="1103"/>
      <c r="M22" s="1103"/>
      <c r="N22" s="1103"/>
      <c r="O22" s="1103"/>
      <c r="P22" s="1103"/>
      <c r="Q22" s="1103"/>
      <c r="R22" s="1104"/>
      <c r="S22" s="1628"/>
      <c r="T22" s="1175"/>
      <c r="U22" s="1154"/>
      <c r="V22" s="1154"/>
      <c r="W22" s="1154"/>
      <c r="X22" s="1154"/>
      <c r="Y22" s="1154"/>
      <c r="Z22" s="1154"/>
      <c r="AA22" s="1154"/>
      <c r="AB22" s="1154"/>
      <c r="AC22" s="1154"/>
      <c r="AD22" s="1154"/>
      <c r="AE22" s="1154"/>
      <c r="AF22" s="1154"/>
      <c r="AG22" s="1154"/>
      <c r="AH22" s="1154"/>
    </row>
    <row r="23" spans="2:34" s="1146" customFormat="1" ht="24.75" customHeight="1" x14ac:dyDescent="0.2">
      <c r="B23" s="1166" t="s">
        <v>1673</v>
      </c>
      <c r="C23" s="893"/>
      <c r="D23" s="893"/>
      <c r="E23" s="893"/>
      <c r="F23" s="893"/>
      <c r="G23" s="893"/>
      <c r="H23" s="811"/>
      <c r="I23" s="809"/>
      <c r="J23" s="809"/>
      <c r="K23" s="809"/>
      <c r="L23" s="809"/>
      <c r="M23" s="809"/>
      <c r="N23" s="809"/>
      <c r="O23" s="809"/>
      <c r="P23" s="809"/>
      <c r="Q23" s="809"/>
      <c r="R23" s="906"/>
      <c r="S23" s="1005"/>
      <c r="T23" s="1170" t="s">
        <v>1672</v>
      </c>
      <c r="U23" s="1154"/>
      <c r="V23" s="1154"/>
      <c r="W23" s="1154"/>
      <c r="X23" s="1154"/>
      <c r="Y23" s="1154"/>
      <c r="Z23" s="1154"/>
      <c r="AA23" s="1154"/>
      <c r="AB23" s="1154"/>
      <c r="AC23" s="1154"/>
      <c r="AD23" s="1154"/>
      <c r="AE23" s="1154"/>
      <c r="AF23" s="1154"/>
      <c r="AG23" s="1154"/>
      <c r="AH23" s="1154"/>
    </row>
    <row r="24" spans="2:34" s="1146" customFormat="1" ht="24.75" customHeight="1" x14ac:dyDescent="0.2">
      <c r="B24" s="1162"/>
      <c r="C24" s="894"/>
      <c r="D24" s="894"/>
      <c r="E24" s="894"/>
      <c r="F24" s="894"/>
      <c r="G24" s="894"/>
      <c r="H24" s="808"/>
      <c r="I24" s="806"/>
      <c r="J24" s="806"/>
      <c r="K24" s="806"/>
      <c r="L24" s="806"/>
      <c r="M24" s="806"/>
      <c r="N24" s="806"/>
      <c r="O24" s="806"/>
      <c r="P24" s="806"/>
      <c r="Q24" s="806"/>
      <c r="R24" s="910"/>
      <c r="S24" s="1004"/>
      <c r="T24" s="1171"/>
      <c r="U24" s="1154"/>
      <c r="V24" s="1154"/>
      <c r="W24" s="1154"/>
      <c r="X24" s="1154"/>
      <c r="Y24" s="1154"/>
      <c r="Z24" s="1154"/>
      <c r="AA24" s="1154"/>
      <c r="AB24" s="1154"/>
      <c r="AC24" s="1154"/>
      <c r="AD24" s="1154"/>
      <c r="AE24" s="1154"/>
      <c r="AF24" s="1154"/>
      <c r="AG24" s="1154"/>
      <c r="AH24" s="1154"/>
    </row>
    <row r="25" spans="2:34" s="1155" customFormat="1" ht="26.1" customHeight="1" x14ac:dyDescent="0.2">
      <c r="B25" s="1166" t="s">
        <v>989</v>
      </c>
      <c r="C25" s="893">
        <v>110894.91063591045</v>
      </c>
      <c r="D25" s="893">
        <v>149285.34959954827</v>
      </c>
      <c r="E25" s="893">
        <v>224306.20894987282</v>
      </c>
      <c r="F25" s="893">
        <v>212734.66613206852</v>
      </c>
      <c r="G25" s="893">
        <v>186538.21034034184</v>
      </c>
      <c r="H25" s="811">
        <v>213821.39632655485</v>
      </c>
      <c r="I25" s="809">
        <v>213268.61049840276</v>
      </c>
      <c r="J25" s="809">
        <v>208698.84454320977</v>
      </c>
      <c r="K25" s="809">
        <v>204454.43212026879</v>
      </c>
      <c r="L25" s="809">
        <v>196794.23340779007</v>
      </c>
      <c r="M25" s="809">
        <v>191905.53914109551</v>
      </c>
      <c r="N25" s="809">
        <v>189860.72164060289</v>
      </c>
      <c r="O25" s="809">
        <v>188847.48142126098</v>
      </c>
      <c r="P25" s="809">
        <v>185427.23928804358</v>
      </c>
      <c r="Q25" s="809">
        <v>184070.99661769634</v>
      </c>
      <c r="R25" s="906">
        <v>183815.25040103693</v>
      </c>
      <c r="S25" s="1005">
        <v>186538.21034034184</v>
      </c>
      <c r="T25" s="1170" t="s">
        <v>1056</v>
      </c>
      <c r="U25" s="1154"/>
      <c r="V25" s="1154"/>
      <c r="W25" s="1154"/>
      <c r="X25" s="1154"/>
      <c r="Y25" s="1154"/>
      <c r="Z25" s="1154"/>
      <c r="AA25" s="1154"/>
      <c r="AB25" s="1154"/>
      <c r="AC25" s="1154"/>
      <c r="AD25" s="1154"/>
      <c r="AE25" s="1154"/>
      <c r="AF25" s="1154"/>
      <c r="AG25" s="1154"/>
      <c r="AH25" s="1154"/>
    </row>
    <row r="26" spans="2:34" s="1155" customFormat="1" ht="26.1" customHeight="1" x14ac:dyDescent="0.2">
      <c r="B26" s="1163" t="s">
        <v>848</v>
      </c>
      <c r="C26" s="894">
        <v>24581.655340019999</v>
      </c>
      <c r="D26" s="894">
        <v>27150.424701</v>
      </c>
      <c r="E26" s="894">
        <v>25683.262742628598</v>
      </c>
      <c r="F26" s="894">
        <v>21648.51478754</v>
      </c>
      <c r="G26" s="894">
        <v>10155.202964788999</v>
      </c>
      <c r="H26" s="808">
        <v>21187.33592582</v>
      </c>
      <c r="I26" s="806">
        <v>20714.924534540001</v>
      </c>
      <c r="J26" s="806">
        <v>20292.792828099999</v>
      </c>
      <c r="K26" s="806">
        <v>19139.97919604</v>
      </c>
      <c r="L26" s="806">
        <v>16666.74261772</v>
      </c>
      <c r="M26" s="806">
        <v>14714.530520750001</v>
      </c>
      <c r="N26" s="806">
        <v>13770.314451999999</v>
      </c>
      <c r="O26" s="806">
        <v>12653.587168000002</v>
      </c>
      <c r="P26" s="806">
        <v>10944.948461999998</v>
      </c>
      <c r="Q26" s="806">
        <v>10408.076067590002</v>
      </c>
      <c r="R26" s="910">
        <v>10973.371944449998</v>
      </c>
      <c r="S26" s="1004">
        <v>10155.202964788999</v>
      </c>
      <c r="T26" s="1172" t="s">
        <v>292</v>
      </c>
      <c r="U26" s="1154"/>
      <c r="V26" s="1154"/>
      <c r="W26" s="1154"/>
      <c r="X26" s="1154"/>
      <c r="Y26" s="1154"/>
      <c r="Z26" s="1154"/>
      <c r="AA26" s="1154"/>
      <c r="AB26" s="1154"/>
      <c r="AC26" s="1154"/>
      <c r="AD26" s="1154"/>
      <c r="AE26" s="1154"/>
      <c r="AF26" s="1154"/>
      <c r="AG26" s="1154"/>
      <c r="AH26" s="1154"/>
    </row>
    <row r="27" spans="2:34" s="1155" customFormat="1" ht="26.1" customHeight="1" x14ac:dyDescent="0.2">
      <c r="B27" s="1167" t="s">
        <v>1041</v>
      </c>
      <c r="C27" s="894">
        <v>50307.631704283129</v>
      </c>
      <c r="D27" s="894">
        <v>74320.092789882896</v>
      </c>
      <c r="E27" s="894">
        <v>146075.45388484781</v>
      </c>
      <c r="F27" s="894">
        <v>130608.56116391745</v>
      </c>
      <c r="G27" s="894">
        <v>103211.22464621066</v>
      </c>
      <c r="H27" s="808">
        <v>131282.14441985748</v>
      </c>
      <c r="I27" s="806">
        <v>130786.176026855</v>
      </c>
      <c r="J27" s="806">
        <v>122384.28457115039</v>
      </c>
      <c r="K27" s="806">
        <v>118298.47092864881</v>
      </c>
      <c r="L27" s="806">
        <v>113299.39865636741</v>
      </c>
      <c r="M27" s="806">
        <v>111687.78498306657</v>
      </c>
      <c r="N27" s="806">
        <v>110688.22344014268</v>
      </c>
      <c r="O27" s="806">
        <v>107417.60265294893</v>
      </c>
      <c r="P27" s="806">
        <v>100712.25126093561</v>
      </c>
      <c r="Q27" s="806">
        <v>97993.045945775637</v>
      </c>
      <c r="R27" s="910">
        <v>101212.08618145334</v>
      </c>
      <c r="S27" s="1004">
        <v>103211.22464621066</v>
      </c>
      <c r="T27" s="1172" t="s">
        <v>36</v>
      </c>
      <c r="U27" s="1154"/>
      <c r="V27" s="1154"/>
      <c r="W27" s="1154"/>
      <c r="X27" s="1154"/>
      <c r="Y27" s="1154"/>
      <c r="Z27" s="1154"/>
      <c r="AA27" s="1154"/>
      <c r="AB27" s="1154"/>
      <c r="AC27" s="1154"/>
      <c r="AD27" s="1154"/>
      <c r="AE27" s="1154"/>
      <c r="AF27" s="1154"/>
      <c r="AG27" s="1154"/>
      <c r="AH27" s="1154"/>
    </row>
    <row r="28" spans="2:34" s="1155" customFormat="1" ht="26.1" customHeight="1" x14ac:dyDescent="0.2">
      <c r="B28" s="1167" t="s">
        <v>472</v>
      </c>
      <c r="C28" s="894">
        <v>35115.282668194726</v>
      </c>
      <c r="D28" s="894">
        <v>45139.978147048547</v>
      </c>
      <c r="E28" s="894">
        <v>45632.353643754053</v>
      </c>
      <c r="F28" s="894">
        <v>45198.682441366393</v>
      </c>
      <c r="G28" s="894">
        <v>31818.000809700578</v>
      </c>
      <c r="H28" s="808">
        <v>43448.320789174788</v>
      </c>
      <c r="I28" s="806">
        <v>43021.204516570193</v>
      </c>
      <c r="J28" s="806">
        <v>42524.908829250002</v>
      </c>
      <c r="K28" s="806">
        <v>40909.490681863688</v>
      </c>
      <c r="L28" s="806">
        <v>38894.444618255591</v>
      </c>
      <c r="M28" s="806">
        <v>36039.642406528706</v>
      </c>
      <c r="N28" s="806">
        <v>34707.113216622398</v>
      </c>
      <c r="O28" s="806">
        <v>33692.772517263802</v>
      </c>
      <c r="P28" s="806">
        <v>31544.169320403609</v>
      </c>
      <c r="Q28" s="806">
        <v>31015.440265988407</v>
      </c>
      <c r="R28" s="910">
        <v>31172.771204887402</v>
      </c>
      <c r="S28" s="1004">
        <v>31818.000809700578</v>
      </c>
      <c r="T28" s="1172" t="s">
        <v>417</v>
      </c>
      <c r="U28" s="1154"/>
      <c r="V28" s="1154"/>
      <c r="W28" s="1154"/>
      <c r="X28" s="1154"/>
      <c r="Y28" s="1154"/>
      <c r="Z28" s="1154"/>
      <c r="AA28" s="1154"/>
      <c r="AB28" s="1154"/>
      <c r="AC28" s="1154"/>
      <c r="AD28" s="1154"/>
      <c r="AE28" s="1154"/>
      <c r="AF28" s="1154"/>
      <c r="AG28" s="1154"/>
      <c r="AH28" s="1154"/>
    </row>
    <row r="29" spans="2:34" s="1155" customFormat="1" ht="26.1" customHeight="1" x14ac:dyDescent="0.2">
      <c r="B29" s="1163" t="s">
        <v>847</v>
      </c>
      <c r="C29" s="894">
        <v>890.34092341259998</v>
      </c>
      <c r="D29" s="894">
        <v>2674.8539616167996</v>
      </c>
      <c r="E29" s="894">
        <v>6915.1386786423318</v>
      </c>
      <c r="F29" s="894">
        <v>15278.9077392447</v>
      </c>
      <c r="G29" s="894">
        <v>41353.781919641595</v>
      </c>
      <c r="H29" s="808">
        <v>17903.595191702596</v>
      </c>
      <c r="I29" s="806">
        <v>18746.305420437577</v>
      </c>
      <c r="J29" s="806">
        <v>23496.8583147094</v>
      </c>
      <c r="K29" s="806">
        <v>26106.491313716306</v>
      </c>
      <c r="L29" s="806">
        <v>27933.647515447075</v>
      </c>
      <c r="M29" s="806">
        <v>29463.581230750213</v>
      </c>
      <c r="N29" s="806">
        <v>30695.070531837799</v>
      </c>
      <c r="O29" s="806">
        <v>35083.519083048253</v>
      </c>
      <c r="P29" s="806">
        <v>42225.870244704347</v>
      </c>
      <c r="Q29" s="806">
        <v>44654.434338342289</v>
      </c>
      <c r="R29" s="910">
        <v>40457.021070246163</v>
      </c>
      <c r="S29" s="1004">
        <v>41353.781919641595</v>
      </c>
      <c r="T29" s="1172" t="s">
        <v>293</v>
      </c>
      <c r="U29" s="1154"/>
      <c r="V29" s="1154"/>
      <c r="W29" s="1154"/>
      <c r="X29" s="1154"/>
      <c r="Y29" s="1154"/>
      <c r="Z29" s="1154"/>
      <c r="AA29" s="1154"/>
      <c r="AB29" s="1154"/>
      <c r="AC29" s="1154"/>
      <c r="AD29" s="1154"/>
      <c r="AE29" s="1154"/>
      <c r="AF29" s="1154"/>
      <c r="AG29" s="1154"/>
      <c r="AH29" s="1154"/>
    </row>
    <row r="30" spans="2:34" s="1155" customFormat="1" ht="12" customHeight="1" x14ac:dyDescent="0.2">
      <c r="B30" s="1164"/>
      <c r="C30" s="893"/>
      <c r="D30" s="893"/>
      <c r="E30" s="893"/>
      <c r="F30" s="893"/>
      <c r="G30" s="893"/>
      <c r="H30" s="811"/>
      <c r="I30" s="809"/>
      <c r="J30" s="809"/>
      <c r="K30" s="809"/>
      <c r="L30" s="809"/>
      <c r="M30" s="809"/>
      <c r="N30" s="809"/>
      <c r="O30" s="809"/>
      <c r="P30" s="809"/>
      <c r="Q30" s="809"/>
      <c r="R30" s="906"/>
      <c r="S30" s="1005"/>
      <c r="T30" s="1173"/>
      <c r="U30" s="1154"/>
      <c r="V30" s="1154"/>
      <c r="W30" s="1154"/>
      <c r="X30" s="1154"/>
      <c r="Y30" s="1154"/>
      <c r="Z30" s="1154"/>
      <c r="AA30" s="1154"/>
      <c r="AB30" s="1154"/>
      <c r="AC30" s="1154"/>
      <c r="AD30" s="1154"/>
      <c r="AE30" s="1154"/>
      <c r="AF30" s="1154"/>
      <c r="AG30" s="1154"/>
      <c r="AH30" s="1154"/>
    </row>
    <row r="31" spans="2:34" s="1155" customFormat="1" ht="26.1" customHeight="1" x14ac:dyDescent="0.2">
      <c r="B31" s="1166" t="s">
        <v>1280</v>
      </c>
      <c r="C31" s="893">
        <v>14176.370572449998</v>
      </c>
      <c r="D31" s="893">
        <v>21330.89268465</v>
      </c>
      <c r="E31" s="893">
        <v>43209.701441487261</v>
      </c>
      <c r="F31" s="893">
        <v>39408.034199442351</v>
      </c>
      <c r="G31" s="893">
        <v>37051.856317320002</v>
      </c>
      <c r="H31" s="811">
        <v>40473.318323240201</v>
      </c>
      <c r="I31" s="809">
        <v>39036.562199446998</v>
      </c>
      <c r="J31" s="809">
        <v>39715.584460180806</v>
      </c>
      <c r="K31" s="809">
        <v>39323.717924468001</v>
      </c>
      <c r="L31" s="809">
        <v>38283.514896908207</v>
      </c>
      <c r="M31" s="809">
        <v>37642.642441429598</v>
      </c>
      <c r="N31" s="809">
        <v>37326.975718739508</v>
      </c>
      <c r="O31" s="809">
        <v>37033.9637621945</v>
      </c>
      <c r="P31" s="809">
        <v>36924.416464770002</v>
      </c>
      <c r="Q31" s="809">
        <v>36166.526932887798</v>
      </c>
      <c r="R31" s="906">
        <v>36395.910063309835</v>
      </c>
      <c r="S31" s="1005">
        <v>37051.856317320002</v>
      </c>
      <c r="T31" s="1170" t="s">
        <v>1351</v>
      </c>
      <c r="U31" s="1154"/>
      <c r="V31" s="1154"/>
      <c r="W31" s="1154"/>
      <c r="X31" s="1154"/>
      <c r="Y31" s="1154"/>
      <c r="Z31" s="1154"/>
      <c r="AA31" s="1154"/>
      <c r="AB31" s="1154"/>
      <c r="AC31" s="1154"/>
      <c r="AD31" s="1154"/>
      <c r="AE31" s="1154"/>
      <c r="AF31" s="1154"/>
      <c r="AG31" s="1154"/>
      <c r="AH31" s="1154"/>
    </row>
    <row r="32" spans="2:34" s="1155" customFormat="1" ht="26.1" customHeight="1" x14ac:dyDescent="0.2">
      <c r="B32" s="1163" t="s">
        <v>982</v>
      </c>
      <c r="C32" s="894">
        <v>13868.465034449999</v>
      </c>
      <c r="D32" s="894">
        <v>20741.176203480001</v>
      </c>
      <c r="E32" s="894">
        <v>41142.746010137256</v>
      </c>
      <c r="F32" s="894">
        <v>35627.618602486349</v>
      </c>
      <c r="G32" s="894">
        <v>29751.795578270005</v>
      </c>
      <c r="H32" s="1084">
        <v>34374.019771121202</v>
      </c>
      <c r="I32" s="1085">
        <v>32531.301803771003</v>
      </c>
      <c r="J32" s="1085">
        <v>32809.843102706</v>
      </c>
      <c r="K32" s="1085">
        <v>33255.119729382801</v>
      </c>
      <c r="L32" s="1085">
        <v>32138.573526068205</v>
      </c>
      <c r="M32" s="1085">
        <v>31755.249360350797</v>
      </c>
      <c r="N32" s="1085">
        <v>31153.174426912508</v>
      </c>
      <c r="O32" s="1085">
        <v>30271.871533047502</v>
      </c>
      <c r="P32" s="1085">
        <v>29490.014142214</v>
      </c>
      <c r="Q32" s="1085">
        <v>29898.5578635778</v>
      </c>
      <c r="R32" s="1152">
        <v>29330.708932630878</v>
      </c>
      <c r="S32" s="1382">
        <v>29751.795578270005</v>
      </c>
      <c r="T32" s="1172" t="s">
        <v>1014</v>
      </c>
      <c r="U32" s="1154"/>
      <c r="V32" s="1154"/>
      <c r="W32" s="1154"/>
      <c r="X32" s="1154"/>
      <c r="Y32" s="1154"/>
      <c r="Z32" s="1154"/>
      <c r="AA32" s="1154"/>
      <c r="AB32" s="1154"/>
      <c r="AC32" s="1154"/>
      <c r="AD32" s="1154"/>
      <c r="AE32" s="1154"/>
      <c r="AF32" s="1154"/>
      <c r="AG32" s="1154"/>
      <c r="AH32" s="1154"/>
    </row>
    <row r="33" spans="2:34" s="1155" customFormat="1" ht="26.1" customHeight="1" x14ac:dyDescent="0.2">
      <c r="B33" s="1163" t="s">
        <v>983</v>
      </c>
      <c r="C33" s="894">
        <v>0</v>
      </c>
      <c r="D33" s="894">
        <v>0</v>
      </c>
      <c r="E33" s="894">
        <v>0</v>
      </c>
      <c r="F33" s="894">
        <v>0</v>
      </c>
      <c r="G33" s="894">
        <v>0</v>
      </c>
      <c r="H33" s="1084">
        <v>0</v>
      </c>
      <c r="I33" s="1085">
        <v>0</v>
      </c>
      <c r="J33" s="1085">
        <v>0</v>
      </c>
      <c r="K33" s="1085">
        <v>0</v>
      </c>
      <c r="L33" s="1085">
        <v>0</v>
      </c>
      <c r="M33" s="1085">
        <v>0</v>
      </c>
      <c r="N33" s="1085">
        <v>0</v>
      </c>
      <c r="O33" s="1085">
        <v>0</v>
      </c>
      <c r="P33" s="1085">
        <v>0</v>
      </c>
      <c r="Q33" s="1085">
        <v>0</v>
      </c>
      <c r="R33" s="1152">
        <v>0</v>
      </c>
      <c r="S33" s="1382">
        <v>0</v>
      </c>
      <c r="T33" s="1172" t="s">
        <v>1016</v>
      </c>
      <c r="U33" s="1154"/>
      <c r="V33" s="1154"/>
      <c r="W33" s="1154"/>
      <c r="X33" s="1154"/>
      <c r="Y33" s="1154"/>
      <c r="Z33" s="1154"/>
      <c r="AA33" s="1154"/>
      <c r="AB33" s="1154"/>
      <c r="AC33" s="1154"/>
      <c r="AD33" s="1154"/>
      <c r="AE33" s="1154"/>
      <c r="AF33" s="1154"/>
      <c r="AG33" s="1154"/>
      <c r="AH33" s="1154"/>
    </row>
    <row r="34" spans="2:34" s="1155" customFormat="1" ht="26.1" customHeight="1" x14ac:dyDescent="0.2">
      <c r="B34" s="1163" t="s">
        <v>984</v>
      </c>
      <c r="C34" s="894">
        <v>0</v>
      </c>
      <c r="D34" s="894">
        <v>0</v>
      </c>
      <c r="E34" s="894">
        <v>0</v>
      </c>
      <c r="F34" s="894">
        <v>0</v>
      </c>
      <c r="G34" s="894">
        <v>0</v>
      </c>
      <c r="H34" s="1084">
        <v>0</v>
      </c>
      <c r="I34" s="1085">
        <v>0</v>
      </c>
      <c r="J34" s="1085">
        <v>0</v>
      </c>
      <c r="K34" s="1085">
        <v>0</v>
      </c>
      <c r="L34" s="1085">
        <v>0</v>
      </c>
      <c r="M34" s="1085">
        <v>0</v>
      </c>
      <c r="N34" s="1085">
        <v>0</v>
      </c>
      <c r="O34" s="1085">
        <v>0</v>
      </c>
      <c r="P34" s="1085">
        <v>0</v>
      </c>
      <c r="Q34" s="1085">
        <v>0</v>
      </c>
      <c r="R34" s="1152">
        <v>0</v>
      </c>
      <c r="S34" s="1382">
        <v>0</v>
      </c>
      <c r="T34" s="1172" t="s">
        <v>1012</v>
      </c>
      <c r="U34" s="1154"/>
      <c r="V34" s="1154"/>
      <c r="W34" s="1154"/>
      <c r="X34" s="1154"/>
      <c r="Y34" s="1154"/>
      <c r="Z34" s="1154"/>
      <c r="AA34" s="1154"/>
      <c r="AB34" s="1154"/>
      <c r="AC34" s="1154"/>
      <c r="AD34" s="1154"/>
      <c r="AE34" s="1154"/>
      <c r="AF34" s="1154"/>
      <c r="AG34" s="1154"/>
      <c r="AH34" s="1154"/>
    </row>
    <row r="35" spans="2:34" s="1155" customFormat="1" ht="26.1" customHeight="1" x14ac:dyDescent="0.2">
      <c r="B35" s="1163" t="s">
        <v>985</v>
      </c>
      <c r="C35" s="894">
        <v>84.380604000000005</v>
      </c>
      <c r="D35" s="894">
        <v>61.957602000000001</v>
      </c>
      <c r="E35" s="894">
        <v>119.26376751999999</v>
      </c>
      <c r="F35" s="894">
        <v>113.18065919</v>
      </c>
      <c r="G35" s="894">
        <v>0</v>
      </c>
      <c r="H35" s="1084">
        <v>112.94691837400001</v>
      </c>
      <c r="I35" s="1085">
        <v>112.47688129400001</v>
      </c>
      <c r="J35" s="1085">
        <v>112.23312206039999</v>
      </c>
      <c r="K35" s="1085">
        <v>112.23333865999999</v>
      </c>
      <c r="L35" s="1085">
        <v>112.233</v>
      </c>
      <c r="M35" s="1085">
        <v>111.99060589999999</v>
      </c>
      <c r="N35" s="1085">
        <v>0</v>
      </c>
      <c r="O35" s="1085">
        <v>0</v>
      </c>
      <c r="P35" s="1085">
        <v>0</v>
      </c>
      <c r="Q35" s="1085">
        <v>0</v>
      </c>
      <c r="R35" s="1152">
        <v>110.72999778000001</v>
      </c>
      <c r="S35" s="1382">
        <v>0</v>
      </c>
      <c r="T35" s="1172" t="s">
        <v>1021</v>
      </c>
      <c r="U35" s="1154"/>
      <c r="V35" s="1154"/>
      <c r="W35" s="1154"/>
      <c r="X35" s="1154"/>
      <c r="Y35" s="1154"/>
      <c r="Z35" s="1154"/>
      <c r="AA35" s="1154"/>
      <c r="AB35" s="1154"/>
      <c r="AC35" s="1154"/>
      <c r="AD35" s="1154"/>
      <c r="AE35" s="1154"/>
      <c r="AF35" s="1154"/>
      <c r="AG35" s="1154"/>
      <c r="AH35" s="1154"/>
    </row>
    <row r="36" spans="2:34" s="1155" customFormat="1" ht="26.1" customHeight="1" x14ac:dyDescent="0.2">
      <c r="B36" s="1163" t="s">
        <v>986</v>
      </c>
      <c r="C36" s="894">
        <v>0</v>
      </c>
      <c r="D36" s="894">
        <v>0</v>
      </c>
      <c r="E36" s="894">
        <v>0</v>
      </c>
      <c r="F36" s="894">
        <v>0</v>
      </c>
      <c r="G36" s="894">
        <v>0</v>
      </c>
      <c r="H36" s="1084">
        <v>0</v>
      </c>
      <c r="I36" s="1085">
        <v>0</v>
      </c>
      <c r="J36" s="1085">
        <v>0</v>
      </c>
      <c r="K36" s="1085">
        <v>0</v>
      </c>
      <c r="L36" s="1085">
        <v>0</v>
      </c>
      <c r="M36" s="1085">
        <v>0</v>
      </c>
      <c r="N36" s="1085">
        <v>0</v>
      </c>
      <c r="O36" s="1085">
        <v>0</v>
      </c>
      <c r="P36" s="1085">
        <v>0</v>
      </c>
      <c r="Q36" s="1085">
        <v>0</v>
      </c>
      <c r="R36" s="1152">
        <v>0</v>
      </c>
      <c r="S36" s="1382">
        <v>0</v>
      </c>
      <c r="T36" s="1172" t="s">
        <v>1278</v>
      </c>
      <c r="U36" s="1154"/>
      <c r="V36" s="1154"/>
      <c r="W36" s="1154"/>
      <c r="X36" s="1154"/>
      <c r="Y36" s="1154"/>
      <c r="Z36" s="1154"/>
      <c r="AA36" s="1154"/>
      <c r="AB36" s="1154"/>
      <c r="AC36" s="1154"/>
      <c r="AD36" s="1154"/>
      <c r="AE36" s="1154"/>
      <c r="AF36" s="1154"/>
      <c r="AG36" s="1154"/>
      <c r="AH36" s="1154"/>
    </row>
    <row r="37" spans="2:34" s="1155" customFormat="1" ht="26.1" customHeight="1" x14ac:dyDescent="0.2">
      <c r="B37" s="1163" t="s">
        <v>987</v>
      </c>
      <c r="C37" s="894">
        <v>0</v>
      </c>
      <c r="D37" s="894">
        <v>0</v>
      </c>
      <c r="E37" s="894">
        <v>0</v>
      </c>
      <c r="F37" s="894">
        <v>139.74561300000002</v>
      </c>
      <c r="G37" s="894">
        <v>764.23801500000002</v>
      </c>
      <c r="H37" s="1084">
        <v>318.86842000000001</v>
      </c>
      <c r="I37" s="1085">
        <v>317.99122700000004</v>
      </c>
      <c r="J37" s="1085">
        <v>495.05685299999999</v>
      </c>
      <c r="K37" s="1085">
        <v>490.18185299999999</v>
      </c>
      <c r="L37" s="1085">
        <v>780.27554805999989</v>
      </c>
      <c r="M37" s="1085">
        <v>769.27835505999997</v>
      </c>
      <c r="N37" s="1085">
        <v>758.25526200000002</v>
      </c>
      <c r="O37" s="1085">
        <v>758.48026200000004</v>
      </c>
      <c r="P37" s="1085">
        <v>755.25087600000006</v>
      </c>
      <c r="Q37" s="1085">
        <v>786.25962500000003</v>
      </c>
      <c r="R37" s="1152">
        <v>788.24631999999997</v>
      </c>
      <c r="S37" s="1382">
        <v>764.23801500000002</v>
      </c>
      <c r="T37" s="1172" t="s">
        <v>1042</v>
      </c>
      <c r="U37" s="1154"/>
      <c r="V37" s="1154"/>
      <c r="W37" s="1154"/>
      <c r="X37" s="1154"/>
      <c r="Y37" s="1154"/>
      <c r="Z37" s="1154"/>
      <c r="AA37" s="1154"/>
      <c r="AB37" s="1154"/>
      <c r="AC37" s="1154"/>
      <c r="AD37" s="1154"/>
      <c r="AE37" s="1154"/>
      <c r="AF37" s="1154"/>
      <c r="AG37" s="1154"/>
      <c r="AH37" s="1154"/>
    </row>
    <row r="38" spans="2:34" s="1155" customFormat="1" ht="26.1" customHeight="1" x14ac:dyDescent="0.2">
      <c r="B38" s="1163" t="s">
        <v>995</v>
      </c>
      <c r="C38" s="894">
        <v>0</v>
      </c>
      <c r="D38" s="894">
        <v>0</v>
      </c>
      <c r="E38" s="894">
        <v>7.9637161000000001</v>
      </c>
      <c r="F38" s="894">
        <v>3.0590000000000002</v>
      </c>
      <c r="G38" s="894">
        <v>16.743281249999999</v>
      </c>
      <c r="H38" s="1084">
        <v>4.2190000000000003</v>
      </c>
      <c r="I38" s="1085">
        <v>4.21</v>
      </c>
      <c r="J38" s="1085">
        <v>2.2530000000000001</v>
      </c>
      <c r="K38" s="1085">
        <v>1.9390000000000001</v>
      </c>
      <c r="L38" s="1085">
        <v>3.12</v>
      </c>
      <c r="M38" s="1085">
        <v>2.3359999999999999</v>
      </c>
      <c r="N38" s="1085">
        <v>5.3079999999999998</v>
      </c>
      <c r="O38" s="1085">
        <v>0.22800000000000001</v>
      </c>
      <c r="P38" s="1085">
        <v>6.13</v>
      </c>
      <c r="Q38" s="1085">
        <v>3.5538899499999999</v>
      </c>
      <c r="R38" s="1152">
        <v>3.6327322199999998</v>
      </c>
      <c r="S38" s="1382">
        <v>16.743281249999999</v>
      </c>
      <c r="T38" s="1172" t="s">
        <v>1013</v>
      </c>
      <c r="U38" s="1154"/>
      <c r="V38" s="1154"/>
      <c r="W38" s="1154"/>
      <c r="X38" s="1154"/>
      <c r="Y38" s="1154"/>
      <c r="Z38" s="1154"/>
      <c r="AA38" s="1154"/>
      <c r="AB38" s="1154"/>
      <c r="AC38" s="1154"/>
      <c r="AD38" s="1154"/>
      <c r="AE38" s="1154"/>
      <c r="AF38" s="1154"/>
      <c r="AG38" s="1154"/>
      <c r="AH38" s="1154"/>
    </row>
    <row r="39" spans="2:34" s="1155" customFormat="1" ht="26.1" customHeight="1" x14ac:dyDescent="0.2">
      <c r="B39" s="1163" t="s">
        <v>988</v>
      </c>
      <c r="C39" s="894">
        <v>223.524934</v>
      </c>
      <c r="D39" s="894">
        <v>527.75887917</v>
      </c>
      <c r="E39" s="894">
        <v>1939.7279477300003</v>
      </c>
      <c r="F39" s="894">
        <v>3524.430324766</v>
      </c>
      <c r="G39" s="894">
        <v>6519.0794427999981</v>
      </c>
      <c r="H39" s="1084">
        <v>5663.2642137450002</v>
      </c>
      <c r="I39" s="1085">
        <v>6070.5822873819998</v>
      </c>
      <c r="J39" s="1085">
        <v>6296.1983824144008</v>
      </c>
      <c r="K39" s="1085">
        <v>5464.2440034251995</v>
      </c>
      <c r="L39" s="1085">
        <v>5249.3128227799998</v>
      </c>
      <c r="M39" s="1085">
        <v>5003.7881201188002</v>
      </c>
      <c r="N39" s="1085">
        <v>5410.238029827</v>
      </c>
      <c r="O39" s="1085">
        <v>6003.3839671470005</v>
      </c>
      <c r="P39" s="1085">
        <v>6673.0214465560011</v>
      </c>
      <c r="Q39" s="1085">
        <v>5478.1555543600007</v>
      </c>
      <c r="R39" s="1152">
        <v>6162.59208067896</v>
      </c>
      <c r="S39" s="1382">
        <v>6519.0794427999981</v>
      </c>
      <c r="T39" s="1172" t="s">
        <v>1017</v>
      </c>
      <c r="U39" s="1154"/>
      <c r="V39" s="1154"/>
      <c r="W39" s="1154"/>
      <c r="X39" s="1154"/>
      <c r="Y39" s="1154"/>
      <c r="Z39" s="1154"/>
      <c r="AA39" s="1154"/>
      <c r="AB39" s="1154"/>
      <c r="AC39" s="1154"/>
      <c r="AD39" s="1154"/>
      <c r="AE39" s="1154"/>
      <c r="AF39" s="1154"/>
      <c r="AG39" s="1154"/>
      <c r="AH39" s="1154"/>
    </row>
    <row r="40" spans="2:34" s="1155" customFormat="1" ht="12" customHeight="1" x14ac:dyDescent="0.2">
      <c r="B40" s="1163"/>
      <c r="C40" s="894"/>
      <c r="D40" s="894"/>
      <c r="E40" s="894"/>
      <c r="F40" s="894"/>
      <c r="G40" s="894"/>
      <c r="H40" s="1084"/>
      <c r="I40" s="1085"/>
      <c r="J40" s="1085"/>
      <c r="K40" s="1085"/>
      <c r="L40" s="1085"/>
      <c r="M40" s="1085"/>
      <c r="N40" s="1085"/>
      <c r="O40" s="1085"/>
      <c r="P40" s="1085"/>
      <c r="Q40" s="1085"/>
      <c r="R40" s="1152"/>
      <c r="S40" s="1382"/>
      <c r="T40" s="1172"/>
      <c r="U40" s="1154"/>
      <c r="V40" s="1154"/>
      <c r="W40" s="1154"/>
      <c r="X40" s="1154"/>
      <c r="Y40" s="1154"/>
      <c r="Z40" s="1154"/>
      <c r="AA40" s="1154"/>
      <c r="AB40" s="1154"/>
      <c r="AC40" s="1154"/>
      <c r="AD40" s="1154"/>
      <c r="AE40" s="1154"/>
      <c r="AF40" s="1154"/>
      <c r="AG40" s="1154"/>
      <c r="AH40" s="1154"/>
    </row>
    <row r="41" spans="2:34" s="1155" customFormat="1" ht="26.1" customHeight="1" x14ac:dyDescent="0.2">
      <c r="B41" s="1166" t="s">
        <v>1633</v>
      </c>
      <c r="C41" s="894">
        <v>0</v>
      </c>
      <c r="D41" s="894">
        <v>0</v>
      </c>
      <c r="E41" s="894">
        <v>0</v>
      </c>
      <c r="F41" s="894">
        <v>0</v>
      </c>
      <c r="G41" s="894">
        <v>993.07881343331712</v>
      </c>
      <c r="H41" s="1006">
        <v>1278.757480726</v>
      </c>
      <c r="I41" s="1007">
        <v>1260.5857798</v>
      </c>
      <c r="J41" s="1007">
        <v>1238.0105983377998</v>
      </c>
      <c r="K41" s="1007">
        <v>1219.3814405399999</v>
      </c>
      <c r="L41" s="1007">
        <v>1224.1897721761748</v>
      </c>
      <c r="M41" s="1007">
        <v>1195.543995712</v>
      </c>
      <c r="N41" s="1007">
        <v>1178.3567664900002</v>
      </c>
      <c r="O41" s="1007">
        <v>1128.849181590758</v>
      </c>
      <c r="P41" s="1007">
        <v>1105.3843488569998</v>
      </c>
      <c r="Q41" s="1007">
        <v>1088.8229664849653</v>
      </c>
      <c r="R41" s="1008">
        <v>1059.3533726994544</v>
      </c>
      <c r="S41" s="1383">
        <v>993.07881343331712</v>
      </c>
      <c r="T41" s="1170" t="s">
        <v>1634</v>
      </c>
      <c r="U41" s="1154"/>
      <c r="V41" s="1154"/>
      <c r="W41" s="1154"/>
      <c r="X41" s="1154"/>
      <c r="Y41" s="1154"/>
      <c r="Z41" s="1154"/>
      <c r="AA41" s="1154"/>
      <c r="AB41" s="1154"/>
      <c r="AC41" s="1154"/>
      <c r="AD41" s="1154"/>
      <c r="AE41" s="1154"/>
      <c r="AF41" s="1154"/>
      <c r="AG41" s="1154"/>
      <c r="AH41" s="1154"/>
    </row>
    <row r="42" spans="2:34" s="1155" customFormat="1" ht="26.1" customHeight="1" x14ac:dyDescent="0.2">
      <c r="B42" s="1163" t="s">
        <v>848</v>
      </c>
      <c r="C42" s="894">
        <v>0</v>
      </c>
      <c r="D42" s="894">
        <v>0</v>
      </c>
      <c r="E42" s="894">
        <v>0</v>
      </c>
      <c r="F42" s="894">
        <v>0</v>
      </c>
      <c r="G42" s="894">
        <v>0</v>
      </c>
      <c r="H42" s="1084">
        <v>0</v>
      </c>
      <c r="I42" s="1085">
        <v>0</v>
      </c>
      <c r="J42" s="1085">
        <v>0</v>
      </c>
      <c r="K42" s="1085">
        <v>0</v>
      </c>
      <c r="L42" s="1085">
        <v>0</v>
      </c>
      <c r="M42" s="1085">
        <v>0</v>
      </c>
      <c r="N42" s="1085">
        <v>0</v>
      </c>
      <c r="O42" s="1085">
        <v>0</v>
      </c>
      <c r="P42" s="1085">
        <v>0</v>
      </c>
      <c r="Q42" s="1085">
        <v>0</v>
      </c>
      <c r="R42" s="1152">
        <v>0</v>
      </c>
      <c r="S42" s="1382">
        <v>0</v>
      </c>
      <c r="T42" s="1172" t="s">
        <v>292</v>
      </c>
      <c r="U42" s="1154"/>
      <c r="V42" s="1154"/>
      <c r="W42" s="1154"/>
      <c r="X42" s="1154"/>
      <c r="Y42" s="1154"/>
      <c r="Z42" s="1154"/>
      <c r="AA42" s="1154"/>
      <c r="AB42" s="1154"/>
      <c r="AC42" s="1154"/>
      <c r="AD42" s="1154"/>
      <c r="AE42" s="1154"/>
      <c r="AF42" s="1154"/>
      <c r="AG42" s="1154"/>
      <c r="AH42" s="1154"/>
    </row>
    <row r="43" spans="2:34" s="1155" customFormat="1" ht="26.1" customHeight="1" x14ac:dyDescent="0.2">
      <c r="B43" s="1163" t="s">
        <v>1041</v>
      </c>
      <c r="C43" s="894">
        <v>0</v>
      </c>
      <c r="D43" s="894">
        <v>0</v>
      </c>
      <c r="E43" s="894">
        <v>0</v>
      </c>
      <c r="F43" s="894">
        <v>0</v>
      </c>
      <c r="G43" s="894">
        <v>952.72295356131713</v>
      </c>
      <c r="H43" s="1084">
        <v>1249.8878536459999</v>
      </c>
      <c r="I43" s="1085">
        <v>1219.5374721329999</v>
      </c>
      <c r="J43" s="1085">
        <v>1182.3126662969999</v>
      </c>
      <c r="K43" s="1085">
        <v>1164.7816878437998</v>
      </c>
      <c r="L43" s="1085">
        <v>1172.4372426200002</v>
      </c>
      <c r="M43" s="1085">
        <v>1160.848795268</v>
      </c>
      <c r="N43" s="1085">
        <v>1142.5814217940001</v>
      </c>
      <c r="O43" s="1085">
        <v>1084.0937067790001</v>
      </c>
      <c r="P43" s="1085">
        <v>1033.8981376869999</v>
      </c>
      <c r="Q43" s="1085">
        <v>1011.8814795319653</v>
      </c>
      <c r="R43" s="1152">
        <v>978.57611562045452</v>
      </c>
      <c r="S43" s="1382">
        <v>952.72295356131713</v>
      </c>
      <c r="T43" s="1172" t="s">
        <v>36</v>
      </c>
      <c r="U43" s="1154"/>
      <c r="V43" s="1154"/>
      <c r="W43" s="1154"/>
      <c r="X43" s="1154"/>
      <c r="Y43" s="1154"/>
      <c r="Z43" s="1154"/>
      <c r="AA43" s="1154"/>
      <c r="AB43" s="1154"/>
      <c r="AC43" s="1154"/>
      <c r="AD43" s="1154"/>
      <c r="AE43" s="1154"/>
      <c r="AF43" s="1154"/>
      <c r="AG43" s="1154"/>
      <c r="AH43" s="1154"/>
    </row>
    <row r="44" spans="2:34" s="1155" customFormat="1" ht="26.1" customHeight="1" x14ac:dyDescent="0.2">
      <c r="B44" s="1163" t="s">
        <v>472</v>
      </c>
      <c r="C44" s="894">
        <v>0</v>
      </c>
      <c r="D44" s="894">
        <v>0</v>
      </c>
      <c r="E44" s="894">
        <v>0</v>
      </c>
      <c r="F44" s="894">
        <v>0</v>
      </c>
      <c r="G44" s="894">
        <v>0</v>
      </c>
      <c r="H44" s="1084">
        <v>0</v>
      </c>
      <c r="I44" s="1085">
        <v>0</v>
      </c>
      <c r="J44" s="1085">
        <v>0</v>
      </c>
      <c r="K44" s="1085">
        <v>0</v>
      </c>
      <c r="L44" s="1085">
        <v>0</v>
      </c>
      <c r="M44" s="1085">
        <v>0</v>
      </c>
      <c r="N44" s="1085">
        <v>0</v>
      </c>
      <c r="O44" s="1085">
        <v>0</v>
      </c>
      <c r="P44" s="1085">
        <v>0</v>
      </c>
      <c r="Q44" s="1085">
        <v>0</v>
      </c>
      <c r="R44" s="1152">
        <v>0</v>
      </c>
      <c r="S44" s="1382">
        <v>0</v>
      </c>
      <c r="T44" s="1172" t="s">
        <v>417</v>
      </c>
      <c r="U44" s="1154"/>
      <c r="V44" s="1154"/>
      <c r="W44" s="1154"/>
      <c r="X44" s="1154"/>
      <c r="Y44" s="1154"/>
      <c r="Z44" s="1154"/>
      <c r="AA44" s="1154"/>
      <c r="AB44" s="1154"/>
      <c r="AC44" s="1154"/>
      <c r="AD44" s="1154"/>
      <c r="AE44" s="1154"/>
      <c r="AF44" s="1154"/>
      <c r="AG44" s="1154"/>
      <c r="AH44" s="1154"/>
    </row>
    <row r="45" spans="2:34" s="1155" customFormat="1" ht="26.1" customHeight="1" x14ac:dyDescent="0.2">
      <c r="B45" s="1163" t="s">
        <v>847</v>
      </c>
      <c r="C45" s="894">
        <v>0</v>
      </c>
      <c r="D45" s="894">
        <v>0</v>
      </c>
      <c r="E45" s="894">
        <v>0</v>
      </c>
      <c r="F45" s="894">
        <v>0</v>
      </c>
      <c r="G45" s="894">
        <v>40.355859872000003</v>
      </c>
      <c r="H45" s="1084">
        <v>28.869627079999997</v>
      </c>
      <c r="I45" s="1085">
        <v>41.048307667000003</v>
      </c>
      <c r="J45" s="1085">
        <v>55.697932040799998</v>
      </c>
      <c r="K45" s="1085">
        <v>54.599752696199999</v>
      </c>
      <c r="L45" s="1085">
        <v>51.752529556174615</v>
      </c>
      <c r="M45" s="1085">
        <v>34.695200444000001</v>
      </c>
      <c r="N45" s="1085">
        <v>35.775344695999998</v>
      </c>
      <c r="O45" s="1085">
        <v>44.755474811757992</v>
      </c>
      <c r="P45" s="1085">
        <v>71.486211170000004</v>
      </c>
      <c r="Q45" s="1085">
        <v>76.941486952999995</v>
      </c>
      <c r="R45" s="1152">
        <v>80.777257079000009</v>
      </c>
      <c r="S45" s="1382">
        <v>40.355859872000003</v>
      </c>
      <c r="T45" s="1172" t="s">
        <v>293</v>
      </c>
      <c r="U45" s="1154"/>
      <c r="V45" s="1154"/>
      <c r="W45" s="1154"/>
      <c r="X45" s="1154"/>
      <c r="Y45" s="1154"/>
      <c r="Z45" s="1154"/>
      <c r="AA45" s="1154"/>
      <c r="AB45" s="1154"/>
      <c r="AC45" s="1154"/>
      <c r="AD45" s="1154"/>
      <c r="AE45" s="1154"/>
      <c r="AF45" s="1154"/>
      <c r="AG45" s="1154"/>
      <c r="AH45" s="1154"/>
    </row>
    <row r="46" spans="2:34" s="1155" customFormat="1" ht="12" customHeight="1" x14ac:dyDescent="0.2">
      <c r="B46" s="1164"/>
      <c r="C46" s="893"/>
      <c r="D46" s="893"/>
      <c r="E46" s="893"/>
      <c r="F46" s="893"/>
      <c r="G46" s="893"/>
      <c r="H46" s="811"/>
      <c r="I46" s="809"/>
      <c r="J46" s="809"/>
      <c r="K46" s="809"/>
      <c r="L46" s="809"/>
      <c r="M46" s="809"/>
      <c r="N46" s="809"/>
      <c r="O46" s="809"/>
      <c r="P46" s="809"/>
      <c r="Q46" s="809"/>
      <c r="R46" s="906"/>
      <c r="S46" s="1005"/>
      <c r="T46" s="1173"/>
      <c r="U46" s="1154"/>
      <c r="V46" s="1154"/>
      <c r="W46" s="1154"/>
      <c r="X46" s="1154"/>
      <c r="Y46" s="1154"/>
      <c r="Z46" s="1154"/>
      <c r="AA46" s="1154"/>
      <c r="AB46" s="1154"/>
      <c r="AC46" s="1154"/>
      <c r="AD46" s="1154"/>
      <c r="AE46" s="1154"/>
      <c r="AF46" s="1154"/>
      <c r="AG46" s="1154"/>
      <c r="AH46" s="1154"/>
    </row>
    <row r="47" spans="2:34" s="1155" customFormat="1" ht="26.1" customHeight="1" x14ac:dyDescent="0.2">
      <c r="B47" s="1164" t="s">
        <v>1503</v>
      </c>
      <c r="C47" s="893">
        <v>125071.28120836045</v>
      </c>
      <c r="D47" s="893">
        <v>170616.24228419826</v>
      </c>
      <c r="E47" s="893">
        <v>267515.91039136006</v>
      </c>
      <c r="F47" s="893">
        <v>252142.70033151086</v>
      </c>
      <c r="G47" s="893">
        <v>224583.14547109517</v>
      </c>
      <c r="H47" s="811">
        <v>255573.47213052106</v>
      </c>
      <c r="I47" s="809">
        <v>253565.75847764977</v>
      </c>
      <c r="J47" s="809">
        <v>249652.43960172837</v>
      </c>
      <c r="K47" s="809">
        <v>244997.53148527679</v>
      </c>
      <c r="L47" s="809">
        <v>236301.93807687447</v>
      </c>
      <c r="M47" s="809">
        <v>230743.72557823709</v>
      </c>
      <c r="N47" s="809">
        <v>228366.05412583239</v>
      </c>
      <c r="O47" s="809">
        <v>227010.29436504623</v>
      </c>
      <c r="P47" s="809">
        <v>223457.04010167057</v>
      </c>
      <c r="Q47" s="809">
        <v>221326.34651706909</v>
      </c>
      <c r="R47" s="809">
        <v>221270.51383704622</v>
      </c>
      <c r="S47" s="809">
        <v>224583.14547109517</v>
      </c>
      <c r="T47" s="1173" t="s">
        <v>1015</v>
      </c>
      <c r="U47" s="1154"/>
      <c r="V47" s="1154"/>
      <c r="W47" s="1154"/>
      <c r="X47" s="1154"/>
      <c r="Y47" s="1154"/>
      <c r="Z47" s="1154"/>
      <c r="AA47" s="1154"/>
      <c r="AB47" s="1154"/>
      <c r="AC47" s="1154"/>
      <c r="AD47" s="1154"/>
      <c r="AE47" s="1154"/>
      <c r="AF47" s="1154"/>
      <c r="AG47" s="1154"/>
      <c r="AH47" s="1154"/>
    </row>
    <row r="48" spans="2:34" s="1155" customFormat="1" ht="24.75" customHeight="1" thickBot="1" x14ac:dyDescent="0.25">
      <c r="B48" s="1168"/>
      <c r="C48" s="1158"/>
      <c r="D48" s="1158"/>
      <c r="E48" s="1159"/>
      <c r="F48" s="1159"/>
      <c r="G48" s="1159"/>
      <c r="H48" s="1014"/>
      <c r="I48" s="1015"/>
      <c r="J48" s="1015"/>
      <c r="K48" s="1015"/>
      <c r="L48" s="1015"/>
      <c r="M48" s="1015"/>
      <c r="N48" s="1015"/>
      <c r="O48" s="1015"/>
      <c r="P48" s="1015"/>
      <c r="Q48" s="1015"/>
      <c r="R48" s="1017"/>
      <c r="S48" s="1181"/>
      <c r="T48" s="1176"/>
      <c r="U48" s="1154"/>
      <c r="V48" s="1154"/>
      <c r="W48" s="1154"/>
      <c r="X48" s="1154"/>
      <c r="Y48" s="1154"/>
      <c r="Z48" s="1154"/>
      <c r="AA48" s="1154"/>
      <c r="AB48" s="1154"/>
      <c r="AC48" s="1154"/>
      <c r="AD48" s="1154"/>
      <c r="AE48" s="1154"/>
      <c r="AF48" s="1154"/>
      <c r="AG48" s="1154"/>
      <c r="AH48" s="1154"/>
    </row>
    <row r="49" spans="2:34" s="1146" customFormat="1" ht="24.75" customHeight="1" thickTop="1" x14ac:dyDescent="0.2">
      <c r="B49" s="1162"/>
      <c r="C49" s="600"/>
      <c r="D49" s="600"/>
      <c r="E49" s="600"/>
      <c r="F49" s="600"/>
      <c r="G49" s="600"/>
      <c r="H49" s="940"/>
      <c r="I49" s="908"/>
      <c r="J49" s="908"/>
      <c r="K49" s="908"/>
      <c r="L49" s="908"/>
      <c r="M49" s="908"/>
      <c r="N49" s="908"/>
      <c r="O49" s="908"/>
      <c r="P49" s="908"/>
      <c r="Q49" s="908"/>
      <c r="R49" s="995"/>
      <c r="S49" s="366"/>
      <c r="T49" s="1171"/>
      <c r="U49" s="1154"/>
      <c r="V49" s="1154"/>
      <c r="W49" s="1154"/>
      <c r="X49" s="1154"/>
      <c r="Y49" s="1154"/>
      <c r="Z49" s="1154"/>
      <c r="AA49" s="1154"/>
      <c r="AB49" s="1154"/>
      <c r="AC49" s="1154"/>
      <c r="AD49" s="1154"/>
      <c r="AE49" s="1154"/>
      <c r="AF49" s="1154"/>
      <c r="AG49" s="1154"/>
      <c r="AH49" s="1154"/>
    </row>
    <row r="50" spans="2:34" s="1155" customFormat="1" ht="26.1" customHeight="1" x14ac:dyDescent="0.2">
      <c r="B50" s="1166" t="s">
        <v>1504</v>
      </c>
      <c r="C50" s="654"/>
      <c r="D50" s="654"/>
      <c r="E50" s="654"/>
      <c r="F50" s="654"/>
      <c r="G50" s="654"/>
      <c r="H50" s="938"/>
      <c r="I50" s="904"/>
      <c r="J50" s="904"/>
      <c r="K50" s="904"/>
      <c r="L50" s="904"/>
      <c r="M50" s="904"/>
      <c r="N50" s="904"/>
      <c r="O50" s="904"/>
      <c r="P50" s="904"/>
      <c r="Q50" s="904"/>
      <c r="R50" s="994"/>
      <c r="S50" s="903"/>
      <c r="T50" s="1170" t="s">
        <v>1057</v>
      </c>
      <c r="U50" s="1154"/>
      <c r="V50" s="1154"/>
      <c r="W50" s="1154"/>
      <c r="X50" s="1154"/>
      <c r="Y50" s="1154"/>
      <c r="Z50" s="1154"/>
      <c r="AA50" s="1154"/>
      <c r="AB50" s="1154"/>
      <c r="AC50" s="1154"/>
      <c r="AD50" s="1154"/>
      <c r="AE50" s="1154"/>
      <c r="AF50" s="1154"/>
      <c r="AG50" s="1154"/>
      <c r="AH50" s="1154"/>
    </row>
    <row r="51" spans="2:34" s="1155" customFormat="1" ht="12" customHeight="1" x14ac:dyDescent="0.2">
      <c r="B51" s="1164"/>
      <c r="C51" s="654"/>
      <c r="D51" s="654"/>
      <c r="E51" s="654"/>
      <c r="F51" s="654"/>
      <c r="G51" s="654"/>
      <c r="H51" s="938"/>
      <c r="I51" s="904"/>
      <c r="J51" s="904"/>
      <c r="K51" s="904"/>
      <c r="L51" s="904"/>
      <c r="M51" s="904"/>
      <c r="N51" s="904"/>
      <c r="O51" s="904"/>
      <c r="P51" s="904"/>
      <c r="Q51" s="904"/>
      <c r="R51" s="994"/>
      <c r="S51" s="903"/>
      <c r="T51" s="1173"/>
      <c r="U51" s="1154"/>
      <c r="V51" s="1154"/>
      <c r="W51" s="1154"/>
      <c r="X51" s="1154"/>
      <c r="Y51" s="1154"/>
      <c r="Z51" s="1154"/>
      <c r="AA51" s="1154"/>
      <c r="AB51" s="1154"/>
      <c r="AC51" s="1154"/>
      <c r="AD51" s="1154"/>
      <c r="AE51" s="1154"/>
      <c r="AF51" s="1154"/>
      <c r="AG51" s="1154"/>
      <c r="AH51" s="1154"/>
    </row>
    <row r="52" spans="2:34" s="1155" customFormat="1" ht="26.1" customHeight="1" x14ac:dyDescent="0.2">
      <c r="B52" s="1162" t="s">
        <v>1674</v>
      </c>
      <c r="C52" s="654"/>
      <c r="D52" s="654"/>
      <c r="E52" s="654"/>
      <c r="F52" s="654"/>
      <c r="G52" s="654"/>
      <c r="H52" s="938"/>
      <c r="I52" s="904"/>
      <c r="J52" s="904"/>
      <c r="K52" s="904"/>
      <c r="L52" s="904"/>
      <c r="M52" s="904"/>
      <c r="N52" s="904"/>
      <c r="O52" s="904"/>
      <c r="P52" s="904"/>
      <c r="Q52" s="904"/>
      <c r="R52" s="994"/>
      <c r="S52" s="903"/>
      <c r="T52" s="1170" t="s">
        <v>1669</v>
      </c>
      <c r="U52" s="1154"/>
      <c r="V52" s="1154"/>
      <c r="W52" s="1154"/>
      <c r="X52" s="1154"/>
      <c r="Y52" s="1154"/>
      <c r="Z52" s="1154"/>
      <c r="AA52" s="1154"/>
      <c r="AB52" s="1154"/>
      <c r="AC52" s="1154"/>
      <c r="AD52" s="1154"/>
      <c r="AE52" s="1154"/>
      <c r="AF52" s="1154"/>
      <c r="AG52" s="1154"/>
      <c r="AH52" s="1154"/>
    </row>
    <row r="53" spans="2:34" s="1155" customFormat="1" ht="12" customHeight="1" x14ac:dyDescent="0.2">
      <c r="B53" s="1162"/>
      <c r="C53" s="654"/>
      <c r="D53" s="654"/>
      <c r="E53" s="654"/>
      <c r="F53" s="654"/>
      <c r="G53" s="654"/>
      <c r="H53" s="938"/>
      <c r="I53" s="904"/>
      <c r="J53" s="904"/>
      <c r="K53" s="904"/>
      <c r="L53" s="904"/>
      <c r="M53" s="904"/>
      <c r="N53" s="904"/>
      <c r="O53" s="904"/>
      <c r="P53" s="904"/>
      <c r="Q53" s="904"/>
      <c r="R53" s="994"/>
      <c r="S53" s="903"/>
      <c r="T53" s="1173"/>
      <c r="U53" s="1154"/>
      <c r="V53" s="1154"/>
      <c r="W53" s="1154"/>
      <c r="X53" s="1154"/>
      <c r="Y53" s="1154"/>
      <c r="Z53" s="1154"/>
      <c r="AA53" s="1154"/>
      <c r="AB53" s="1154"/>
      <c r="AC53" s="1154"/>
      <c r="AD53" s="1154"/>
      <c r="AE53" s="1154"/>
      <c r="AF53" s="1154"/>
      <c r="AG53" s="1154"/>
      <c r="AH53" s="1154"/>
    </row>
    <row r="54" spans="2:34" s="1146" customFormat="1" ht="26.1" customHeight="1" x14ac:dyDescent="0.2">
      <c r="B54" s="1163" t="s">
        <v>853</v>
      </c>
      <c r="C54" s="1160">
        <v>3.3109628014326657E-3</v>
      </c>
      <c r="D54" s="1160">
        <v>4.3568947086318078E-3</v>
      </c>
      <c r="E54" s="1160">
        <v>4.5300447136880362E-3</v>
      </c>
      <c r="F54" s="1160">
        <v>5.4663147608625326E-3</v>
      </c>
      <c r="G54" s="1160">
        <v>5.5583018944010305E-3</v>
      </c>
      <c r="H54" s="1753">
        <v>6.455414047733303E-3</v>
      </c>
      <c r="I54" s="1754">
        <v>6.0886222655859188E-3</v>
      </c>
      <c r="J54" s="1754">
        <v>6.0754959879863952E-3</v>
      </c>
      <c r="K54" s="1754">
        <v>5.9390195623583103E-3</v>
      </c>
      <c r="L54" s="1754">
        <v>5.6021030968900062E-3</v>
      </c>
      <c r="M54" s="1754">
        <v>5.8332988715472968E-3</v>
      </c>
      <c r="N54" s="1754">
        <v>5.8060371504854384E-3</v>
      </c>
      <c r="O54" s="1754">
        <v>5.8274698402281493E-3</v>
      </c>
      <c r="P54" s="1754">
        <v>5.7911978798812717E-3</v>
      </c>
      <c r="Q54" s="1754">
        <v>5.7607101957085384E-3</v>
      </c>
      <c r="R54" s="1755">
        <v>5.6091956458079444E-3</v>
      </c>
      <c r="S54" s="1756">
        <v>5.5583018944010305E-3</v>
      </c>
      <c r="T54" s="1172" t="s">
        <v>855</v>
      </c>
      <c r="U54" s="1154"/>
      <c r="V54" s="1154"/>
      <c r="W54" s="1154"/>
      <c r="X54" s="1154"/>
      <c r="Y54" s="1154"/>
      <c r="Z54" s="1154"/>
      <c r="AA54" s="1154"/>
      <c r="AB54" s="1154"/>
      <c r="AC54" s="1154"/>
      <c r="AD54" s="1154"/>
      <c r="AE54" s="1154"/>
      <c r="AF54" s="1154"/>
      <c r="AG54" s="1154"/>
      <c r="AH54" s="1154"/>
    </row>
    <row r="55" spans="2:34" s="1146" customFormat="1" ht="26.1" customHeight="1" x14ac:dyDescent="0.2">
      <c r="B55" s="1163" t="s">
        <v>177</v>
      </c>
      <c r="C55" s="1160">
        <v>0.18718537938493032</v>
      </c>
      <c r="D55" s="1160">
        <v>0.25157273267937802</v>
      </c>
      <c r="E55" s="1160">
        <v>0.22425474552549918</v>
      </c>
      <c r="F55" s="1160">
        <v>0.30317737061914468</v>
      </c>
      <c r="G55" s="1160">
        <v>0.32971709415795475</v>
      </c>
      <c r="H55" s="1753">
        <v>0.31345127099076608</v>
      </c>
      <c r="I55" s="1754">
        <v>0.31681568682971445</v>
      </c>
      <c r="J55" s="1754">
        <v>0.32250334892629368</v>
      </c>
      <c r="K55" s="1754">
        <v>0.31583295691139784</v>
      </c>
      <c r="L55" s="1754">
        <v>0.31321616507841998</v>
      </c>
      <c r="M55" s="1754">
        <v>0.31672174158791089</v>
      </c>
      <c r="N55" s="1754">
        <v>0.32294886870294293</v>
      </c>
      <c r="O55" s="1754">
        <v>0.31832360532858034</v>
      </c>
      <c r="P55" s="1754">
        <v>0.32651357487789062</v>
      </c>
      <c r="Q55" s="1754">
        <v>0.31741751593258544</v>
      </c>
      <c r="R55" s="1755">
        <v>0.32362697523108153</v>
      </c>
      <c r="S55" s="1756">
        <v>0.32971709415795475</v>
      </c>
      <c r="T55" s="1172" t="s">
        <v>699</v>
      </c>
      <c r="U55" s="1154"/>
      <c r="V55" s="1154"/>
      <c r="W55" s="1154"/>
      <c r="X55" s="1154"/>
      <c r="Y55" s="1154"/>
      <c r="Z55" s="1154"/>
      <c r="AA55" s="1154"/>
      <c r="AB55" s="1154"/>
      <c r="AC55" s="1154"/>
      <c r="AD55" s="1154"/>
      <c r="AE55" s="1154"/>
      <c r="AF55" s="1154"/>
      <c r="AG55" s="1154"/>
      <c r="AH55" s="1154"/>
    </row>
    <row r="56" spans="2:34" s="1146" customFormat="1" ht="26.1" customHeight="1" x14ac:dyDescent="0.2">
      <c r="B56" s="1163" t="s">
        <v>100</v>
      </c>
      <c r="C56" s="1160">
        <v>3.1657952361555344E-2</v>
      </c>
      <c r="D56" s="1160">
        <v>2.8270027640895749E-2</v>
      </c>
      <c r="E56" s="1160">
        <v>2.361159373814609E-2</v>
      </c>
      <c r="F56" s="1160">
        <v>3.9161774111843566E-2</v>
      </c>
      <c r="G56" s="1160">
        <v>4.7815946504934669E-2</v>
      </c>
      <c r="H56" s="1753">
        <v>3.9448236497909593E-2</v>
      </c>
      <c r="I56" s="1754">
        <v>3.9771993896853472E-2</v>
      </c>
      <c r="J56" s="1754">
        <v>4.0172543102317507E-2</v>
      </c>
      <c r="K56" s="1754">
        <v>3.9925111558075377E-2</v>
      </c>
      <c r="L56" s="1754">
        <v>4.0726026343996746E-2</v>
      </c>
      <c r="M56" s="1754">
        <v>3.9896433464724858E-2</v>
      </c>
      <c r="N56" s="1754">
        <v>4.0322544768667853E-2</v>
      </c>
      <c r="O56" s="1754">
        <v>4.0551707459330705E-2</v>
      </c>
      <c r="P56" s="1754">
        <v>4.8345378561262566E-2</v>
      </c>
      <c r="Q56" s="1754">
        <v>4.7294485322700142E-2</v>
      </c>
      <c r="R56" s="1755">
        <v>4.8082242758850521E-2</v>
      </c>
      <c r="S56" s="1756">
        <v>4.7815946504934669E-2</v>
      </c>
      <c r="T56" s="1172" t="s">
        <v>697</v>
      </c>
      <c r="U56" s="1154"/>
      <c r="V56" s="1154"/>
      <c r="W56" s="1154"/>
      <c r="X56" s="1154"/>
      <c r="Y56" s="1154"/>
      <c r="Z56" s="1154"/>
      <c r="AA56" s="1154"/>
      <c r="AB56" s="1154"/>
      <c r="AC56" s="1154"/>
      <c r="AD56" s="1154"/>
      <c r="AE56" s="1154"/>
      <c r="AF56" s="1154"/>
      <c r="AG56" s="1154"/>
      <c r="AH56" s="1154"/>
    </row>
    <row r="57" spans="2:34" s="1146" customFormat="1" ht="26.1" customHeight="1" x14ac:dyDescent="0.2">
      <c r="B57" s="1163" t="s">
        <v>176</v>
      </c>
      <c r="C57" s="1160">
        <v>0.38204099952094084</v>
      </c>
      <c r="D57" s="1160">
        <v>0.33121726090583131</v>
      </c>
      <c r="E57" s="1160">
        <v>0.38674293741303689</v>
      </c>
      <c r="F57" s="1160">
        <v>0.35039966625331515</v>
      </c>
      <c r="G57" s="1160">
        <v>0.35553242467694979</v>
      </c>
      <c r="H57" s="1753">
        <v>0.35173678380326168</v>
      </c>
      <c r="I57" s="1754">
        <v>0.35114146773406546</v>
      </c>
      <c r="J57" s="1754">
        <v>0.34564603287664974</v>
      </c>
      <c r="K57" s="1754">
        <v>0.35302721349957394</v>
      </c>
      <c r="L57" s="1754">
        <v>0.3517183104243089</v>
      </c>
      <c r="M57" s="1754">
        <v>0.34580432377711373</v>
      </c>
      <c r="N57" s="1754">
        <v>0.34442436164973395</v>
      </c>
      <c r="O57" s="1754">
        <v>0.34087794832930668</v>
      </c>
      <c r="P57" s="1754">
        <v>0.34647275550970902</v>
      </c>
      <c r="Q57" s="1754">
        <v>0.35563898873588579</v>
      </c>
      <c r="R57" s="1755">
        <v>0.35332745802607463</v>
      </c>
      <c r="S57" s="1756">
        <v>0.35553242467694979</v>
      </c>
      <c r="T57" s="1172" t="s">
        <v>698</v>
      </c>
      <c r="U57" s="1154"/>
      <c r="V57" s="1154"/>
      <c r="W57" s="1154"/>
      <c r="X57" s="1154"/>
      <c r="Y57" s="1154"/>
      <c r="Z57" s="1154"/>
      <c r="AA57" s="1154"/>
      <c r="AB57" s="1154"/>
      <c r="AC57" s="1154"/>
      <c r="AD57" s="1154"/>
      <c r="AE57" s="1154"/>
      <c r="AF57" s="1154"/>
      <c r="AG57" s="1154"/>
      <c r="AH57" s="1154"/>
    </row>
    <row r="58" spans="2:34" s="1146" customFormat="1" ht="26.1" customHeight="1" x14ac:dyDescent="0.2">
      <c r="B58" s="1163" t="s">
        <v>258</v>
      </c>
      <c r="C58" s="1160">
        <v>0.39580470593114081</v>
      </c>
      <c r="D58" s="1160">
        <v>0.3845830840652632</v>
      </c>
      <c r="E58" s="1160">
        <v>0.36086067860962984</v>
      </c>
      <c r="F58" s="1160">
        <v>0.30179487425483414</v>
      </c>
      <c r="G58" s="1160">
        <v>0.26137623276575989</v>
      </c>
      <c r="H58" s="1753">
        <v>0.28890829466032936</v>
      </c>
      <c r="I58" s="1754">
        <v>0.28618222927378073</v>
      </c>
      <c r="J58" s="1754">
        <v>0.2856025791067528</v>
      </c>
      <c r="K58" s="1754">
        <v>0.28527569846859452</v>
      </c>
      <c r="L58" s="1754">
        <v>0.28873739505638429</v>
      </c>
      <c r="M58" s="1754">
        <v>0.29174420229870329</v>
      </c>
      <c r="N58" s="1754">
        <v>0.28649818772816976</v>
      </c>
      <c r="O58" s="1754">
        <v>0.29441926904255417</v>
      </c>
      <c r="P58" s="1754">
        <v>0.27287709317125647</v>
      </c>
      <c r="Q58" s="1754">
        <v>0.27388829981312018</v>
      </c>
      <c r="R58" s="1755">
        <v>0.26935412833818539</v>
      </c>
      <c r="S58" s="1756">
        <v>0.26137623276575989</v>
      </c>
      <c r="T58" s="1172" t="s">
        <v>605</v>
      </c>
      <c r="U58" s="1154"/>
      <c r="V58" s="1154"/>
      <c r="W58" s="1154"/>
      <c r="X58" s="1154"/>
      <c r="Y58" s="1154"/>
      <c r="Z58" s="1154"/>
      <c r="AA58" s="1154"/>
      <c r="AB58" s="1154"/>
      <c r="AC58" s="1154"/>
      <c r="AD58" s="1154"/>
      <c r="AE58" s="1154"/>
      <c r="AF58" s="1154"/>
      <c r="AG58" s="1154"/>
      <c r="AH58" s="1154"/>
    </row>
    <row r="59" spans="2:34" s="1155" customFormat="1" ht="26.1" customHeight="1" x14ac:dyDescent="0.2">
      <c r="B59" s="1164" t="s">
        <v>1503</v>
      </c>
      <c r="C59" s="1161">
        <v>1</v>
      </c>
      <c r="D59" s="1161">
        <v>1</v>
      </c>
      <c r="E59" s="1161">
        <v>1</v>
      </c>
      <c r="F59" s="1161">
        <v>1</v>
      </c>
      <c r="G59" s="1161">
        <v>1</v>
      </c>
      <c r="H59" s="1757">
        <v>1</v>
      </c>
      <c r="I59" s="1750">
        <v>1</v>
      </c>
      <c r="J59" s="1750">
        <v>1</v>
      </c>
      <c r="K59" s="1750">
        <v>1</v>
      </c>
      <c r="L59" s="1750">
        <v>1</v>
      </c>
      <c r="M59" s="1750">
        <v>1.0000000000000002</v>
      </c>
      <c r="N59" s="1750">
        <v>1</v>
      </c>
      <c r="O59" s="1750">
        <v>1</v>
      </c>
      <c r="P59" s="1750">
        <v>1</v>
      </c>
      <c r="Q59" s="1750">
        <v>1.0000000000000002</v>
      </c>
      <c r="R59" s="1751">
        <v>1</v>
      </c>
      <c r="S59" s="1752">
        <v>1</v>
      </c>
      <c r="T59" s="1174" t="s">
        <v>1015</v>
      </c>
      <c r="U59" s="1154"/>
      <c r="V59" s="1154"/>
      <c r="W59" s="1154"/>
      <c r="X59" s="1154"/>
      <c r="Y59" s="1154"/>
      <c r="Z59" s="1154"/>
      <c r="AA59" s="1154"/>
      <c r="AB59" s="1154"/>
      <c r="AC59" s="1154"/>
      <c r="AD59" s="1154"/>
      <c r="AE59" s="1154"/>
      <c r="AF59" s="1154"/>
      <c r="AG59" s="1154"/>
      <c r="AH59" s="1154"/>
    </row>
    <row r="60" spans="2:34" s="1155" customFormat="1" ht="26.1" customHeight="1" x14ac:dyDescent="0.2">
      <c r="B60" s="1164"/>
      <c r="C60" s="1161"/>
      <c r="D60" s="1161"/>
      <c r="E60" s="1161"/>
      <c r="F60" s="1161"/>
      <c r="G60" s="1161"/>
      <c r="H60" s="1757"/>
      <c r="I60" s="1750"/>
      <c r="J60" s="1750"/>
      <c r="K60" s="1750"/>
      <c r="L60" s="1750"/>
      <c r="M60" s="1750"/>
      <c r="N60" s="1750"/>
      <c r="O60" s="1750"/>
      <c r="P60" s="1750"/>
      <c r="Q60" s="1750"/>
      <c r="R60" s="1751"/>
      <c r="S60" s="1752"/>
      <c r="T60" s="1173"/>
      <c r="U60" s="1154"/>
      <c r="V60" s="1154"/>
      <c r="W60" s="1154"/>
      <c r="X60" s="1154"/>
      <c r="Y60" s="1154"/>
      <c r="Z60" s="1154"/>
      <c r="AA60" s="1154"/>
      <c r="AB60" s="1154"/>
      <c r="AC60" s="1154"/>
      <c r="AD60" s="1154"/>
      <c r="AE60" s="1154"/>
      <c r="AF60" s="1154"/>
      <c r="AG60" s="1154"/>
      <c r="AH60" s="1154"/>
    </row>
    <row r="61" spans="2:34" s="1155" customFormat="1" ht="26.1" customHeight="1" x14ac:dyDescent="0.2">
      <c r="B61" s="1166" t="s">
        <v>1939</v>
      </c>
      <c r="C61" s="1161"/>
      <c r="D61" s="1161"/>
      <c r="E61" s="1161"/>
      <c r="F61" s="1161"/>
      <c r="G61" s="1161"/>
      <c r="H61" s="1757"/>
      <c r="I61" s="1750"/>
      <c r="J61" s="1750"/>
      <c r="K61" s="1750"/>
      <c r="L61" s="1750"/>
      <c r="M61" s="1750"/>
      <c r="N61" s="1750"/>
      <c r="O61" s="1750"/>
      <c r="P61" s="1750"/>
      <c r="Q61" s="1750"/>
      <c r="R61" s="1751"/>
      <c r="S61" s="1752"/>
      <c r="T61" s="1170" t="s">
        <v>1938</v>
      </c>
      <c r="U61" s="1154"/>
      <c r="V61" s="1154"/>
      <c r="W61" s="1154"/>
      <c r="X61" s="1154"/>
      <c r="Y61" s="1154"/>
      <c r="Z61" s="1154"/>
      <c r="AA61" s="1154"/>
      <c r="AB61" s="1154"/>
      <c r="AC61" s="1154"/>
      <c r="AD61" s="1154"/>
      <c r="AE61" s="1154"/>
      <c r="AF61" s="1154"/>
      <c r="AG61" s="1154"/>
      <c r="AH61" s="1154"/>
    </row>
    <row r="62" spans="2:34" s="1155" customFormat="1" ht="12" customHeight="1" x14ac:dyDescent="0.2">
      <c r="B62" s="1164"/>
      <c r="C62" s="1161"/>
      <c r="D62" s="1161"/>
      <c r="E62" s="1161"/>
      <c r="F62" s="1161"/>
      <c r="G62" s="1161"/>
      <c r="H62" s="1757"/>
      <c r="I62" s="1750"/>
      <c r="J62" s="1750"/>
      <c r="K62" s="1750"/>
      <c r="L62" s="1750"/>
      <c r="M62" s="1750"/>
      <c r="N62" s="1750"/>
      <c r="O62" s="1750"/>
      <c r="P62" s="1750"/>
      <c r="Q62" s="1750"/>
      <c r="R62" s="1751"/>
      <c r="S62" s="1752"/>
      <c r="T62" s="1173"/>
      <c r="U62" s="1154"/>
      <c r="V62" s="1154"/>
      <c r="W62" s="1154"/>
      <c r="X62" s="1154"/>
      <c r="Y62" s="1154"/>
      <c r="Z62" s="1154"/>
      <c r="AA62" s="1154"/>
      <c r="AB62" s="1154"/>
      <c r="AC62" s="1154"/>
      <c r="AD62" s="1154"/>
      <c r="AE62" s="1154"/>
      <c r="AF62" s="1154"/>
      <c r="AG62" s="1154"/>
      <c r="AH62" s="1154"/>
    </row>
    <row r="63" spans="2:34" s="1155" customFormat="1" ht="26.1" customHeight="1" x14ac:dyDescent="0.2">
      <c r="B63" s="1163" t="s">
        <v>989</v>
      </c>
      <c r="C63" s="1160">
        <v>0.88665367112668247</v>
      </c>
      <c r="D63" s="1160">
        <v>0.8749773620666268</v>
      </c>
      <c r="E63" s="1160">
        <v>0.83847801284688461</v>
      </c>
      <c r="F63" s="1160">
        <v>0.8437074158893767</v>
      </c>
      <c r="G63" s="1160">
        <v>0.83059754973620725</v>
      </c>
      <c r="H63" s="1753">
        <v>0.83663376540643675</v>
      </c>
      <c r="I63" s="1754">
        <v>0.84107811629937035</v>
      </c>
      <c r="J63" s="1754">
        <v>0.83595756114439712</v>
      </c>
      <c r="K63" s="1754">
        <v>0.83451629443276876</v>
      </c>
      <c r="L63" s="1754">
        <v>0.83280837647539041</v>
      </c>
      <c r="M63" s="1754">
        <v>0.83168258924564809</v>
      </c>
      <c r="N63" s="1754">
        <v>0.83138766997299607</v>
      </c>
      <c r="O63" s="1754">
        <v>0.83188950505294201</v>
      </c>
      <c r="P63" s="1754">
        <v>0.82981157901168012</v>
      </c>
      <c r="Q63" s="1754">
        <v>0.83167232240695055</v>
      </c>
      <c r="R63" s="1755">
        <v>0.83072636843247416</v>
      </c>
      <c r="S63" s="1756">
        <v>0.83059754973620725</v>
      </c>
      <c r="T63" s="1172" t="s">
        <v>1151</v>
      </c>
      <c r="U63" s="1154"/>
      <c r="V63" s="1154"/>
      <c r="W63" s="1154"/>
      <c r="X63" s="1154"/>
      <c r="Y63" s="1154"/>
      <c r="Z63" s="1154"/>
      <c r="AA63" s="1154"/>
      <c r="AB63" s="1154"/>
      <c r="AC63" s="1154"/>
      <c r="AD63" s="1154"/>
      <c r="AE63" s="1154"/>
      <c r="AF63" s="1154"/>
      <c r="AG63" s="1154"/>
      <c r="AH63" s="1154"/>
    </row>
    <row r="64" spans="2:34" s="1155" customFormat="1" ht="26.1" customHeight="1" x14ac:dyDescent="0.2">
      <c r="B64" s="1163" t="s">
        <v>1247</v>
      </c>
      <c r="C64" s="1160">
        <v>0.1133463288733175</v>
      </c>
      <c r="D64" s="1160">
        <v>0.1250226379333732</v>
      </c>
      <c r="E64" s="1160">
        <v>0.16152198715311553</v>
      </c>
      <c r="F64" s="1160">
        <v>0.15629258411062333</v>
      </c>
      <c r="G64" s="1160">
        <v>0.16498057429732071</v>
      </c>
      <c r="H64" s="1753">
        <v>0.1583627517591909</v>
      </c>
      <c r="I64" s="1754">
        <v>0.15395044833266722</v>
      </c>
      <c r="J64" s="1754">
        <v>0.15908350234245358</v>
      </c>
      <c r="K64" s="1754">
        <v>0.16050658831569156</v>
      </c>
      <c r="L64" s="1754">
        <v>0.16201100680119557</v>
      </c>
      <c r="M64" s="1754">
        <v>0.16313614746012367</v>
      </c>
      <c r="N64" s="1754">
        <v>0.16345238289300171</v>
      </c>
      <c r="O64" s="1754">
        <v>0.16313781657250159</v>
      </c>
      <c r="P64" s="1754">
        <v>0.16524167888364485</v>
      </c>
      <c r="Q64" s="1754">
        <v>0.16340814142566876</v>
      </c>
      <c r="R64" s="1755">
        <v>0.16448603762050942</v>
      </c>
      <c r="S64" s="1756">
        <v>0.16498057429732071</v>
      </c>
      <c r="T64" s="1172" t="s">
        <v>1152</v>
      </c>
      <c r="U64" s="1154"/>
      <c r="V64" s="1154"/>
      <c r="W64" s="1154"/>
      <c r="X64" s="1154"/>
      <c r="Y64" s="1154"/>
      <c r="Z64" s="1154"/>
      <c r="AA64" s="1154"/>
      <c r="AB64" s="1154"/>
      <c r="AC64" s="1154"/>
      <c r="AD64" s="1154"/>
      <c r="AE64" s="1154"/>
      <c r="AF64" s="1154"/>
      <c r="AG64" s="1154"/>
      <c r="AH64" s="1154"/>
    </row>
    <row r="65" spans="2:34" s="1155" customFormat="1" ht="26.1" customHeight="1" x14ac:dyDescent="0.2">
      <c r="B65" s="1163" t="s">
        <v>1633</v>
      </c>
      <c r="C65" s="1367">
        <v>0</v>
      </c>
      <c r="D65" s="1367">
        <v>0</v>
      </c>
      <c r="E65" s="1367">
        <v>0</v>
      </c>
      <c r="F65" s="1367">
        <v>0</v>
      </c>
      <c r="G65" s="1367">
        <v>4.4218759664719836E-3</v>
      </c>
      <c r="H65" s="1753">
        <v>5.0034828343723413E-3</v>
      </c>
      <c r="I65" s="1742">
        <v>4.9714353679624007E-3</v>
      </c>
      <c r="J65" s="1742">
        <v>4.9589365131492546E-3</v>
      </c>
      <c r="K65" s="1742">
        <v>4.9771172515396507E-3</v>
      </c>
      <c r="L65" s="1754">
        <v>5.1806167234139128E-3</v>
      </c>
      <c r="M65" s="1754">
        <v>5.1812632942282669E-3</v>
      </c>
      <c r="N65" s="1754">
        <v>5.1599471340022874E-3</v>
      </c>
      <c r="O65" s="1754">
        <v>4.9726783745564444E-3</v>
      </c>
      <c r="P65" s="1754">
        <v>4.9467421046750721E-3</v>
      </c>
      <c r="Q65" s="1754">
        <v>4.9195361673807468E-3</v>
      </c>
      <c r="R65" s="1755">
        <v>4.7875939470164155E-3</v>
      </c>
      <c r="S65" s="1756">
        <v>4.4218759664719836E-3</v>
      </c>
      <c r="T65" s="1172" t="s">
        <v>1634</v>
      </c>
      <c r="U65" s="1154"/>
      <c r="V65" s="1154"/>
      <c r="W65" s="1154"/>
      <c r="X65" s="1154"/>
      <c r="Y65" s="1154"/>
      <c r="Z65" s="1154"/>
      <c r="AA65" s="1154"/>
      <c r="AB65" s="1154"/>
      <c r="AC65" s="1154"/>
      <c r="AD65" s="1154"/>
      <c r="AE65" s="1154"/>
      <c r="AF65" s="1154"/>
      <c r="AG65" s="1154"/>
      <c r="AH65" s="1154"/>
    </row>
    <row r="66" spans="2:34" s="1155" customFormat="1" ht="26.1" customHeight="1" x14ac:dyDescent="0.2">
      <c r="B66" s="1164" t="s">
        <v>1503</v>
      </c>
      <c r="C66" s="1161">
        <v>1</v>
      </c>
      <c r="D66" s="1161">
        <v>1</v>
      </c>
      <c r="E66" s="1161">
        <v>1.0000000000000002</v>
      </c>
      <c r="F66" s="1161">
        <v>1</v>
      </c>
      <c r="G66" s="1161">
        <v>1</v>
      </c>
      <c r="H66" s="1757">
        <v>1</v>
      </c>
      <c r="I66" s="1750">
        <v>1</v>
      </c>
      <c r="J66" s="1750">
        <v>1</v>
      </c>
      <c r="K66" s="1750">
        <v>0.99999999999999989</v>
      </c>
      <c r="L66" s="1750">
        <v>0.99999999999999989</v>
      </c>
      <c r="M66" s="1750">
        <v>1</v>
      </c>
      <c r="N66" s="1750">
        <v>1</v>
      </c>
      <c r="O66" s="1750">
        <v>1</v>
      </c>
      <c r="P66" s="1750">
        <v>1</v>
      </c>
      <c r="Q66" s="1750">
        <v>1</v>
      </c>
      <c r="R66" s="1751">
        <v>1</v>
      </c>
      <c r="S66" s="1752">
        <v>1</v>
      </c>
      <c r="T66" s="1174" t="s">
        <v>1015</v>
      </c>
      <c r="U66" s="1154"/>
      <c r="V66" s="1154"/>
      <c r="W66" s="1154"/>
      <c r="X66" s="1154"/>
      <c r="Y66" s="1154"/>
      <c r="Z66" s="1154"/>
      <c r="AA66" s="1154"/>
      <c r="AB66" s="1154"/>
      <c r="AC66" s="1154"/>
      <c r="AD66" s="1154"/>
      <c r="AE66" s="1154"/>
      <c r="AF66" s="1154"/>
      <c r="AG66" s="1154"/>
      <c r="AH66" s="1154"/>
    </row>
    <row r="67" spans="2:34" s="1155" customFormat="1" ht="26.1" customHeight="1" thickBot="1" x14ac:dyDescent="0.25">
      <c r="B67" s="1168"/>
      <c r="C67" s="1012"/>
      <c r="D67" s="1012"/>
      <c r="E67" s="1018"/>
      <c r="F67" s="1018"/>
      <c r="G67" s="1018"/>
      <c r="H67" s="1014"/>
      <c r="I67" s="1015"/>
      <c r="J67" s="1015"/>
      <c r="K67" s="1015"/>
      <c r="L67" s="1015"/>
      <c r="M67" s="1015"/>
      <c r="N67" s="1015"/>
      <c r="O67" s="1015"/>
      <c r="P67" s="1015"/>
      <c r="Q67" s="1015"/>
      <c r="R67" s="1017"/>
      <c r="S67" s="1181"/>
      <c r="T67" s="1176"/>
      <c r="U67" s="1154"/>
      <c r="V67" s="1154"/>
      <c r="W67" s="1154"/>
      <c r="X67" s="1154"/>
      <c r="Y67" s="1154"/>
      <c r="Z67" s="1154"/>
      <c r="AA67" s="1154"/>
      <c r="AB67" s="1154"/>
      <c r="AC67" s="1154"/>
      <c r="AD67" s="1154"/>
      <c r="AE67" s="1154"/>
      <c r="AF67" s="1154"/>
      <c r="AG67" s="1154"/>
      <c r="AH67" s="1154"/>
    </row>
    <row r="68" spans="2:34" s="441" customFormat="1" ht="12" customHeight="1" thickTop="1" x14ac:dyDescent="0.7">
      <c r="B68" s="450"/>
      <c r="C68" s="466"/>
      <c r="D68" s="466"/>
      <c r="E68" s="466"/>
      <c r="F68" s="466"/>
      <c r="G68" s="466"/>
      <c r="H68" s="466"/>
      <c r="I68" s="466"/>
      <c r="J68" s="466"/>
      <c r="K68" s="466"/>
      <c r="L68" s="466"/>
      <c r="M68" s="466"/>
      <c r="N68" s="466"/>
      <c r="O68" s="466"/>
      <c r="P68" s="466"/>
      <c r="Q68" s="466"/>
      <c r="R68" s="466"/>
      <c r="S68" s="466"/>
      <c r="T68" s="450"/>
      <c r="U68" s="449"/>
      <c r="V68" s="449"/>
      <c r="W68" s="449"/>
    </row>
    <row r="69" spans="2:34" s="336" customFormat="1" ht="26.1" customHeight="1" x14ac:dyDescent="0.5">
      <c r="B69" s="336" t="s">
        <v>1537</v>
      </c>
      <c r="C69" s="420"/>
      <c r="D69" s="420"/>
      <c r="E69" s="420"/>
      <c r="F69" s="420"/>
      <c r="G69" s="420"/>
      <c r="H69" s="420"/>
      <c r="I69" s="420"/>
      <c r="J69" s="420"/>
      <c r="K69" s="420"/>
      <c r="L69" s="420"/>
      <c r="M69" s="420"/>
      <c r="N69" s="420"/>
      <c r="O69" s="420"/>
      <c r="P69" s="420"/>
      <c r="Q69" s="420"/>
      <c r="R69" s="420"/>
      <c r="S69" s="420"/>
      <c r="T69" s="336" t="s">
        <v>1769</v>
      </c>
    </row>
    <row r="70" spans="2:34" s="829" customFormat="1" ht="23.25" x14ac:dyDescent="0.5">
      <c r="B70" s="359" t="s">
        <v>1940</v>
      </c>
      <c r="C70" s="830"/>
      <c r="D70" s="830"/>
      <c r="E70" s="830"/>
      <c r="F70" s="830"/>
      <c r="G70" s="830"/>
      <c r="H70" s="830"/>
      <c r="I70" s="830"/>
      <c r="J70" s="830"/>
      <c r="K70" s="830"/>
      <c r="L70" s="830"/>
      <c r="M70" s="830"/>
      <c r="N70" s="830"/>
      <c r="O70" s="830"/>
      <c r="P70" s="830"/>
      <c r="Q70" s="830"/>
      <c r="R70" s="830"/>
      <c r="S70" s="830"/>
      <c r="T70" s="358" t="s">
        <v>1941</v>
      </c>
    </row>
    <row r="71" spans="2:34" s="478" customFormat="1" ht="26.1" customHeight="1" x14ac:dyDescent="0.5">
      <c r="B71" s="233" t="s">
        <v>1670</v>
      </c>
      <c r="C71" s="470"/>
      <c r="D71" s="470"/>
      <c r="E71" s="470"/>
      <c r="F71" s="470"/>
      <c r="G71" s="470"/>
      <c r="H71" s="470"/>
      <c r="I71" s="470"/>
      <c r="J71" s="470"/>
      <c r="K71" s="470"/>
      <c r="L71" s="470"/>
      <c r="M71" s="470"/>
      <c r="N71" s="470"/>
      <c r="O71" s="470"/>
      <c r="P71" s="470"/>
      <c r="Q71" s="470"/>
      <c r="R71" s="470"/>
      <c r="S71" s="470"/>
      <c r="T71" s="488" t="s">
        <v>1671</v>
      </c>
    </row>
    <row r="72" spans="2:34" s="441" customFormat="1" ht="26.1" customHeight="1" x14ac:dyDescent="0.7">
      <c r="B72" s="450"/>
      <c r="C72" s="466"/>
      <c r="D72" s="466"/>
      <c r="E72" s="466"/>
      <c r="F72" s="466"/>
      <c r="G72" s="466"/>
      <c r="H72" s="466"/>
      <c r="I72" s="466"/>
      <c r="J72" s="466"/>
      <c r="K72" s="466"/>
      <c r="L72" s="466"/>
      <c r="M72" s="466"/>
      <c r="N72" s="466"/>
      <c r="O72" s="466"/>
      <c r="P72" s="466"/>
      <c r="Q72" s="466"/>
      <c r="R72" s="466"/>
      <c r="S72" s="466"/>
      <c r="T72" s="450"/>
    </row>
    <row r="73" spans="2:34" ht="26.1" customHeight="1" x14ac:dyDescent="0.85">
      <c r="B73" s="250"/>
      <c r="C73" s="1735"/>
      <c r="D73" s="1735"/>
      <c r="E73" s="1735"/>
      <c r="F73" s="1735"/>
      <c r="G73" s="1758"/>
      <c r="H73" s="1758"/>
      <c r="I73" s="1758"/>
      <c r="J73" s="1758"/>
      <c r="K73" s="1758"/>
      <c r="L73" s="1758"/>
      <c r="M73" s="1758"/>
      <c r="N73" s="1758"/>
      <c r="O73" s="1758"/>
      <c r="P73" s="1758"/>
      <c r="Q73" s="1758"/>
      <c r="R73" s="1758"/>
      <c r="S73" s="1758"/>
      <c r="T73" s="252"/>
    </row>
    <row r="74" spans="2:34" ht="26.1" customHeight="1" x14ac:dyDescent="0.85">
      <c r="B74" s="253"/>
      <c r="C74" s="1736"/>
      <c r="D74" s="1736"/>
      <c r="E74" s="1736"/>
      <c r="F74" s="1736"/>
      <c r="G74" s="1737"/>
      <c r="H74" s="1737"/>
      <c r="I74" s="1737"/>
      <c r="J74" s="1737"/>
      <c r="K74" s="1737"/>
      <c r="L74" s="1737"/>
      <c r="M74" s="1737"/>
      <c r="N74" s="1737"/>
      <c r="O74" s="1737"/>
      <c r="P74" s="1737"/>
      <c r="Q74" s="1737"/>
      <c r="R74" s="1737"/>
      <c r="S74" s="1737"/>
      <c r="T74" s="254"/>
    </row>
    <row r="75" spans="2:34" ht="26.1" customHeight="1" x14ac:dyDescent="0.85">
      <c r="B75" s="253"/>
      <c r="C75" s="1737"/>
      <c r="D75" s="1737"/>
      <c r="E75" s="1737"/>
      <c r="F75" s="1737"/>
      <c r="G75" s="1737"/>
      <c r="H75" s="1737"/>
      <c r="I75" s="1737"/>
      <c r="J75" s="1737"/>
      <c r="K75" s="1737"/>
      <c r="L75" s="1737"/>
      <c r="M75" s="1737"/>
      <c r="N75" s="1737"/>
      <c r="O75" s="1737"/>
      <c r="P75" s="1737"/>
      <c r="Q75" s="1737"/>
      <c r="R75" s="1737"/>
      <c r="S75" s="1737"/>
      <c r="T75" s="254"/>
    </row>
    <row r="76" spans="2:34" ht="26.1" customHeight="1" x14ac:dyDescent="0.5">
      <c r="B76" s="253"/>
      <c r="C76" s="471"/>
      <c r="D76" s="471"/>
      <c r="E76" s="471"/>
      <c r="F76" s="471"/>
      <c r="G76" s="471"/>
      <c r="H76" s="471"/>
      <c r="I76" s="471"/>
      <c r="J76" s="471"/>
      <c r="K76" s="471"/>
      <c r="L76" s="471"/>
      <c r="M76" s="471"/>
      <c r="N76" s="471"/>
      <c r="O76" s="471"/>
      <c r="P76" s="471"/>
      <c r="Q76" s="471"/>
      <c r="R76" s="471"/>
      <c r="S76" s="471"/>
      <c r="T76" s="254"/>
    </row>
    <row r="77" spans="2:34" ht="26.1" customHeight="1" x14ac:dyDescent="0.5">
      <c r="B77" s="250"/>
      <c r="C77" s="470"/>
      <c r="D77" s="470"/>
      <c r="E77" s="470"/>
      <c r="F77" s="470"/>
      <c r="G77" s="470"/>
      <c r="H77" s="470"/>
      <c r="I77" s="470"/>
      <c r="J77" s="470"/>
      <c r="K77" s="470"/>
      <c r="L77" s="470"/>
      <c r="M77" s="470"/>
      <c r="N77" s="470"/>
      <c r="O77" s="470"/>
      <c r="P77" s="470"/>
      <c r="Q77" s="470"/>
      <c r="R77" s="470"/>
      <c r="S77" s="470"/>
      <c r="T77" s="252"/>
    </row>
    <row r="78" spans="2:34" ht="26.1" customHeight="1" x14ac:dyDescent="0.5">
      <c r="B78" s="253"/>
      <c r="C78" s="471"/>
      <c r="D78" s="471"/>
      <c r="E78" s="471"/>
      <c r="F78" s="471"/>
      <c r="G78" s="471"/>
      <c r="H78" s="471"/>
      <c r="I78" s="471"/>
      <c r="J78" s="471"/>
      <c r="K78" s="471"/>
      <c r="L78" s="471"/>
      <c r="M78" s="471"/>
      <c r="N78" s="471"/>
      <c r="O78" s="471"/>
      <c r="P78" s="471"/>
      <c r="Q78" s="471"/>
      <c r="R78" s="471"/>
      <c r="S78" s="471"/>
      <c r="T78" s="254"/>
    </row>
    <row r="79" spans="2:34" ht="26.1" customHeight="1" x14ac:dyDescent="0.5">
      <c r="B79" s="253"/>
      <c r="C79" s="471"/>
      <c r="D79" s="471"/>
      <c r="E79" s="471"/>
      <c r="F79" s="471"/>
      <c r="G79" s="471"/>
      <c r="H79" s="471"/>
      <c r="I79" s="471"/>
      <c r="J79" s="471"/>
      <c r="K79" s="471"/>
      <c r="L79" s="471"/>
      <c r="M79" s="471"/>
      <c r="N79" s="471"/>
      <c r="O79" s="471"/>
      <c r="P79" s="471"/>
      <c r="Q79" s="471"/>
      <c r="R79" s="471"/>
      <c r="S79" s="471"/>
      <c r="T79" s="254"/>
    </row>
    <row r="80" spans="2:34" ht="26.1" customHeight="1" x14ac:dyDescent="0.5">
      <c r="B80" s="253"/>
      <c r="C80" s="471"/>
      <c r="D80" s="471"/>
      <c r="E80" s="471"/>
      <c r="F80" s="471"/>
      <c r="G80" s="471"/>
      <c r="H80" s="471"/>
      <c r="I80" s="471"/>
      <c r="J80" s="471"/>
      <c r="K80" s="471"/>
      <c r="L80" s="471"/>
      <c r="M80" s="471"/>
      <c r="N80" s="471"/>
      <c r="O80" s="471"/>
      <c r="P80" s="471"/>
      <c r="Q80" s="471"/>
      <c r="R80" s="471"/>
      <c r="S80" s="471"/>
      <c r="T80" s="254"/>
    </row>
    <row r="81" spans="2:20" ht="26.1" customHeight="1" x14ac:dyDescent="0.5">
      <c r="B81" s="250"/>
      <c r="C81" s="470"/>
      <c r="D81" s="470"/>
      <c r="E81" s="470"/>
      <c r="F81" s="470"/>
      <c r="G81" s="470"/>
      <c r="H81" s="470"/>
      <c r="I81" s="470"/>
      <c r="J81" s="470"/>
      <c r="K81" s="470"/>
      <c r="L81" s="470"/>
      <c r="M81" s="470"/>
      <c r="N81" s="470"/>
      <c r="O81" s="470"/>
      <c r="P81" s="470"/>
      <c r="Q81" s="470"/>
      <c r="R81" s="470"/>
      <c r="S81" s="470"/>
      <c r="T81" s="252"/>
    </row>
    <row r="82" spans="2:20" ht="26.1" customHeight="1" x14ac:dyDescent="0.5">
      <c r="B82" s="253"/>
      <c r="C82" s="471"/>
      <c r="D82" s="471"/>
      <c r="E82" s="471"/>
      <c r="F82" s="471"/>
      <c r="G82" s="471"/>
      <c r="H82" s="471"/>
      <c r="I82" s="471"/>
      <c r="J82" s="471"/>
      <c r="K82" s="471"/>
      <c r="L82" s="471"/>
      <c r="M82" s="471"/>
      <c r="N82" s="471"/>
      <c r="O82" s="471"/>
      <c r="P82" s="471"/>
      <c r="Q82" s="471"/>
      <c r="R82" s="471"/>
      <c r="S82" s="471"/>
      <c r="T82" s="254"/>
    </row>
    <row r="83" spans="2:20" ht="26.1" customHeight="1" x14ac:dyDescent="0.5">
      <c r="B83" s="253"/>
      <c r="C83" s="471"/>
      <c r="D83" s="471"/>
      <c r="E83" s="471"/>
      <c r="F83" s="471"/>
      <c r="G83" s="471"/>
      <c r="H83" s="471"/>
      <c r="I83" s="471"/>
      <c r="J83" s="471"/>
      <c r="K83" s="471"/>
      <c r="L83" s="471"/>
      <c r="M83" s="471"/>
      <c r="N83" s="471"/>
      <c r="O83" s="471"/>
      <c r="P83" s="471"/>
      <c r="Q83" s="471"/>
      <c r="R83" s="471"/>
      <c r="S83" s="471"/>
      <c r="T83" s="254"/>
    </row>
    <row r="84" spans="2:20" ht="26.1" customHeight="1" x14ac:dyDescent="0.5">
      <c r="B84" s="253"/>
      <c r="C84" s="471"/>
      <c r="D84" s="471"/>
      <c r="E84" s="471"/>
      <c r="F84" s="471"/>
      <c r="G84" s="471"/>
      <c r="H84" s="471"/>
      <c r="I84" s="471"/>
      <c r="J84" s="471"/>
      <c r="K84" s="471"/>
      <c r="L84" s="471"/>
      <c r="M84" s="471"/>
      <c r="N84" s="471"/>
      <c r="O84" s="471"/>
      <c r="P84" s="471"/>
      <c r="Q84" s="471"/>
      <c r="R84" s="471"/>
      <c r="S84" s="471"/>
      <c r="T84" s="254"/>
    </row>
    <row r="85" spans="2:20" ht="26.1" customHeight="1" x14ac:dyDescent="0.5">
      <c r="B85" s="250"/>
      <c r="C85" s="470"/>
      <c r="D85" s="470"/>
      <c r="E85" s="470"/>
      <c r="F85" s="470"/>
      <c r="G85" s="470"/>
      <c r="H85" s="470"/>
      <c r="I85" s="470"/>
      <c r="J85" s="470"/>
      <c r="K85" s="470"/>
      <c r="L85" s="470"/>
      <c r="M85" s="470"/>
      <c r="N85" s="470"/>
      <c r="O85" s="470"/>
      <c r="P85" s="470"/>
      <c r="Q85" s="470"/>
      <c r="R85" s="470"/>
      <c r="S85" s="470"/>
      <c r="T85" s="252"/>
    </row>
    <row r="86" spans="2:20" ht="26.1" customHeight="1" x14ac:dyDescent="0.5">
      <c r="B86" s="253"/>
      <c r="C86" s="471"/>
      <c r="D86" s="471"/>
      <c r="E86" s="471"/>
      <c r="F86" s="471"/>
      <c r="G86" s="471"/>
      <c r="H86" s="471"/>
      <c r="I86" s="471"/>
      <c r="J86" s="471"/>
      <c r="K86" s="471"/>
      <c r="L86" s="471"/>
      <c r="M86" s="471"/>
      <c r="N86" s="471"/>
      <c r="O86" s="471"/>
      <c r="P86" s="471"/>
      <c r="Q86" s="471"/>
      <c r="R86" s="471"/>
      <c r="S86" s="471"/>
      <c r="T86" s="254"/>
    </row>
    <row r="87" spans="2:20" ht="26.1" customHeight="1" x14ac:dyDescent="0.5">
      <c r="B87" s="253"/>
      <c r="C87" s="471"/>
      <c r="D87" s="471"/>
      <c r="E87" s="471"/>
      <c r="F87" s="471"/>
      <c r="G87" s="471"/>
      <c r="H87" s="471"/>
      <c r="I87" s="471"/>
      <c r="J87" s="471"/>
      <c r="K87" s="471"/>
      <c r="L87" s="471"/>
      <c r="M87" s="471"/>
      <c r="N87" s="471"/>
      <c r="O87" s="471"/>
      <c r="P87" s="471"/>
      <c r="Q87" s="471"/>
      <c r="R87" s="471"/>
      <c r="S87" s="471"/>
      <c r="T87" s="254"/>
    </row>
    <row r="88" spans="2:20" ht="26.1" customHeight="1" x14ac:dyDescent="0.5">
      <c r="B88" s="253"/>
      <c r="C88" s="471"/>
      <c r="D88" s="471"/>
      <c r="E88" s="471"/>
      <c r="F88" s="471"/>
      <c r="G88" s="471"/>
      <c r="H88" s="471"/>
      <c r="I88" s="471"/>
      <c r="J88" s="471"/>
      <c r="K88" s="471"/>
      <c r="L88" s="471"/>
      <c r="M88" s="471"/>
      <c r="N88" s="471"/>
      <c r="O88" s="471"/>
      <c r="P88" s="471"/>
      <c r="Q88" s="471"/>
      <c r="R88" s="471"/>
      <c r="S88" s="471"/>
      <c r="T88" s="254"/>
    </row>
    <row r="89" spans="2:20" ht="26.1" customHeight="1" x14ac:dyDescent="0.5">
      <c r="B89" s="250"/>
      <c r="C89" s="470"/>
      <c r="D89" s="470"/>
      <c r="E89" s="470"/>
      <c r="F89" s="470"/>
      <c r="G89" s="470"/>
      <c r="H89" s="470"/>
      <c r="I89" s="470"/>
      <c r="J89" s="470"/>
      <c r="K89" s="470"/>
      <c r="L89" s="470"/>
      <c r="M89" s="470"/>
      <c r="N89" s="470"/>
      <c r="O89" s="470"/>
      <c r="P89" s="470"/>
      <c r="Q89" s="470"/>
      <c r="R89" s="470"/>
      <c r="S89" s="470"/>
      <c r="T89" s="252"/>
    </row>
    <row r="90" spans="2:20" ht="26.1" customHeight="1" x14ac:dyDescent="0.5">
      <c r="B90" s="250"/>
      <c r="C90" s="470"/>
      <c r="D90" s="470"/>
      <c r="E90" s="470"/>
      <c r="F90" s="470"/>
      <c r="G90" s="470"/>
      <c r="H90" s="470"/>
      <c r="I90" s="470"/>
      <c r="J90" s="470"/>
      <c r="K90" s="470"/>
      <c r="L90" s="470"/>
      <c r="M90" s="470"/>
      <c r="N90" s="470"/>
      <c r="O90" s="470"/>
      <c r="P90" s="470"/>
      <c r="Q90" s="470"/>
      <c r="R90" s="470"/>
      <c r="S90" s="470"/>
      <c r="T90" s="252"/>
    </row>
    <row r="91" spans="2:20" ht="26.1" customHeight="1" x14ac:dyDescent="0.5">
      <c r="B91" s="250"/>
      <c r="C91" s="470"/>
      <c r="D91" s="470"/>
      <c r="E91" s="470"/>
      <c r="F91" s="470"/>
      <c r="G91" s="470"/>
      <c r="H91" s="470"/>
      <c r="I91" s="470"/>
      <c r="J91" s="470"/>
      <c r="K91" s="470"/>
      <c r="L91" s="470"/>
      <c r="M91" s="470"/>
      <c r="N91" s="470"/>
      <c r="O91" s="470"/>
      <c r="P91" s="470"/>
      <c r="Q91" s="470"/>
      <c r="R91" s="470"/>
      <c r="S91" s="470"/>
      <c r="T91" s="252"/>
    </row>
    <row r="92" spans="2:20" ht="26.1" customHeight="1" x14ac:dyDescent="0.5">
      <c r="B92" s="250"/>
      <c r="C92" s="470"/>
      <c r="D92" s="470"/>
      <c r="E92" s="470"/>
      <c r="F92" s="470"/>
      <c r="G92" s="470"/>
      <c r="H92" s="470"/>
      <c r="I92" s="470"/>
      <c r="J92" s="470"/>
      <c r="K92" s="470"/>
      <c r="L92" s="470"/>
      <c r="M92" s="470"/>
      <c r="N92" s="470"/>
      <c r="O92" s="470"/>
      <c r="P92" s="470"/>
      <c r="Q92" s="470"/>
      <c r="R92" s="470"/>
      <c r="S92" s="470"/>
      <c r="T92" s="252"/>
    </row>
    <row r="93" spans="2:20" ht="26.1" customHeight="1" x14ac:dyDescent="0.5">
      <c r="B93" s="250"/>
      <c r="C93" s="470"/>
      <c r="D93" s="470"/>
      <c r="E93" s="470"/>
      <c r="F93" s="470"/>
      <c r="G93" s="470"/>
      <c r="H93" s="470"/>
      <c r="I93" s="470"/>
      <c r="J93" s="470"/>
      <c r="K93" s="470"/>
      <c r="L93" s="470"/>
      <c r="M93" s="470"/>
      <c r="N93" s="470"/>
      <c r="O93" s="470"/>
      <c r="P93" s="470"/>
      <c r="Q93" s="470"/>
      <c r="R93" s="470"/>
      <c r="S93" s="470"/>
      <c r="T93" s="252"/>
    </row>
    <row r="94" spans="2:20" ht="26.1" customHeight="1" x14ac:dyDescent="0.5">
      <c r="B94" s="250"/>
      <c r="C94" s="251"/>
      <c r="D94" s="251"/>
      <c r="E94" s="251"/>
      <c r="F94" s="251"/>
      <c r="G94" s="251"/>
      <c r="H94" s="251"/>
      <c r="I94" s="251"/>
      <c r="J94" s="251"/>
      <c r="K94" s="251"/>
      <c r="L94" s="251"/>
      <c r="M94" s="251"/>
      <c r="N94" s="251"/>
      <c r="O94" s="251"/>
      <c r="P94" s="251"/>
      <c r="Q94" s="251"/>
      <c r="R94" s="251"/>
      <c r="S94" s="251"/>
      <c r="T94" s="252"/>
    </row>
    <row r="95" spans="2:20" ht="26.1" customHeight="1" x14ac:dyDescent="0.5">
      <c r="B95" s="250"/>
      <c r="C95" s="251"/>
      <c r="D95" s="251"/>
      <c r="E95" s="251"/>
      <c r="F95" s="251"/>
      <c r="G95" s="251"/>
      <c r="H95" s="251"/>
      <c r="I95" s="251"/>
      <c r="J95" s="251"/>
      <c r="K95" s="251"/>
      <c r="L95" s="251"/>
      <c r="M95" s="251"/>
      <c r="N95" s="251"/>
      <c r="O95" s="251"/>
      <c r="P95" s="251"/>
      <c r="Q95" s="251"/>
      <c r="R95" s="251"/>
      <c r="S95" s="251"/>
      <c r="T95" s="252"/>
    </row>
    <row r="96" spans="2:20" ht="26.1" customHeight="1" x14ac:dyDescent="0.5">
      <c r="B96" s="250"/>
      <c r="C96" s="251"/>
      <c r="D96" s="251"/>
      <c r="E96" s="251"/>
      <c r="F96" s="251"/>
      <c r="G96" s="251"/>
      <c r="H96" s="251"/>
      <c r="I96" s="251"/>
      <c r="J96" s="251"/>
      <c r="K96" s="251"/>
      <c r="L96" s="251"/>
      <c r="M96" s="251"/>
      <c r="N96" s="251"/>
      <c r="O96" s="251"/>
      <c r="P96" s="251"/>
      <c r="Q96" s="251"/>
      <c r="R96" s="251"/>
      <c r="S96" s="251"/>
      <c r="T96" s="252"/>
    </row>
    <row r="97" spans="2:20" ht="26.1" customHeight="1" x14ac:dyDescent="0.5">
      <c r="B97" s="250"/>
      <c r="C97" s="251"/>
      <c r="D97" s="251"/>
      <c r="E97" s="251"/>
      <c r="F97" s="251"/>
      <c r="G97" s="251"/>
      <c r="H97" s="251"/>
      <c r="I97" s="251"/>
      <c r="J97" s="251"/>
      <c r="K97" s="251"/>
      <c r="L97" s="251"/>
      <c r="M97" s="251"/>
      <c r="N97" s="251"/>
      <c r="O97" s="251"/>
      <c r="P97" s="251"/>
      <c r="Q97" s="251"/>
      <c r="R97" s="251"/>
      <c r="S97" s="251"/>
      <c r="T97" s="252"/>
    </row>
    <row r="98" spans="2:20" ht="26.1" customHeight="1" x14ac:dyDescent="0.5">
      <c r="B98" s="250"/>
      <c r="C98" s="251"/>
      <c r="D98" s="251"/>
      <c r="E98" s="251"/>
      <c r="F98" s="251"/>
      <c r="G98" s="251"/>
      <c r="H98" s="251"/>
      <c r="I98" s="251"/>
      <c r="J98" s="251"/>
      <c r="K98" s="251"/>
      <c r="L98" s="251"/>
      <c r="M98" s="251"/>
      <c r="N98" s="251"/>
      <c r="O98" s="251"/>
      <c r="P98" s="251"/>
      <c r="Q98" s="251"/>
      <c r="R98" s="251"/>
      <c r="S98" s="251"/>
      <c r="T98" s="252"/>
    </row>
    <row r="99" spans="2:20" ht="26.1" customHeight="1" x14ac:dyDescent="0.5">
      <c r="B99" s="250"/>
      <c r="C99" s="251"/>
      <c r="D99" s="251"/>
      <c r="E99" s="251"/>
      <c r="F99" s="251"/>
      <c r="G99" s="251"/>
      <c r="H99" s="251"/>
      <c r="I99" s="251"/>
      <c r="J99" s="251"/>
      <c r="K99" s="251"/>
      <c r="L99" s="251"/>
      <c r="M99" s="251"/>
      <c r="N99" s="251"/>
      <c r="O99" s="251"/>
      <c r="P99" s="251"/>
      <c r="Q99" s="251"/>
      <c r="R99" s="251"/>
      <c r="S99" s="251"/>
      <c r="T99" s="252"/>
    </row>
    <row r="100" spans="2:20" ht="26.1" customHeight="1" x14ac:dyDescent="0.5">
      <c r="B100" s="252"/>
      <c r="C100" s="255"/>
      <c r="D100" s="255"/>
      <c r="E100" s="255"/>
      <c r="F100" s="255"/>
      <c r="G100" s="255"/>
      <c r="H100" s="255"/>
      <c r="I100" s="255"/>
      <c r="J100" s="255"/>
      <c r="K100" s="255"/>
      <c r="L100" s="255"/>
      <c r="M100" s="255"/>
      <c r="N100" s="255"/>
      <c r="O100" s="255"/>
      <c r="P100" s="255"/>
      <c r="Q100" s="255"/>
      <c r="R100" s="255"/>
      <c r="S100" s="255"/>
      <c r="T100" s="252"/>
    </row>
    <row r="101" spans="2:20" ht="26.1" customHeight="1" x14ac:dyDescent="0.5">
      <c r="B101" s="247"/>
      <c r="C101" s="249"/>
      <c r="D101" s="249"/>
      <c r="E101" s="249"/>
      <c r="F101" s="249"/>
      <c r="G101" s="249"/>
      <c r="H101" s="249"/>
      <c r="I101" s="249"/>
      <c r="J101" s="249"/>
      <c r="K101" s="249"/>
      <c r="L101" s="249"/>
      <c r="M101" s="249"/>
      <c r="N101" s="249"/>
      <c r="O101" s="249"/>
      <c r="P101" s="249"/>
      <c r="Q101" s="249"/>
      <c r="R101" s="249"/>
      <c r="S101" s="249"/>
      <c r="T101" s="247"/>
    </row>
    <row r="102" spans="2:20" ht="26.1" customHeight="1" x14ac:dyDescent="0.35"/>
    <row r="103" spans="2:20" ht="26.1" customHeight="1" x14ac:dyDescent="0.35"/>
    <row r="104" spans="2:20" ht="26.1" customHeight="1" x14ac:dyDescent="0.35"/>
    <row r="105" spans="2:20" ht="26.1" customHeight="1" x14ac:dyDescent="0.35"/>
    <row r="106" spans="2:20" ht="26.1" customHeight="1" x14ac:dyDescent="0.35"/>
    <row r="107" spans="2:20" ht="26.1" customHeight="1" x14ac:dyDescent="0.35"/>
    <row r="108" spans="2:20" ht="26.1" customHeight="1" x14ac:dyDescent="0.35"/>
    <row r="109" spans="2:20" ht="26.1" customHeight="1" x14ac:dyDescent="0.35"/>
    <row r="110" spans="2:20" ht="26.1" customHeight="1" x14ac:dyDescent="0.35"/>
  </sheetData>
  <mergeCells count="11">
    <mergeCell ref="K4:T4"/>
    <mergeCell ref="B4:J4"/>
    <mergeCell ref="K9:S9"/>
    <mergeCell ref="H9:J9"/>
    <mergeCell ref="G9:G11"/>
    <mergeCell ref="F9:F11"/>
    <mergeCell ref="D9:D11"/>
    <mergeCell ref="C9:C11"/>
    <mergeCell ref="B9:B11"/>
    <mergeCell ref="E9:E11"/>
    <mergeCell ref="T9:T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0"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201"/>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19" width="17" style="48" customWidth="1"/>
    <col min="20" max="20" width="65.42578125" style="48" customWidth="1"/>
    <col min="21" max="26" width="12.85546875" style="108" bestFit="1" customWidth="1"/>
    <col min="27" max="30" width="9.140625" style="48"/>
    <col min="31" max="32" width="14.140625" style="48" bestFit="1" customWidth="1"/>
    <col min="33" max="33" width="15.85546875" style="48" customWidth="1"/>
    <col min="34" max="16384" width="9.140625" style="48"/>
  </cols>
  <sheetData>
    <row r="1" spans="1:33" s="5" customFormat="1" ht="19.5" customHeight="1" x14ac:dyDescent="0.65">
      <c r="B1" s="2"/>
      <c r="C1" s="2"/>
      <c r="D1" s="2"/>
      <c r="E1" s="2"/>
      <c r="F1" s="2"/>
      <c r="G1" s="2"/>
      <c r="H1" s="2"/>
      <c r="I1" s="2"/>
      <c r="J1" s="2"/>
      <c r="K1" s="2"/>
      <c r="L1" s="2"/>
      <c r="M1" s="2"/>
      <c r="N1" s="2"/>
      <c r="O1" s="2"/>
      <c r="P1" s="2"/>
      <c r="Q1" s="2"/>
      <c r="R1" s="2"/>
      <c r="S1" s="2"/>
      <c r="U1" s="242"/>
      <c r="V1" s="242"/>
      <c r="W1" s="242"/>
      <c r="X1" s="242"/>
      <c r="Y1" s="242"/>
      <c r="Z1" s="242"/>
    </row>
    <row r="2" spans="1:33" s="5" customFormat="1" ht="19.5" customHeight="1" x14ac:dyDescent="0.65">
      <c r="B2" s="2"/>
      <c r="C2" s="2"/>
      <c r="D2" s="2"/>
      <c r="E2" s="2"/>
      <c r="F2" s="2"/>
      <c r="G2" s="2"/>
      <c r="H2" s="2"/>
      <c r="I2" s="2"/>
      <c r="J2" s="2"/>
      <c r="K2" s="2"/>
      <c r="L2" s="2"/>
      <c r="M2" s="2"/>
      <c r="N2" s="2"/>
      <c r="O2" s="2"/>
      <c r="P2" s="2"/>
      <c r="Q2" s="2"/>
      <c r="R2" s="2"/>
      <c r="S2" s="2"/>
      <c r="U2" s="242"/>
      <c r="V2" s="242"/>
      <c r="W2" s="242"/>
      <c r="X2" s="242"/>
      <c r="Y2" s="242"/>
      <c r="Z2" s="242"/>
    </row>
    <row r="3" spans="1:33" s="5" customFormat="1" ht="19.5" customHeight="1" x14ac:dyDescent="0.7">
      <c r="B3" s="2"/>
      <c r="C3" s="239"/>
      <c r="D3" s="239"/>
      <c r="E3" s="239"/>
      <c r="F3" s="239"/>
      <c r="G3" s="239"/>
      <c r="H3" s="239"/>
      <c r="I3" s="239"/>
      <c r="J3" s="239"/>
      <c r="K3" s="239"/>
      <c r="L3" s="239"/>
      <c r="M3" s="239"/>
      <c r="N3" s="239"/>
      <c r="O3" s="239"/>
      <c r="P3" s="239"/>
      <c r="Q3" s="239"/>
      <c r="R3" s="239"/>
      <c r="S3" s="239"/>
      <c r="T3" s="239"/>
      <c r="U3" s="242"/>
      <c r="V3" s="242"/>
      <c r="W3" s="242"/>
      <c r="X3" s="242"/>
      <c r="Y3" s="242"/>
      <c r="Z3" s="242"/>
    </row>
    <row r="4" spans="1:33" s="474" customFormat="1" ht="36.75" x14ac:dyDescent="0.85">
      <c r="B4" s="1797" t="s">
        <v>1943</v>
      </c>
      <c r="C4" s="1797"/>
      <c r="D4" s="1797"/>
      <c r="E4" s="1797"/>
      <c r="F4" s="1797"/>
      <c r="G4" s="1797"/>
      <c r="H4" s="1797"/>
      <c r="I4" s="1797"/>
      <c r="J4" s="1797"/>
      <c r="K4" s="1776" t="s">
        <v>1942</v>
      </c>
      <c r="L4" s="1776"/>
      <c r="M4" s="1776"/>
      <c r="N4" s="1776"/>
      <c r="O4" s="1776"/>
      <c r="P4" s="1776"/>
      <c r="Q4" s="1776"/>
      <c r="R4" s="1776"/>
      <c r="S4" s="1776"/>
      <c r="T4" s="1776"/>
      <c r="U4" s="473"/>
      <c r="V4" s="473"/>
      <c r="W4" s="473"/>
      <c r="X4" s="473"/>
      <c r="Y4" s="473"/>
      <c r="Z4" s="473"/>
      <c r="AA4" s="473"/>
      <c r="AB4" s="473"/>
      <c r="AC4" s="473"/>
      <c r="AD4" s="473"/>
      <c r="AE4" s="473"/>
      <c r="AF4" s="473"/>
    </row>
    <row r="5" spans="1:33" s="76" customFormat="1" ht="19.5" customHeight="1" x14ac:dyDescent="0.65">
      <c r="C5" s="75"/>
      <c r="D5" s="75"/>
      <c r="E5" s="75"/>
      <c r="F5" s="75"/>
      <c r="G5" s="75"/>
      <c r="H5" s="75"/>
      <c r="I5" s="75"/>
      <c r="J5" s="75"/>
      <c r="K5" s="75"/>
      <c r="L5" s="75"/>
      <c r="M5" s="75"/>
      <c r="N5" s="75"/>
      <c r="O5" s="75"/>
      <c r="P5" s="75"/>
      <c r="Q5" s="75"/>
      <c r="R5" s="75"/>
      <c r="S5" s="75"/>
      <c r="T5" s="75"/>
      <c r="U5" s="154"/>
      <c r="V5" s="154"/>
      <c r="W5" s="154"/>
      <c r="X5" s="154"/>
      <c r="Y5" s="154"/>
      <c r="Z5" s="154"/>
    </row>
    <row r="6" spans="1:33" s="76" customFormat="1" ht="19.5" customHeight="1" x14ac:dyDescent="0.65">
      <c r="C6" s="243"/>
      <c r="D6" s="243"/>
      <c r="E6" s="243"/>
      <c r="F6" s="243"/>
      <c r="G6" s="243"/>
      <c r="H6" s="75"/>
      <c r="I6" s="75"/>
      <c r="J6" s="75"/>
      <c r="K6" s="75"/>
      <c r="L6" s="75"/>
      <c r="M6" s="75"/>
      <c r="N6" s="75"/>
      <c r="O6" s="75"/>
      <c r="P6" s="75"/>
      <c r="Q6" s="75"/>
      <c r="R6" s="75"/>
      <c r="S6" s="75"/>
      <c r="T6" s="75"/>
      <c r="U6" s="154"/>
      <c r="V6" s="154"/>
      <c r="W6" s="154"/>
      <c r="X6" s="154"/>
      <c r="Y6" s="154"/>
      <c r="Z6" s="154"/>
    </row>
    <row r="7" spans="1:33" s="419" customFormat="1" ht="22.5" x14ac:dyDescent="0.5">
      <c r="B7" s="1734" t="s">
        <v>1766</v>
      </c>
      <c r="T7" s="229" t="s">
        <v>1770</v>
      </c>
      <c r="U7" s="477"/>
      <c r="V7" s="477"/>
      <c r="W7" s="477"/>
      <c r="X7" s="477"/>
      <c r="Y7" s="477"/>
      <c r="Z7" s="477"/>
    </row>
    <row r="8" spans="1:33" s="76" customFormat="1" ht="19.5" customHeight="1" thickBot="1" x14ac:dyDescent="0.7">
      <c r="C8" s="75"/>
      <c r="D8" s="75"/>
      <c r="E8" s="75"/>
      <c r="F8" s="75"/>
      <c r="G8" s="75"/>
      <c r="H8" s="75"/>
      <c r="I8" s="75"/>
      <c r="J8" s="75"/>
      <c r="K8" s="75"/>
      <c r="L8" s="75"/>
      <c r="M8" s="75"/>
      <c r="N8" s="75"/>
      <c r="O8" s="75"/>
      <c r="P8" s="75"/>
      <c r="Q8" s="75"/>
      <c r="R8" s="75"/>
      <c r="S8" s="75"/>
      <c r="T8" s="75"/>
      <c r="U8" s="154"/>
      <c r="V8" s="154"/>
      <c r="W8" s="154"/>
      <c r="X8" s="154"/>
      <c r="Y8" s="154"/>
      <c r="Z8" s="154"/>
    </row>
    <row r="9" spans="1:33" s="1604" customFormat="1" ht="25.5" customHeight="1" thickTop="1" x14ac:dyDescent="0.7">
      <c r="A9" s="258"/>
      <c r="B9" s="1836"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825" t="s">
        <v>886</v>
      </c>
      <c r="U9" s="432"/>
      <c r="V9" s="432"/>
      <c r="W9" s="432"/>
      <c r="X9" s="432"/>
      <c r="Y9" s="432"/>
      <c r="Z9" s="432"/>
    </row>
    <row r="10" spans="1:33" s="258" customFormat="1" ht="19.5" customHeight="1" x14ac:dyDescent="0.7">
      <c r="B10" s="1837"/>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26"/>
      <c r="U10" s="257"/>
      <c r="V10" s="257"/>
      <c r="W10" s="257"/>
      <c r="X10" s="257"/>
      <c r="Y10" s="257"/>
      <c r="Z10" s="257"/>
    </row>
    <row r="11" spans="1:33" s="340" customFormat="1" ht="19.5" customHeight="1" x14ac:dyDescent="0.7">
      <c r="A11" s="258"/>
      <c r="B11" s="1838"/>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27"/>
      <c r="U11" s="433"/>
      <c r="V11" s="433"/>
      <c r="W11" s="433"/>
      <c r="X11" s="433"/>
      <c r="Y11" s="433"/>
      <c r="Z11" s="433"/>
    </row>
    <row r="12" spans="1:33" s="258" customFormat="1" ht="15" customHeight="1" x14ac:dyDescent="0.7">
      <c r="B12" s="434"/>
      <c r="C12" s="349"/>
      <c r="D12" s="349"/>
      <c r="E12" s="349"/>
      <c r="F12" s="349"/>
      <c r="G12" s="349"/>
      <c r="H12" s="351"/>
      <c r="I12" s="350"/>
      <c r="J12" s="350"/>
      <c r="K12" s="350"/>
      <c r="L12" s="350"/>
      <c r="M12" s="350"/>
      <c r="N12" s="350"/>
      <c r="O12" s="350"/>
      <c r="P12" s="350"/>
      <c r="Q12" s="350"/>
      <c r="R12" s="352"/>
      <c r="S12" s="348"/>
      <c r="T12" s="435"/>
      <c r="U12" s="257"/>
      <c r="V12" s="257"/>
      <c r="W12" s="257"/>
      <c r="X12" s="257"/>
      <c r="Y12" s="257"/>
      <c r="Z12" s="257"/>
    </row>
    <row r="13" spans="1:33" s="367" customFormat="1" ht="26.1" customHeight="1" x14ac:dyDescent="0.2">
      <c r="B13" s="1182" t="s">
        <v>1505</v>
      </c>
      <c r="C13" s="881"/>
      <c r="D13" s="881"/>
      <c r="E13" s="881"/>
      <c r="F13" s="881"/>
      <c r="G13" s="881"/>
      <c r="H13" s="1089"/>
      <c r="I13" s="1090"/>
      <c r="J13" s="1090"/>
      <c r="K13" s="1090"/>
      <c r="L13" s="1090"/>
      <c r="M13" s="1090"/>
      <c r="N13" s="1090"/>
      <c r="O13" s="1090"/>
      <c r="P13" s="1090"/>
      <c r="Q13" s="1090"/>
      <c r="R13" s="1179"/>
      <c r="S13" s="1091"/>
      <c r="T13" s="381" t="s">
        <v>1018</v>
      </c>
      <c r="U13" s="870"/>
      <c r="V13" s="870"/>
      <c r="W13" s="870"/>
      <c r="X13" s="870"/>
      <c r="Y13" s="870"/>
      <c r="Z13" s="870"/>
    </row>
    <row r="14" spans="1:33" s="367" customFormat="1" ht="26.1" customHeight="1" x14ac:dyDescent="0.2">
      <c r="A14" s="870"/>
      <c r="B14" s="997" t="s">
        <v>530</v>
      </c>
      <c r="C14" s="905">
        <v>0</v>
      </c>
      <c r="D14" s="905">
        <v>0</v>
      </c>
      <c r="E14" s="905">
        <v>35547.758504930003</v>
      </c>
      <c r="F14" s="905">
        <v>501.02873224999996</v>
      </c>
      <c r="G14" s="905">
        <v>512.15679512359998</v>
      </c>
      <c r="H14" s="811">
        <v>500.97226925000001</v>
      </c>
      <c r="I14" s="809">
        <v>495.48761660000008</v>
      </c>
      <c r="J14" s="809">
        <v>496.83500450000003</v>
      </c>
      <c r="K14" s="809">
        <v>498.16705755000004</v>
      </c>
      <c r="L14" s="809">
        <v>499.51644570000002</v>
      </c>
      <c r="M14" s="809">
        <v>500.84949875000001</v>
      </c>
      <c r="N14" s="809">
        <v>535.03169031500011</v>
      </c>
      <c r="O14" s="809">
        <v>498.40999275120004</v>
      </c>
      <c r="P14" s="809">
        <v>499.79437300120003</v>
      </c>
      <c r="Q14" s="809">
        <v>499.43729599999995</v>
      </c>
      <c r="R14" s="906">
        <v>501.0049628955</v>
      </c>
      <c r="S14" s="1005">
        <v>512.15679512359998</v>
      </c>
      <c r="T14" s="628" t="s">
        <v>181</v>
      </c>
      <c r="U14" s="870"/>
      <c r="V14" s="870"/>
      <c r="W14" s="870"/>
      <c r="X14" s="870"/>
      <c r="Y14" s="870"/>
      <c r="Z14" s="870"/>
      <c r="AA14" s="870"/>
      <c r="AB14" s="870"/>
      <c r="AC14" s="870"/>
      <c r="AD14" s="870"/>
      <c r="AE14" s="870"/>
      <c r="AF14" s="870"/>
      <c r="AG14" s="870"/>
    </row>
    <row r="15" spans="1:33" s="367" customFormat="1" ht="26.1" customHeight="1" x14ac:dyDescent="0.2">
      <c r="A15" s="870"/>
      <c r="B15" s="998" t="s">
        <v>958</v>
      </c>
      <c r="C15" s="909">
        <v>0</v>
      </c>
      <c r="D15" s="909">
        <v>0</v>
      </c>
      <c r="E15" s="909">
        <v>298.94386985</v>
      </c>
      <c r="F15" s="909">
        <v>499.62559699999997</v>
      </c>
      <c r="G15" s="909">
        <v>502.12600400000002</v>
      </c>
      <c r="H15" s="808">
        <v>500.97226899999998</v>
      </c>
      <c r="I15" s="806">
        <v>495.48761635000005</v>
      </c>
      <c r="J15" s="806">
        <v>496.83500450000003</v>
      </c>
      <c r="K15" s="806">
        <v>498.16705755000004</v>
      </c>
      <c r="L15" s="806">
        <v>499.51644570000002</v>
      </c>
      <c r="M15" s="806">
        <v>500.84949875000001</v>
      </c>
      <c r="N15" s="806">
        <v>502.19888690000005</v>
      </c>
      <c r="O15" s="806">
        <v>496.74958700000002</v>
      </c>
      <c r="P15" s="806">
        <v>498.08526400000005</v>
      </c>
      <c r="Q15" s="806">
        <v>499.43729599999995</v>
      </c>
      <c r="R15" s="910">
        <v>500.77297199999998</v>
      </c>
      <c r="S15" s="1004">
        <v>502.12600400000002</v>
      </c>
      <c r="T15" s="937" t="s">
        <v>938</v>
      </c>
      <c r="U15" s="870"/>
      <c r="V15" s="870"/>
      <c r="W15" s="870"/>
      <c r="X15" s="870"/>
      <c r="Y15" s="870"/>
      <c r="Z15" s="870"/>
      <c r="AA15" s="870"/>
      <c r="AB15" s="870"/>
      <c r="AC15" s="870"/>
      <c r="AD15" s="870"/>
      <c r="AE15" s="870"/>
      <c r="AF15" s="870"/>
      <c r="AG15" s="870"/>
    </row>
    <row r="16" spans="1:33" s="367" customFormat="1" ht="26.1" customHeight="1" x14ac:dyDescent="0.2">
      <c r="A16" s="870"/>
      <c r="B16" s="998" t="s">
        <v>959</v>
      </c>
      <c r="C16" s="909">
        <v>0</v>
      </c>
      <c r="D16" s="909">
        <v>0</v>
      </c>
      <c r="E16" s="909">
        <v>35248.814635080002</v>
      </c>
      <c r="F16" s="909">
        <v>1.4031352500000001</v>
      </c>
      <c r="G16" s="909">
        <v>10.0307911236</v>
      </c>
      <c r="H16" s="808">
        <v>2.4999999999999999E-7</v>
      </c>
      <c r="I16" s="806">
        <v>2.4999999999999999E-7</v>
      </c>
      <c r="J16" s="806">
        <v>0</v>
      </c>
      <c r="K16" s="806">
        <v>0</v>
      </c>
      <c r="L16" s="806">
        <v>0</v>
      </c>
      <c r="M16" s="806">
        <v>0</v>
      </c>
      <c r="N16" s="806">
        <v>32.832803415000001</v>
      </c>
      <c r="O16" s="806">
        <v>1.6604057511999999</v>
      </c>
      <c r="P16" s="806">
        <v>1.7091090011999999</v>
      </c>
      <c r="Q16" s="806">
        <v>0</v>
      </c>
      <c r="R16" s="910">
        <v>0.23199089549999999</v>
      </c>
      <c r="S16" s="1004">
        <v>10.0307911236</v>
      </c>
      <c r="T16" s="937" t="s">
        <v>1274</v>
      </c>
      <c r="U16" s="870"/>
      <c r="V16" s="870"/>
      <c r="W16" s="870"/>
      <c r="X16" s="870"/>
      <c r="Y16" s="870"/>
      <c r="Z16" s="870"/>
      <c r="AA16" s="870"/>
      <c r="AB16" s="870"/>
      <c r="AC16" s="870"/>
      <c r="AD16" s="870"/>
      <c r="AE16" s="870"/>
      <c r="AF16" s="870"/>
      <c r="AG16" s="870"/>
    </row>
    <row r="17" spans="1:33" s="367" customFormat="1" ht="26.1" customHeight="1" x14ac:dyDescent="0.2">
      <c r="A17" s="870"/>
      <c r="B17" s="998" t="s">
        <v>960</v>
      </c>
      <c r="C17" s="909">
        <v>0</v>
      </c>
      <c r="D17" s="909">
        <v>0</v>
      </c>
      <c r="E17" s="909">
        <v>0</v>
      </c>
      <c r="F17" s="909">
        <v>0</v>
      </c>
      <c r="G17" s="909">
        <v>0</v>
      </c>
      <c r="H17" s="808">
        <v>0</v>
      </c>
      <c r="I17" s="806">
        <v>0</v>
      </c>
      <c r="J17" s="806">
        <v>0</v>
      </c>
      <c r="K17" s="806">
        <v>0</v>
      </c>
      <c r="L17" s="806">
        <v>0</v>
      </c>
      <c r="M17" s="806">
        <v>0</v>
      </c>
      <c r="N17" s="806">
        <v>0</v>
      </c>
      <c r="O17" s="806">
        <v>0</v>
      </c>
      <c r="P17" s="806">
        <v>0</v>
      </c>
      <c r="Q17" s="806">
        <v>0</v>
      </c>
      <c r="R17" s="910">
        <v>0</v>
      </c>
      <c r="S17" s="1004">
        <v>0</v>
      </c>
      <c r="T17" s="937" t="s">
        <v>1230</v>
      </c>
      <c r="U17" s="870"/>
      <c r="V17" s="870"/>
      <c r="W17" s="870"/>
      <c r="X17" s="870"/>
      <c r="Y17" s="870"/>
      <c r="Z17" s="870"/>
      <c r="AA17" s="870"/>
      <c r="AB17" s="870"/>
      <c r="AC17" s="870"/>
      <c r="AD17" s="870"/>
      <c r="AE17" s="870"/>
      <c r="AF17" s="870"/>
      <c r="AG17" s="870"/>
    </row>
    <row r="18" spans="1:33" s="367" customFormat="1" ht="26.1" customHeight="1" x14ac:dyDescent="0.2">
      <c r="A18" s="870"/>
      <c r="B18" s="997" t="s">
        <v>180</v>
      </c>
      <c r="C18" s="905">
        <v>125071.28420836046</v>
      </c>
      <c r="D18" s="905">
        <v>170616.24228419829</v>
      </c>
      <c r="E18" s="905">
        <v>232267.09604018007</v>
      </c>
      <c r="F18" s="905">
        <v>252141.2974714709</v>
      </c>
      <c r="G18" s="905">
        <v>224573.11439872356</v>
      </c>
      <c r="H18" s="811">
        <v>255573.47260118808</v>
      </c>
      <c r="I18" s="809">
        <v>253565.76042429375</v>
      </c>
      <c r="J18" s="809">
        <v>249652.43993978968</v>
      </c>
      <c r="K18" s="809">
        <v>244997.53283161327</v>
      </c>
      <c r="L18" s="809">
        <v>236301.93668852511</v>
      </c>
      <c r="M18" s="809">
        <v>230743.72431807726</v>
      </c>
      <c r="N18" s="809">
        <v>228333.22086235508</v>
      </c>
      <c r="O18" s="809">
        <v>227008.63295929506</v>
      </c>
      <c r="P18" s="809">
        <v>223455.3312471504</v>
      </c>
      <c r="Q18" s="809">
        <v>221326.34793114942</v>
      </c>
      <c r="R18" s="906">
        <v>221270.28211397858</v>
      </c>
      <c r="S18" s="1005">
        <v>224573.11439872356</v>
      </c>
      <c r="T18" s="628" t="s">
        <v>994</v>
      </c>
      <c r="U18" s="870"/>
      <c r="V18" s="870"/>
      <c r="W18" s="870"/>
      <c r="X18" s="870"/>
      <c r="Y18" s="870"/>
      <c r="Z18" s="870"/>
      <c r="AA18" s="870"/>
      <c r="AB18" s="870"/>
      <c r="AC18" s="870"/>
      <c r="AD18" s="870"/>
      <c r="AE18" s="870"/>
      <c r="AF18" s="870"/>
      <c r="AG18" s="870"/>
    </row>
    <row r="19" spans="1:33" s="367" customFormat="1" ht="26.1" customHeight="1" x14ac:dyDescent="0.2">
      <c r="A19" s="870"/>
      <c r="B19" s="998" t="s">
        <v>941</v>
      </c>
      <c r="C19" s="909">
        <v>125028.54875172046</v>
      </c>
      <c r="D19" s="909">
        <v>170515.49740738829</v>
      </c>
      <c r="E19" s="909">
        <v>232149.97575951507</v>
      </c>
      <c r="F19" s="909">
        <v>252050.6960156709</v>
      </c>
      <c r="G19" s="909">
        <v>224510.32233269355</v>
      </c>
      <c r="H19" s="808">
        <v>255479.14304450809</v>
      </c>
      <c r="I19" s="806">
        <v>253471.78113454377</v>
      </c>
      <c r="J19" s="806">
        <v>249567.29301851967</v>
      </c>
      <c r="K19" s="806">
        <v>244912.64814813327</v>
      </c>
      <c r="L19" s="806">
        <v>236223.73145397511</v>
      </c>
      <c r="M19" s="806">
        <v>230645.62582803727</v>
      </c>
      <c r="N19" s="806">
        <v>228133.8532973851</v>
      </c>
      <c r="O19" s="806">
        <v>226938.62624358505</v>
      </c>
      <c r="P19" s="806">
        <v>223389.65787019589</v>
      </c>
      <c r="Q19" s="806">
        <v>221211.16431048958</v>
      </c>
      <c r="R19" s="910">
        <v>221153.35281655859</v>
      </c>
      <c r="S19" s="1004">
        <v>224510.32233269355</v>
      </c>
      <c r="T19" s="630" t="s">
        <v>1279</v>
      </c>
      <c r="U19" s="870"/>
      <c r="V19" s="870"/>
      <c r="W19" s="870"/>
      <c r="X19" s="870"/>
      <c r="Y19" s="870"/>
      <c r="Z19" s="870"/>
      <c r="AA19" s="870"/>
      <c r="AB19" s="870"/>
      <c r="AC19" s="870"/>
      <c r="AD19" s="870"/>
      <c r="AE19" s="870"/>
      <c r="AF19" s="870"/>
      <c r="AG19" s="870"/>
    </row>
    <row r="20" spans="1:33" s="367" customFormat="1" ht="26.1" customHeight="1" x14ac:dyDescent="0.2">
      <c r="A20" s="870"/>
      <c r="B20" s="999" t="s">
        <v>1349</v>
      </c>
      <c r="C20" s="909">
        <v>66924.948881533899</v>
      </c>
      <c r="D20" s="909">
        <v>110433.85258973981</v>
      </c>
      <c r="E20" s="909">
        <v>150619.79150132168</v>
      </c>
      <c r="F20" s="909">
        <v>176642.82160062765</v>
      </c>
      <c r="G20" s="909">
        <v>160043.19998381098</v>
      </c>
      <c r="H20" s="808">
        <v>179638.91656854341</v>
      </c>
      <c r="I20" s="806">
        <v>178903.47858537571</v>
      </c>
      <c r="J20" s="806">
        <v>176271.26396528017</v>
      </c>
      <c r="K20" s="806">
        <v>173459.38714389727</v>
      </c>
      <c r="L20" s="806">
        <v>166603.94974455168</v>
      </c>
      <c r="M20" s="806">
        <v>162353.12557994432</v>
      </c>
      <c r="N20" s="806">
        <v>159841.13320659148</v>
      </c>
      <c r="O20" s="806">
        <v>160020.52434916189</v>
      </c>
      <c r="P20" s="806">
        <v>158525.11782999084</v>
      </c>
      <c r="Q20" s="806">
        <v>156945.65487740759</v>
      </c>
      <c r="R20" s="910">
        <v>158759.60209220494</v>
      </c>
      <c r="S20" s="1004">
        <v>160043.19998381098</v>
      </c>
      <c r="T20" s="937" t="s">
        <v>1196</v>
      </c>
      <c r="U20" s="870"/>
      <c r="V20" s="870"/>
      <c r="W20" s="870"/>
      <c r="X20" s="870"/>
      <c r="Y20" s="870"/>
      <c r="Z20" s="870"/>
      <c r="AA20" s="870"/>
      <c r="AB20" s="870"/>
      <c r="AC20" s="870"/>
      <c r="AD20" s="870"/>
      <c r="AE20" s="870"/>
      <c r="AF20" s="870"/>
      <c r="AG20" s="870"/>
    </row>
    <row r="21" spans="1:33" s="367" customFormat="1" ht="26.1" customHeight="1" x14ac:dyDescent="0.2">
      <c r="A21" s="870"/>
      <c r="B21" s="999" t="s">
        <v>1350</v>
      </c>
      <c r="C21" s="909">
        <v>57376.261669106563</v>
      </c>
      <c r="D21" s="909">
        <v>59165.885597308275</v>
      </c>
      <c r="E21" s="909">
        <v>81416.903155604901</v>
      </c>
      <c r="F21" s="909">
        <v>75257.485815115855</v>
      </c>
      <c r="G21" s="909">
        <v>64423.416613611378</v>
      </c>
      <c r="H21" s="808">
        <v>75745.583017195706</v>
      </c>
      <c r="I21" s="806">
        <v>74520.094231963856</v>
      </c>
      <c r="J21" s="806">
        <v>73247.052070636928</v>
      </c>
      <c r="K21" s="806">
        <v>71399.453441138685</v>
      </c>
      <c r="L21" s="806">
        <v>69541.571723365923</v>
      </c>
      <c r="M21" s="806">
        <v>68234.608498749629</v>
      </c>
      <c r="N21" s="806">
        <v>68235.993837552407</v>
      </c>
      <c r="O21" s="806">
        <v>66874.919046632654</v>
      </c>
      <c r="P21" s="806">
        <v>64817.373966852254</v>
      </c>
      <c r="Q21" s="806">
        <v>64220.899676329005</v>
      </c>
      <c r="R21" s="910">
        <v>62315.834608908859</v>
      </c>
      <c r="S21" s="1004">
        <v>64423.416613611378</v>
      </c>
      <c r="T21" s="937" t="s">
        <v>1197</v>
      </c>
      <c r="U21" s="870"/>
      <c r="V21" s="870"/>
      <c r="W21" s="870"/>
      <c r="X21" s="870"/>
      <c r="Y21" s="870"/>
      <c r="Z21" s="870"/>
      <c r="AA21" s="870"/>
      <c r="AB21" s="870"/>
      <c r="AC21" s="870"/>
      <c r="AD21" s="870"/>
      <c r="AE21" s="870"/>
      <c r="AF21" s="870"/>
      <c r="AG21" s="870"/>
    </row>
    <row r="22" spans="1:33" s="367" customFormat="1" ht="26.1" customHeight="1" x14ac:dyDescent="0.2">
      <c r="A22" s="870"/>
      <c r="B22" s="999" t="s">
        <v>942</v>
      </c>
      <c r="C22" s="909">
        <v>727.33820108000009</v>
      </c>
      <c r="D22" s="909">
        <v>915.75922034019993</v>
      </c>
      <c r="E22" s="909">
        <v>113.2811025885</v>
      </c>
      <c r="F22" s="909">
        <v>150.38859992739998</v>
      </c>
      <c r="G22" s="909">
        <v>43.705735271199998</v>
      </c>
      <c r="H22" s="808">
        <v>94.643458768999992</v>
      </c>
      <c r="I22" s="806">
        <v>48.208317204199993</v>
      </c>
      <c r="J22" s="806">
        <v>48.976982602599996</v>
      </c>
      <c r="K22" s="806">
        <v>53.80756309729999</v>
      </c>
      <c r="L22" s="806">
        <v>78.209986057500004</v>
      </c>
      <c r="M22" s="806">
        <v>57.891749343299999</v>
      </c>
      <c r="N22" s="806">
        <v>56.726253241199998</v>
      </c>
      <c r="O22" s="806">
        <v>43.182847790499999</v>
      </c>
      <c r="P22" s="806">
        <v>47.166073352799991</v>
      </c>
      <c r="Q22" s="806">
        <v>44.609756752999999</v>
      </c>
      <c r="R22" s="910">
        <v>77.916115444799999</v>
      </c>
      <c r="S22" s="1004">
        <v>43.705735271199998</v>
      </c>
      <c r="T22" s="937" t="s">
        <v>1198</v>
      </c>
      <c r="U22" s="870"/>
      <c r="V22" s="870"/>
      <c r="W22" s="870"/>
      <c r="X22" s="870"/>
      <c r="Y22" s="870"/>
      <c r="Z22" s="870"/>
      <c r="AA22" s="870"/>
      <c r="AB22" s="870"/>
      <c r="AC22" s="870"/>
      <c r="AD22" s="870"/>
      <c r="AE22" s="870"/>
      <c r="AF22" s="870"/>
      <c r="AG22" s="870"/>
    </row>
    <row r="23" spans="1:33" s="367" customFormat="1" ht="26.1" customHeight="1" x14ac:dyDescent="0.2">
      <c r="A23" s="870"/>
      <c r="B23" s="998" t="s">
        <v>1348</v>
      </c>
      <c r="C23" s="909">
        <v>42.735456639999995</v>
      </c>
      <c r="D23" s="909">
        <v>100.74487681000002</v>
      </c>
      <c r="E23" s="909">
        <v>117.120280665</v>
      </c>
      <c r="F23" s="909">
        <v>90.601455799999997</v>
      </c>
      <c r="G23" s="909">
        <v>62.792066030000001</v>
      </c>
      <c r="H23" s="808">
        <v>94.329556679999996</v>
      </c>
      <c r="I23" s="806">
        <v>93.979289749999992</v>
      </c>
      <c r="J23" s="806">
        <v>85.146921270000007</v>
      </c>
      <c r="K23" s="806">
        <v>84.884683479999993</v>
      </c>
      <c r="L23" s="806">
        <v>78.20523455</v>
      </c>
      <c r="M23" s="806">
        <v>98.098490040000001</v>
      </c>
      <c r="N23" s="806">
        <v>199.36756497000002</v>
      </c>
      <c r="O23" s="806">
        <v>70.006715710000009</v>
      </c>
      <c r="P23" s="806">
        <v>65.673376954517721</v>
      </c>
      <c r="Q23" s="806">
        <v>115.18362065983794</v>
      </c>
      <c r="R23" s="910">
        <v>116.92929742</v>
      </c>
      <c r="S23" s="1004">
        <v>62.792066030000001</v>
      </c>
      <c r="T23" s="630" t="s">
        <v>1288</v>
      </c>
      <c r="U23" s="870"/>
      <c r="V23" s="870"/>
      <c r="W23" s="870"/>
      <c r="X23" s="870"/>
      <c r="Y23" s="870"/>
      <c r="Z23" s="870"/>
      <c r="AA23" s="870"/>
      <c r="AB23" s="870"/>
      <c r="AC23" s="870"/>
      <c r="AD23" s="870"/>
      <c r="AE23" s="870"/>
      <c r="AF23" s="870"/>
      <c r="AG23" s="870"/>
    </row>
    <row r="24" spans="1:33" s="362" customFormat="1" ht="26.1" customHeight="1" x14ac:dyDescent="0.2">
      <c r="A24" s="870"/>
      <c r="B24" s="997" t="s">
        <v>1503</v>
      </c>
      <c r="C24" s="905">
        <v>125071.28420836046</v>
      </c>
      <c r="D24" s="905">
        <v>170616.24228419829</v>
      </c>
      <c r="E24" s="905">
        <v>267814.85454511008</v>
      </c>
      <c r="F24" s="905">
        <v>252642.32620372091</v>
      </c>
      <c r="G24" s="905">
        <v>225085.27119384715</v>
      </c>
      <c r="H24" s="811">
        <v>256074.44487043808</v>
      </c>
      <c r="I24" s="809">
        <v>254061.24804089376</v>
      </c>
      <c r="J24" s="809">
        <v>250149.27494428967</v>
      </c>
      <c r="K24" s="809">
        <v>245495.69988916325</v>
      </c>
      <c r="L24" s="809">
        <v>236801.4531342251</v>
      </c>
      <c r="M24" s="809">
        <v>231244.57381682727</v>
      </c>
      <c r="N24" s="809">
        <v>228868.25255267008</v>
      </c>
      <c r="O24" s="809">
        <v>227507.04295204626</v>
      </c>
      <c r="P24" s="809">
        <v>223955.12562015161</v>
      </c>
      <c r="Q24" s="809">
        <v>221825.7852271494</v>
      </c>
      <c r="R24" s="906">
        <v>221771.28707687408</v>
      </c>
      <c r="S24" s="1005">
        <v>225085.27119384715</v>
      </c>
      <c r="T24" s="628" t="s">
        <v>1015</v>
      </c>
      <c r="U24" s="870"/>
      <c r="V24" s="870"/>
      <c r="W24" s="870"/>
      <c r="X24" s="870"/>
      <c r="Y24" s="870"/>
      <c r="Z24" s="870"/>
      <c r="AA24" s="870"/>
      <c r="AB24" s="870"/>
      <c r="AC24" s="870"/>
      <c r="AD24" s="870"/>
      <c r="AE24" s="870"/>
      <c r="AF24" s="870"/>
      <c r="AG24" s="870"/>
    </row>
    <row r="25" spans="1:33" s="362" customFormat="1" ht="26.1" customHeight="1" thickBot="1" x14ac:dyDescent="0.25">
      <c r="A25" s="870"/>
      <c r="B25" s="997"/>
      <c r="C25" s="905"/>
      <c r="D25" s="905"/>
      <c r="E25" s="905"/>
      <c r="F25" s="905"/>
      <c r="G25" s="905"/>
      <c r="H25" s="811"/>
      <c r="I25" s="809"/>
      <c r="J25" s="809"/>
      <c r="K25" s="809"/>
      <c r="L25" s="809"/>
      <c r="M25" s="809"/>
      <c r="N25" s="809"/>
      <c r="O25" s="809"/>
      <c r="P25" s="809"/>
      <c r="Q25" s="809"/>
      <c r="R25" s="906"/>
      <c r="S25" s="1005"/>
      <c r="T25" s="1188"/>
      <c r="U25" s="870"/>
      <c r="V25" s="870"/>
      <c r="W25" s="870"/>
      <c r="X25" s="870"/>
      <c r="Y25" s="870"/>
      <c r="Z25" s="870"/>
      <c r="AA25" s="870"/>
      <c r="AB25" s="870"/>
      <c r="AC25" s="870"/>
      <c r="AD25" s="870"/>
      <c r="AE25" s="870"/>
      <c r="AF25" s="870"/>
      <c r="AG25" s="870"/>
    </row>
    <row r="26" spans="1:33" s="367" customFormat="1" ht="12" customHeight="1" thickTop="1" x14ac:dyDescent="0.2">
      <c r="A26" s="870"/>
      <c r="B26" s="1183"/>
      <c r="C26" s="1101"/>
      <c r="D26" s="1101"/>
      <c r="E26" s="1101"/>
      <c r="F26" s="1101"/>
      <c r="G26" s="1101"/>
      <c r="H26" s="1102"/>
      <c r="I26" s="1103"/>
      <c r="J26" s="1103"/>
      <c r="K26" s="1103"/>
      <c r="L26" s="1103"/>
      <c r="M26" s="1103"/>
      <c r="N26" s="1103"/>
      <c r="O26" s="1103"/>
      <c r="P26" s="1103"/>
      <c r="Q26" s="1103"/>
      <c r="R26" s="1104"/>
      <c r="S26" s="1628"/>
      <c r="T26" s="632"/>
      <c r="U26" s="870"/>
      <c r="V26" s="870"/>
      <c r="W26" s="870"/>
      <c r="X26" s="870"/>
      <c r="Y26" s="870"/>
      <c r="Z26" s="870"/>
      <c r="AA26" s="870"/>
      <c r="AB26" s="870"/>
      <c r="AC26" s="870"/>
      <c r="AD26" s="870"/>
      <c r="AE26" s="870"/>
      <c r="AF26" s="870"/>
      <c r="AG26" s="870"/>
    </row>
    <row r="27" spans="1:33" s="362" customFormat="1" ht="26.1" customHeight="1" x14ac:dyDescent="0.2">
      <c r="A27" s="870"/>
      <c r="B27" s="996" t="s">
        <v>1506</v>
      </c>
      <c r="C27" s="905"/>
      <c r="D27" s="905"/>
      <c r="E27" s="905"/>
      <c r="F27" s="905"/>
      <c r="G27" s="905"/>
      <c r="H27" s="811"/>
      <c r="I27" s="809"/>
      <c r="J27" s="809"/>
      <c r="K27" s="809"/>
      <c r="L27" s="809"/>
      <c r="M27" s="809"/>
      <c r="N27" s="809"/>
      <c r="O27" s="809"/>
      <c r="P27" s="809"/>
      <c r="Q27" s="809"/>
      <c r="R27" s="906"/>
      <c r="S27" s="1005"/>
      <c r="T27" s="381" t="s">
        <v>1019</v>
      </c>
      <c r="U27" s="870"/>
      <c r="V27" s="870"/>
      <c r="W27" s="870"/>
      <c r="X27" s="870"/>
      <c r="Y27" s="870"/>
      <c r="Z27" s="870"/>
      <c r="AA27" s="870"/>
      <c r="AB27" s="870"/>
      <c r="AC27" s="870"/>
      <c r="AD27" s="870"/>
      <c r="AE27" s="870"/>
      <c r="AF27" s="870"/>
      <c r="AG27" s="870"/>
    </row>
    <row r="28" spans="1:33" s="362" customFormat="1" ht="26.1" customHeight="1" x14ac:dyDescent="0.2">
      <c r="A28" s="870"/>
      <c r="B28" s="998" t="s">
        <v>1507</v>
      </c>
      <c r="C28" s="909">
        <v>108474.63514007008</v>
      </c>
      <c r="D28" s="909">
        <v>146239.65090946012</v>
      </c>
      <c r="E28" s="909">
        <v>230142.4344903109</v>
      </c>
      <c r="F28" s="909">
        <v>215125.94330389082</v>
      </c>
      <c r="G28" s="909">
        <v>196018.63727784139</v>
      </c>
      <c r="H28" s="808">
        <v>211964.45835080702</v>
      </c>
      <c r="I28" s="806">
        <v>208434.58098837247</v>
      </c>
      <c r="J28" s="806">
        <v>205253.86668122135</v>
      </c>
      <c r="K28" s="806">
        <v>203045.97613571637</v>
      </c>
      <c r="L28" s="806">
        <v>200194.20052467688</v>
      </c>
      <c r="M28" s="806">
        <v>201102.71795264844</v>
      </c>
      <c r="N28" s="806">
        <v>200984.2635811581</v>
      </c>
      <c r="O28" s="806">
        <v>200198.59741766835</v>
      </c>
      <c r="P28" s="806">
        <v>196880.11649126041</v>
      </c>
      <c r="Q28" s="806">
        <v>194560.75215380237</v>
      </c>
      <c r="R28" s="910">
        <v>194761.27912255735</v>
      </c>
      <c r="S28" s="1004">
        <v>196018.63727784139</v>
      </c>
      <c r="T28" s="630" t="s">
        <v>1306</v>
      </c>
      <c r="U28" s="870"/>
      <c r="V28" s="870"/>
      <c r="W28" s="870"/>
      <c r="X28" s="870"/>
      <c r="Y28" s="870"/>
      <c r="Z28" s="870"/>
      <c r="AA28" s="870"/>
      <c r="AB28" s="870"/>
      <c r="AC28" s="870"/>
      <c r="AD28" s="870"/>
      <c r="AE28" s="870"/>
      <c r="AF28" s="870"/>
      <c r="AG28" s="870"/>
    </row>
    <row r="29" spans="1:33" s="362" customFormat="1" ht="26.1" customHeight="1" x14ac:dyDescent="0.2">
      <c r="A29" s="870"/>
      <c r="B29" s="998" t="s">
        <v>1508</v>
      </c>
      <c r="C29" s="909">
        <v>16596.649068290371</v>
      </c>
      <c r="D29" s="909">
        <v>24376.591374738146</v>
      </c>
      <c r="E29" s="909">
        <v>37672.4200547992</v>
      </c>
      <c r="F29" s="909">
        <v>37516.38289983006</v>
      </c>
      <c r="G29" s="909">
        <v>29066.633916005783</v>
      </c>
      <c r="H29" s="808">
        <v>44109.986519631064</v>
      </c>
      <c r="I29" s="806">
        <v>45626.667052521268</v>
      </c>
      <c r="J29" s="806">
        <v>44895.408263068384</v>
      </c>
      <c r="K29" s="806">
        <v>42449.72375344691</v>
      </c>
      <c r="L29" s="806">
        <v>36607.252609548203</v>
      </c>
      <c r="M29" s="806">
        <v>30141.855864178793</v>
      </c>
      <c r="N29" s="806">
        <v>27883.988971512004</v>
      </c>
      <c r="O29" s="806">
        <v>27308.445534377894</v>
      </c>
      <c r="P29" s="806">
        <v>27075.009128891194</v>
      </c>
      <c r="Q29" s="806">
        <v>27265.033073347087</v>
      </c>
      <c r="R29" s="910">
        <v>27010.007954316799</v>
      </c>
      <c r="S29" s="1004">
        <v>29066.633916005783</v>
      </c>
      <c r="T29" s="630" t="s">
        <v>1307</v>
      </c>
      <c r="U29" s="870"/>
      <c r="V29" s="870"/>
      <c r="W29" s="870"/>
      <c r="X29" s="870"/>
      <c r="Y29" s="870"/>
      <c r="Z29" s="870"/>
      <c r="AA29" s="870"/>
      <c r="AB29" s="870"/>
      <c r="AC29" s="870"/>
      <c r="AD29" s="870"/>
      <c r="AE29" s="870"/>
      <c r="AF29" s="870"/>
      <c r="AG29" s="870"/>
    </row>
    <row r="30" spans="1:33" s="362" customFormat="1" ht="26.1" customHeight="1" x14ac:dyDescent="0.2">
      <c r="A30" s="870"/>
      <c r="B30" s="997" t="s">
        <v>1503</v>
      </c>
      <c r="C30" s="905">
        <v>125071.28420836045</v>
      </c>
      <c r="D30" s="905">
        <v>170616.24228419826</v>
      </c>
      <c r="E30" s="905">
        <v>267814.85454511008</v>
      </c>
      <c r="F30" s="905">
        <v>252642.32620372088</v>
      </c>
      <c r="G30" s="905">
        <v>225085.27119384718</v>
      </c>
      <c r="H30" s="811">
        <v>256074.44487043808</v>
      </c>
      <c r="I30" s="809">
        <v>254061.24804089376</v>
      </c>
      <c r="J30" s="809">
        <v>250149.27494428973</v>
      </c>
      <c r="K30" s="809">
        <v>245495.69988916328</v>
      </c>
      <c r="L30" s="809">
        <v>236801.4531342251</v>
      </c>
      <c r="M30" s="809">
        <v>231244.57381682724</v>
      </c>
      <c r="N30" s="809">
        <v>228868.25255267011</v>
      </c>
      <c r="O30" s="809">
        <v>227507.04295204623</v>
      </c>
      <c r="P30" s="809">
        <v>223955.12562015161</v>
      </c>
      <c r="Q30" s="809">
        <v>221825.78522714946</v>
      </c>
      <c r="R30" s="906">
        <v>221771.28707687414</v>
      </c>
      <c r="S30" s="1005">
        <v>225085.27119384718</v>
      </c>
      <c r="T30" s="628" t="s">
        <v>1015</v>
      </c>
      <c r="U30" s="870"/>
      <c r="V30" s="870"/>
      <c r="W30" s="870"/>
      <c r="X30" s="870"/>
      <c r="Y30" s="870"/>
      <c r="Z30" s="870"/>
      <c r="AA30" s="870"/>
      <c r="AB30" s="870"/>
      <c r="AC30" s="870"/>
      <c r="AD30" s="870"/>
      <c r="AE30" s="870"/>
      <c r="AF30" s="870"/>
      <c r="AG30" s="870"/>
    </row>
    <row r="31" spans="1:33" s="362" customFormat="1" ht="26.1" customHeight="1" thickBot="1" x14ac:dyDescent="0.25">
      <c r="B31" s="1184"/>
      <c r="C31" s="1040"/>
      <c r="D31" s="1040"/>
      <c r="E31" s="1041"/>
      <c r="F31" s="1041"/>
      <c r="G31" s="1041"/>
      <c r="H31" s="1042"/>
      <c r="I31" s="1043"/>
      <c r="J31" s="1043"/>
      <c r="K31" s="1043"/>
      <c r="L31" s="1043"/>
      <c r="M31" s="1043"/>
      <c r="N31" s="1043"/>
      <c r="O31" s="1043"/>
      <c r="P31" s="1043"/>
      <c r="Q31" s="1043"/>
      <c r="R31" s="1180"/>
      <c r="S31" s="1629"/>
      <c r="T31" s="1189"/>
      <c r="U31" s="870"/>
      <c r="V31" s="870"/>
      <c r="W31" s="870"/>
      <c r="X31" s="870"/>
      <c r="Y31" s="870"/>
      <c r="Z31" s="870"/>
      <c r="AA31" s="870"/>
      <c r="AB31" s="870"/>
      <c r="AC31" s="870"/>
      <c r="AD31" s="870"/>
      <c r="AE31" s="870"/>
      <c r="AF31" s="870"/>
      <c r="AG31" s="870"/>
    </row>
    <row r="32" spans="1:33" s="362" customFormat="1" ht="12" customHeight="1" thickTop="1" x14ac:dyDescent="0.2">
      <c r="B32" s="997"/>
      <c r="C32" s="905"/>
      <c r="D32" s="905"/>
      <c r="E32" s="905"/>
      <c r="F32" s="905"/>
      <c r="G32" s="905"/>
      <c r="H32" s="811"/>
      <c r="I32" s="809"/>
      <c r="J32" s="809"/>
      <c r="K32" s="809"/>
      <c r="L32" s="809"/>
      <c r="M32" s="809"/>
      <c r="N32" s="809"/>
      <c r="O32" s="809"/>
      <c r="P32" s="809"/>
      <c r="Q32" s="809"/>
      <c r="R32" s="906"/>
      <c r="S32" s="1005"/>
      <c r="T32" s="1188"/>
      <c r="U32" s="870"/>
      <c r="V32" s="870"/>
      <c r="W32" s="870"/>
      <c r="X32" s="870"/>
      <c r="Y32" s="870"/>
      <c r="Z32" s="870"/>
      <c r="AA32" s="870"/>
      <c r="AB32" s="870"/>
      <c r="AC32" s="870"/>
      <c r="AD32" s="870"/>
      <c r="AE32" s="870"/>
      <c r="AF32" s="870"/>
      <c r="AG32" s="870"/>
    </row>
    <row r="33" spans="2:33" s="362" customFormat="1" ht="26.1" customHeight="1" x14ac:dyDescent="0.2">
      <c r="B33" s="996" t="s">
        <v>1623</v>
      </c>
      <c r="C33" s="905"/>
      <c r="D33" s="905"/>
      <c r="E33" s="905"/>
      <c r="F33" s="905"/>
      <c r="G33" s="905"/>
      <c r="H33" s="811"/>
      <c r="I33" s="809"/>
      <c r="J33" s="809"/>
      <c r="K33" s="809"/>
      <c r="L33" s="809"/>
      <c r="M33" s="809"/>
      <c r="N33" s="809"/>
      <c r="O33" s="809"/>
      <c r="P33" s="809"/>
      <c r="Q33" s="809"/>
      <c r="R33" s="906"/>
      <c r="S33" s="1005"/>
      <c r="T33" s="381" t="s">
        <v>1627</v>
      </c>
      <c r="U33" s="870"/>
      <c r="V33" s="870"/>
      <c r="W33" s="870"/>
      <c r="X33" s="870"/>
      <c r="Y33" s="870"/>
      <c r="Z33" s="870"/>
      <c r="AA33" s="870"/>
      <c r="AB33" s="870"/>
      <c r="AC33" s="870"/>
      <c r="AD33" s="870"/>
      <c r="AE33" s="870"/>
      <c r="AF33" s="870"/>
      <c r="AG33" s="870"/>
    </row>
    <row r="34" spans="2:33" s="367" customFormat="1" ht="26.1" customHeight="1" x14ac:dyDescent="0.2">
      <c r="B34" s="998" t="s">
        <v>1624</v>
      </c>
      <c r="C34" s="909">
        <v>69315.06097778464</v>
      </c>
      <c r="D34" s="909">
        <v>83249.45160972749</v>
      </c>
      <c r="E34" s="909">
        <v>158077.22926828958</v>
      </c>
      <c r="F34" s="909">
        <v>150297.7369792214</v>
      </c>
      <c r="G34" s="909">
        <v>136669.36985684524</v>
      </c>
      <c r="H34" s="808">
        <v>155524.81030362146</v>
      </c>
      <c r="I34" s="806">
        <v>154396.71345176711</v>
      </c>
      <c r="J34" s="806">
        <v>152844.95633147261</v>
      </c>
      <c r="K34" s="806">
        <v>144351.13579823726</v>
      </c>
      <c r="L34" s="806">
        <v>133589.47039635794</v>
      </c>
      <c r="M34" s="806">
        <v>129859.76129948089</v>
      </c>
      <c r="N34" s="806">
        <v>129308.90821812295</v>
      </c>
      <c r="O34" s="806">
        <v>129786.73936153601</v>
      </c>
      <c r="P34" s="806">
        <v>131564.47956572706</v>
      </c>
      <c r="Q34" s="806">
        <v>132439.88651967439</v>
      </c>
      <c r="R34" s="910">
        <v>132255.82234728473</v>
      </c>
      <c r="S34" s="1004">
        <v>136669.36985684524</v>
      </c>
      <c r="T34" s="630" t="s">
        <v>1628</v>
      </c>
      <c r="U34" s="870"/>
      <c r="V34" s="870"/>
      <c r="W34" s="870"/>
      <c r="X34" s="870"/>
      <c r="Y34" s="870"/>
      <c r="Z34" s="870"/>
      <c r="AA34" s="870"/>
      <c r="AB34" s="870"/>
      <c r="AC34" s="870"/>
      <c r="AD34" s="870"/>
      <c r="AE34" s="870"/>
      <c r="AF34" s="870"/>
      <c r="AG34" s="870"/>
    </row>
    <row r="35" spans="2:33" s="367" customFormat="1" ht="26.1" customHeight="1" x14ac:dyDescent="0.2">
      <c r="B35" s="998" t="s">
        <v>1625</v>
      </c>
      <c r="C35" s="909">
        <v>48573.063547879719</v>
      </c>
      <c r="D35" s="909">
        <v>81481.876636371715</v>
      </c>
      <c r="E35" s="909">
        <v>98921.357553982409</v>
      </c>
      <c r="F35" s="909">
        <v>79885.461355720487</v>
      </c>
      <c r="G35" s="909">
        <v>65208.11435452295</v>
      </c>
      <c r="H35" s="808">
        <v>77825.284440752905</v>
      </c>
      <c r="I35" s="806">
        <v>77637.542738579054</v>
      </c>
      <c r="J35" s="806">
        <v>73216.932659851853</v>
      </c>
      <c r="K35" s="806">
        <v>71219.179759295657</v>
      </c>
      <c r="L35" s="806">
        <v>75095.431302339595</v>
      </c>
      <c r="M35" s="806">
        <v>73744.253117436136</v>
      </c>
      <c r="N35" s="806">
        <v>74352.816929972556</v>
      </c>
      <c r="O35" s="806">
        <v>74229.12268929217</v>
      </c>
      <c r="P35" s="806">
        <v>68684.38163951943</v>
      </c>
      <c r="Q35" s="806">
        <v>67125.308232525829</v>
      </c>
      <c r="R35" s="910">
        <v>66460.01092995629</v>
      </c>
      <c r="S35" s="1004">
        <v>65208.11435452295</v>
      </c>
      <c r="T35" s="630" t="s">
        <v>1630</v>
      </c>
      <c r="U35" s="870"/>
      <c r="V35" s="870"/>
      <c r="W35" s="870"/>
      <c r="X35" s="870"/>
      <c r="Y35" s="870"/>
      <c r="Z35" s="870"/>
      <c r="AA35" s="870"/>
      <c r="AB35" s="870"/>
      <c r="AC35" s="870"/>
      <c r="AD35" s="870"/>
      <c r="AE35" s="870"/>
      <c r="AF35" s="870"/>
      <c r="AG35" s="870"/>
    </row>
    <row r="36" spans="2:33" s="367" customFormat="1" ht="26.1" customHeight="1" x14ac:dyDescent="0.2">
      <c r="B36" s="998" t="s">
        <v>1626</v>
      </c>
      <c r="C36" s="909">
        <v>7183.1597289056417</v>
      </c>
      <c r="D36" s="909">
        <v>5884.9133865955964</v>
      </c>
      <c r="E36" s="909">
        <v>10816.269680128804</v>
      </c>
      <c r="F36" s="909">
        <v>22459.128486113805</v>
      </c>
      <c r="G36" s="909">
        <v>23207.786684127394</v>
      </c>
      <c r="H36" s="808">
        <v>22724.349923085301</v>
      </c>
      <c r="I36" s="806">
        <v>22026.992417498674</v>
      </c>
      <c r="J36" s="806">
        <v>24087.384543349162</v>
      </c>
      <c r="K36" s="806">
        <v>29925.384427336856</v>
      </c>
      <c r="L36" s="806">
        <v>28116.552559960772</v>
      </c>
      <c r="M36" s="806">
        <v>27640.559829159727</v>
      </c>
      <c r="N36" s="806">
        <v>25206.526653095221</v>
      </c>
      <c r="O36" s="806">
        <v>23491.180118284414</v>
      </c>
      <c r="P36" s="806">
        <v>23706.26423435473</v>
      </c>
      <c r="Q36" s="806">
        <v>22260.592003933834</v>
      </c>
      <c r="R36" s="910">
        <v>23055.452571368929</v>
      </c>
      <c r="S36" s="1004">
        <v>23207.786684127394</v>
      </c>
      <c r="T36" s="630" t="s">
        <v>1629</v>
      </c>
      <c r="U36" s="870"/>
      <c r="V36" s="870"/>
      <c r="W36" s="870"/>
      <c r="X36" s="870"/>
      <c r="Y36" s="870"/>
      <c r="Z36" s="870"/>
      <c r="AA36" s="870"/>
      <c r="AB36" s="870"/>
      <c r="AC36" s="870"/>
      <c r="AD36" s="870"/>
      <c r="AE36" s="870"/>
      <c r="AF36" s="870"/>
      <c r="AG36" s="870"/>
    </row>
    <row r="37" spans="2:33" s="362" customFormat="1" ht="26.1" customHeight="1" x14ac:dyDescent="0.2">
      <c r="B37" s="997" t="s">
        <v>1503</v>
      </c>
      <c r="C37" s="905">
        <v>125071.28425457</v>
      </c>
      <c r="D37" s="905">
        <v>170616.24163269482</v>
      </c>
      <c r="E37" s="905">
        <v>267814.85650240077</v>
      </c>
      <c r="F37" s="905">
        <v>252642.32682105567</v>
      </c>
      <c r="G37" s="905">
        <v>225085.2708954956</v>
      </c>
      <c r="H37" s="811">
        <v>256074.44466745967</v>
      </c>
      <c r="I37" s="809">
        <v>254061.24860784481</v>
      </c>
      <c r="J37" s="809">
        <v>250149.27353467362</v>
      </c>
      <c r="K37" s="809">
        <v>245495.69998486977</v>
      </c>
      <c r="L37" s="809">
        <v>236801.45425865831</v>
      </c>
      <c r="M37" s="809">
        <v>231244.57424607675</v>
      </c>
      <c r="N37" s="809">
        <v>228868.25180119072</v>
      </c>
      <c r="O37" s="809">
        <v>227507.0421691126</v>
      </c>
      <c r="P37" s="809">
        <v>223955.12543960119</v>
      </c>
      <c r="Q37" s="809">
        <v>221825.78675613404</v>
      </c>
      <c r="R37" s="906">
        <v>221771.28584860996</v>
      </c>
      <c r="S37" s="1005">
        <v>225085.2708954956</v>
      </c>
      <c r="T37" s="628" t="s">
        <v>1015</v>
      </c>
      <c r="U37" s="870"/>
      <c r="V37" s="870"/>
      <c r="W37" s="870"/>
      <c r="X37" s="870"/>
      <c r="Y37" s="870"/>
      <c r="Z37" s="870"/>
      <c r="AA37" s="870"/>
      <c r="AB37" s="870"/>
      <c r="AC37" s="870"/>
      <c r="AD37" s="870"/>
      <c r="AE37" s="870"/>
      <c r="AF37" s="870"/>
      <c r="AG37" s="870"/>
    </row>
    <row r="38" spans="2:33" s="362" customFormat="1" ht="26.1" customHeight="1" thickBot="1" x14ac:dyDescent="0.25">
      <c r="B38" s="1184"/>
      <c r="C38" s="1012"/>
      <c r="D38" s="1012"/>
      <c r="E38" s="1012"/>
      <c r="F38" s="1012"/>
      <c r="G38" s="1018"/>
      <c r="H38" s="1014"/>
      <c r="I38" s="1015"/>
      <c r="J38" s="1015"/>
      <c r="K38" s="1015"/>
      <c r="L38" s="1015"/>
      <c r="M38" s="1015"/>
      <c r="N38" s="1015"/>
      <c r="O38" s="1015"/>
      <c r="P38" s="1015"/>
      <c r="Q38" s="1015"/>
      <c r="R38" s="1017"/>
      <c r="S38" s="1181"/>
      <c r="T38" s="1189"/>
      <c r="U38" s="870"/>
      <c r="V38" s="870"/>
      <c r="W38" s="870"/>
      <c r="X38" s="870"/>
      <c r="Y38" s="870"/>
      <c r="Z38" s="870"/>
      <c r="AA38" s="870"/>
      <c r="AB38" s="870"/>
      <c r="AC38" s="870"/>
      <c r="AD38" s="870"/>
      <c r="AE38" s="870"/>
      <c r="AF38" s="870"/>
      <c r="AG38" s="870"/>
    </row>
    <row r="39" spans="2:33" s="367" customFormat="1" ht="12" customHeight="1" thickTop="1" x14ac:dyDescent="0.2">
      <c r="B39" s="1182"/>
      <c r="C39" s="333"/>
      <c r="D39" s="333"/>
      <c r="E39" s="333"/>
      <c r="F39" s="333"/>
      <c r="G39" s="333"/>
      <c r="H39" s="940"/>
      <c r="I39" s="908"/>
      <c r="J39" s="908"/>
      <c r="K39" s="908"/>
      <c r="L39" s="908"/>
      <c r="M39" s="908"/>
      <c r="N39" s="908"/>
      <c r="O39" s="908"/>
      <c r="P39" s="908"/>
      <c r="Q39" s="908"/>
      <c r="R39" s="995"/>
      <c r="S39" s="366"/>
      <c r="T39" s="631"/>
      <c r="U39" s="870"/>
      <c r="V39" s="870"/>
      <c r="W39" s="870"/>
      <c r="X39" s="870"/>
      <c r="Y39" s="870"/>
      <c r="Z39" s="870"/>
      <c r="AA39" s="870"/>
      <c r="AB39" s="870"/>
      <c r="AC39" s="870"/>
      <c r="AD39" s="870"/>
      <c r="AE39" s="870"/>
      <c r="AF39" s="870"/>
      <c r="AG39" s="870"/>
    </row>
    <row r="40" spans="2:33" s="362" customFormat="1" ht="26.1" customHeight="1" x14ac:dyDescent="0.2">
      <c r="B40" s="997" t="s">
        <v>1504</v>
      </c>
      <c r="C40" s="363"/>
      <c r="D40" s="363"/>
      <c r="E40" s="363"/>
      <c r="F40" s="363"/>
      <c r="G40" s="363"/>
      <c r="H40" s="938"/>
      <c r="I40" s="904"/>
      <c r="J40" s="904"/>
      <c r="K40" s="904"/>
      <c r="L40" s="904"/>
      <c r="M40" s="904"/>
      <c r="N40" s="904"/>
      <c r="O40" s="904"/>
      <c r="P40" s="904"/>
      <c r="Q40" s="904"/>
      <c r="R40" s="994"/>
      <c r="S40" s="903"/>
      <c r="T40" s="628" t="s">
        <v>1233</v>
      </c>
      <c r="U40" s="870"/>
      <c r="V40" s="870"/>
      <c r="W40" s="870"/>
      <c r="X40" s="870"/>
      <c r="Y40" s="870"/>
      <c r="Z40" s="870"/>
      <c r="AA40" s="870"/>
      <c r="AB40" s="870"/>
      <c r="AC40" s="870"/>
      <c r="AD40" s="870"/>
      <c r="AE40" s="870"/>
      <c r="AF40" s="870"/>
      <c r="AG40" s="870"/>
    </row>
    <row r="41" spans="2:33" s="362" customFormat="1" ht="12" customHeight="1" x14ac:dyDescent="0.2">
      <c r="B41" s="997"/>
      <c r="C41" s="363"/>
      <c r="D41" s="363"/>
      <c r="E41" s="363"/>
      <c r="F41" s="363"/>
      <c r="G41" s="363"/>
      <c r="H41" s="938"/>
      <c r="I41" s="904"/>
      <c r="J41" s="904"/>
      <c r="K41" s="904"/>
      <c r="L41" s="904"/>
      <c r="M41" s="904"/>
      <c r="N41" s="904"/>
      <c r="O41" s="904"/>
      <c r="P41" s="904"/>
      <c r="Q41" s="904"/>
      <c r="R41" s="994"/>
      <c r="S41" s="903"/>
      <c r="T41" s="1188"/>
      <c r="U41" s="870"/>
      <c r="V41" s="870"/>
      <c r="W41" s="870"/>
      <c r="X41" s="870"/>
      <c r="Y41" s="870"/>
      <c r="Z41" s="870"/>
      <c r="AA41" s="870"/>
      <c r="AB41" s="870"/>
      <c r="AC41" s="870"/>
      <c r="AD41" s="870"/>
      <c r="AE41" s="870"/>
      <c r="AF41" s="870"/>
      <c r="AG41" s="870"/>
    </row>
    <row r="42" spans="2:33" s="362" customFormat="1" ht="26.1" customHeight="1" x14ac:dyDescent="0.2">
      <c r="B42" s="1182" t="s">
        <v>1505</v>
      </c>
      <c r="C42" s="363"/>
      <c r="D42" s="363"/>
      <c r="E42" s="363"/>
      <c r="F42" s="363"/>
      <c r="G42" s="363"/>
      <c r="H42" s="938"/>
      <c r="I42" s="904"/>
      <c r="J42" s="904"/>
      <c r="K42" s="904"/>
      <c r="L42" s="904"/>
      <c r="M42" s="904"/>
      <c r="N42" s="904"/>
      <c r="O42" s="904"/>
      <c r="P42" s="904"/>
      <c r="Q42" s="904"/>
      <c r="R42" s="994"/>
      <c r="S42" s="903"/>
      <c r="T42" s="381" t="s">
        <v>1018</v>
      </c>
      <c r="U42" s="870"/>
      <c r="V42" s="870"/>
      <c r="W42" s="870"/>
      <c r="X42" s="870"/>
      <c r="Y42" s="870"/>
      <c r="Z42" s="870"/>
      <c r="AA42" s="870"/>
      <c r="AB42" s="870"/>
      <c r="AC42" s="870"/>
      <c r="AD42" s="870"/>
      <c r="AE42" s="870"/>
      <c r="AF42" s="870"/>
      <c r="AG42" s="870"/>
    </row>
    <row r="43" spans="2:33" s="362" customFormat="1" ht="26.1" customHeight="1" x14ac:dyDescent="0.2">
      <c r="B43" s="1185" t="s">
        <v>935</v>
      </c>
      <c r="C43" s="1121">
        <v>0</v>
      </c>
      <c r="D43" s="1121">
        <v>0</v>
      </c>
      <c r="E43" s="1121">
        <v>1.1162333409689439E-3</v>
      </c>
      <c r="F43" s="1738">
        <v>1.9776005252465948E-3</v>
      </c>
      <c r="G43" s="1738">
        <v>2.2308256836919408E-3</v>
      </c>
      <c r="H43" s="1741">
        <v>1.9563540174946741E-3</v>
      </c>
      <c r="I43" s="1742">
        <v>1.9502683709962971E-3</v>
      </c>
      <c r="J43" s="1742">
        <v>1.9861540858379435E-3</v>
      </c>
      <c r="K43" s="1742">
        <v>2.0292292605325192E-3</v>
      </c>
      <c r="L43" s="1742">
        <v>2.1094315051219783E-3</v>
      </c>
      <c r="M43" s="1742">
        <v>2.165886491878211E-3</v>
      </c>
      <c r="N43" s="1742">
        <v>2.1942706395437161E-3</v>
      </c>
      <c r="O43" s="1742">
        <v>2.1834470729097579E-3</v>
      </c>
      <c r="P43" s="1742">
        <v>2.2240404751655393E-3</v>
      </c>
      <c r="Q43" s="1742">
        <v>2.2514844047033422E-3</v>
      </c>
      <c r="R43" s="1743">
        <v>2.2580604486748261E-3</v>
      </c>
      <c r="S43" s="1744">
        <v>2.2308256836919408E-3</v>
      </c>
      <c r="T43" s="630" t="s">
        <v>938</v>
      </c>
      <c r="U43" s="870"/>
      <c r="V43" s="870"/>
      <c r="W43" s="870"/>
      <c r="X43" s="870"/>
      <c r="Y43" s="870"/>
      <c r="Z43" s="870"/>
      <c r="AA43" s="870"/>
      <c r="AB43" s="870"/>
      <c r="AC43" s="870"/>
      <c r="AD43" s="870"/>
      <c r="AE43" s="870"/>
      <c r="AF43" s="870"/>
      <c r="AG43" s="870"/>
    </row>
    <row r="44" spans="2:33" s="362" customFormat="1" ht="26.1" customHeight="1" x14ac:dyDescent="0.2">
      <c r="B44" s="1185" t="s">
        <v>954</v>
      </c>
      <c r="C44" s="1121">
        <v>0</v>
      </c>
      <c r="D44" s="1121">
        <v>0</v>
      </c>
      <c r="E44" s="1121">
        <v>0.13161635374912625</v>
      </c>
      <c r="F44" s="1738">
        <v>5.5538407640712051E-6</v>
      </c>
      <c r="G44" s="1738">
        <v>4.456440472713702E-5</v>
      </c>
      <c r="H44" s="1741">
        <v>9.7627859791510435E-13</v>
      </c>
      <c r="I44" s="1742">
        <v>9.8401468908693999E-13</v>
      </c>
      <c r="J44" s="1742">
        <v>0</v>
      </c>
      <c r="K44" s="1742">
        <v>0</v>
      </c>
      <c r="L44" s="1742">
        <v>0</v>
      </c>
      <c r="M44" s="1742">
        <v>0</v>
      </c>
      <c r="N44" s="1742">
        <v>1.4345722068832636E-4</v>
      </c>
      <c r="O44" s="1742">
        <v>7.2982608786752096E-6</v>
      </c>
      <c r="P44" s="1742">
        <v>7.6314797282148625E-6</v>
      </c>
      <c r="Q44" s="1742">
        <v>0</v>
      </c>
      <c r="R44" s="1743">
        <v>1.0460817473615664E-6</v>
      </c>
      <c r="S44" s="1744">
        <v>4.456440472713702E-5</v>
      </c>
      <c r="T44" s="630" t="s">
        <v>1274</v>
      </c>
      <c r="U44" s="870"/>
      <c r="V44" s="870"/>
      <c r="W44" s="870"/>
      <c r="X44" s="870"/>
      <c r="Y44" s="870"/>
      <c r="Z44" s="870"/>
      <c r="AA44" s="870"/>
      <c r="AB44" s="870"/>
      <c r="AC44" s="870"/>
      <c r="AD44" s="870"/>
      <c r="AE44" s="870"/>
      <c r="AF44" s="870"/>
      <c r="AG44" s="870"/>
    </row>
    <row r="45" spans="2:33" s="362" customFormat="1" ht="26.1" customHeight="1" x14ac:dyDescent="0.2">
      <c r="B45" s="1185" t="s">
        <v>1020</v>
      </c>
      <c r="C45" s="1121">
        <v>0.99418461075470932</v>
      </c>
      <c r="D45" s="1121">
        <v>0.99463263750226782</v>
      </c>
      <c r="E45" s="1121">
        <v>0.86684443001457245</v>
      </c>
      <c r="F45" s="1738">
        <v>0.99742158274915449</v>
      </c>
      <c r="G45" s="1738">
        <v>0.99753043578797262</v>
      </c>
      <c r="H45" s="1741">
        <v>0.99767405244861374</v>
      </c>
      <c r="I45" s="1742">
        <v>0.99785998085895933</v>
      </c>
      <c r="J45" s="1742">
        <v>0.99781805489052833</v>
      </c>
      <c r="K45" s="1742">
        <v>0.99775159149061876</v>
      </c>
      <c r="L45" s="1742">
        <v>0.99756029186429851</v>
      </c>
      <c r="M45" s="1742">
        <v>0.99758376493393575</v>
      </c>
      <c r="N45" s="1742">
        <v>0.99741441664819797</v>
      </c>
      <c r="O45" s="1742">
        <v>0.99761944582675688</v>
      </c>
      <c r="P45" s="1742">
        <v>0.99755772302670265</v>
      </c>
      <c r="Q45" s="1742">
        <v>0.99754741292949389</v>
      </c>
      <c r="R45" s="1743">
        <v>0.99738955801731166</v>
      </c>
      <c r="S45" s="1744">
        <v>0.99753043578797262</v>
      </c>
      <c r="T45" s="630" t="s">
        <v>295</v>
      </c>
      <c r="U45" s="870"/>
      <c r="V45" s="870"/>
      <c r="W45" s="870"/>
      <c r="X45" s="870"/>
      <c r="Y45" s="870"/>
      <c r="Z45" s="870"/>
      <c r="AA45" s="870"/>
      <c r="AB45" s="870"/>
      <c r="AC45" s="870"/>
      <c r="AD45" s="870"/>
      <c r="AE45" s="870"/>
      <c r="AF45" s="870"/>
      <c r="AG45" s="870"/>
    </row>
    <row r="46" spans="2:33" s="362" customFormat="1" ht="26.1" customHeight="1" x14ac:dyDescent="0.2">
      <c r="B46" s="1185" t="s">
        <v>936</v>
      </c>
      <c r="C46" s="1121">
        <v>5.8153892452907328E-3</v>
      </c>
      <c r="D46" s="1121">
        <v>5.3673624977322188E-3</v>
      </c>
      <c r="E46" s="1121">
        <v>4.2298289533233943E-4</v>
      </c>
      <c r="F46" s="1738">
        <v>5.9526288483479402E-4</v>
      </c>
      <c r="G46" s="1738">
        <v>1.9417412360829198E-4</v>
      </c>
      <c r="H46" s="1745">
        <v>3.6959353291534123E-4</v>
      </c>
      <c r="I46" s="1746">
        <v>1.8975076906038173E-4</v>
      </c>
      <c r="J46" s="1746">
        <v>1.9579102363381854E-4</v>
      </c>
      <c r="K46" s="1746">
        <v>2.1917924884872975E-4</v>
      </c>
      <c r="L46" s="1746">
        <v>3.3027663057949477E-4</v>
      </c>
      <c r="M46" s="1746">
        <v>2.5034857418603488E-4</v>
      </c>
      <c r="N46" s="1746">
        <v>2.478554915699609E-4</v>
      </c>
      <c r="O46" s="1746">
        <v>1.8980883945470664E-4</v>
      </c>
      <c r="P46" s="1746">
        <v>2.1060501840354379E-4</v>
      </c>
      <c r="Q46" s="1746">
        <v>2.0110266580289414E-4</v>
      </c>
      <c r="R46" s="1747">
        <v>3.5133545226615116E-4</v>
      </c>
      <c r="S46" s="1748">
        <v>1.9417412360829198E-4</v>
      </c>
      <c r="T46" s="630" t="s">
        <v>1230</v>
      </c>
      <c r="U46" s="870"/>
      <c r="V46" s="870"/>
      <c r="W46" s="870"/>
      <c r="X46" s="870"/>
      <c r="Y46" s="870"/>
      <c r="Z46" s="870"/>
      <c r="AA46" s="870"/>
      <c r="AB46" s="870"/>
      <c r="AC46" s="870"/>
      <c r="AD46" s="870"/>
      <c r="AE46" s="870"/>
      <c r="AF46" s="870"/>
      <c r="AG46" s="870"/>
    </row>
    <row r="47" spans="2:33" s="362" customFormat="1" ht="26.1" customHeight="1" x14ac:dyDescent="0.2">
      <c r="B47" s="1186" t="s">
        <v>1503</v>
      </c>
      <c r="C47" s="1122">
        <v>1</v>
      </c>
      <c r="D47" s="1122">
        <v>1</v>
      </c>
      <c r="E47" s="1122">
        <v>1</v>
      </c>
      <c r="F47" s="1122">
        <v>1</v>
      </c>
      <c r="G47" s="1122">
        <v>1</v>
      </c>
      <c r="H47" s="1749">
        <v>1</v>
      </c>
      <c r="I47" s="1750">
        <v>1</v>
      </c>
      <c r="J47" s="1750">
        <v>1</v>
      </c>
      <c r="K47" s="1750">
        <v>1</v>
      </c>
      <c r="L47" s="1750">
        <v>1</v>
      </c>
      <c r="M47" s="1750">
        <v>1</v>
      </c>
      <c r="N47" s="1750">
        <v>0.99999999999999989</v>
      </c>
      <c r="O47" s="1750">
        <v>1</v>
      </c>
      <c r="P47" s="1750">
        <v>0.99999999999999989</v>
      </c>
      <c r="Q47" s="1750">
        <v>1.0000000000000002</v>
      </c>
      <c r="R47" s="1751">
        <v>1</v>
      </c>
      <c r="S47" s="1752">
        <v>1</v>
      </c>
      <c r="T47" s="628" t="s">
        <v>1015</v>
      </c>
      <c r="U47" s="870"/>
      <c r="V47" s="870"/>
      <c r="W47" s="870"/>
      <c r="X47" s="870"/>
      <c r="Y47" s="870"/>
      <c r="Z47" s="870"/>
      <c r="AA47" s="870"/>
      <c r="AB47" s="870"/>
      <c r="AC47" s="870"/>
      <c r="AD47" s="870"/>
      <c r="AE47" s="870"/>
      <c r="AF47" s="870"/>
      <c r="AG47" s="870"/>
    </row>
    <row r="48" spans="2:33" s="362" customFormat="1" ht="12" customHeight="1" x14ac:dyDescent="0.2">
      <c r="B48" s="1186"/>
      <c r="C48" s="1121"/>
      <c r="D48" s="1121"/>
      <c r="E48" s="1121"/>
      <c r="F48" s="1121"/>
      <c r="G48" s="1121"/>
      <c r="H48" s="1753"/>
      <c r="I48" s="1754"/>
      <c r="J48" s="1754"/>
      <c r="K48" s="1754"/>
      <c r="L48" s="1754"/>
      <c r="M48" s="1754"/>
      <c r="N48" s="1754"/>
      <c r="O48" s="1754"/>
      <c r="P48" s="1754"/>
      <c r="Q48" s="1754"/>
      <c r="R48" s="1755"/>
      <c r="S48" s="1756"/>
      <c r="T48" s="1188"/>
      <c r="U48" s="870"/>
      <c r="V48" s="870"/>
      <c r="W48" s="870"/>
      <c r="X48" s="870"/>
      <c r="Y48" s="870"/>
      <c r="Z48" s="870"/>
      <c r="AA48" s="870"/>
      <c r="AB48" s="870"/>
      <c r="AC48" s="870"/>
      <c r="AD48" s="870"/>
      <c r="AE48" s="870"/>
      <c r="AF48" s="870"/>
      <c r="AG48" s="870"/>
    </row>
    <row r="49" spans="2:33" s="362" customFormat="1" ht="26.1" customHeight="1" x14ac:dyDescent="0.2">
      <c r="B49" s="1187" t="s">
        <v>1506</v>
      </c>
      <c r="C49" s="1121"/>
      <c r="D49" s="1121"/>
      <c r="E49" s="1121"/>
      <c r="F49" s="1121"/>
      <c r="G49" s="1121"/>
      <c r="H49" s="1753"/>
      <c r="I49" s="1754"/>
      <c r="J49" s="1754"/>
      <c r="K49" s="1754"/>
      <c r="L49" s="1754"/>
      <c r="M49" s="1754"/>
      <c r="N49" s="1754"/>
      <c r="O49" s="1754"/>
      <c r="P49" s="1754"/>
      <c r="Q49" s="1754"/>
      <c r="R49" s="1755"/>
      <c r="S49" s="1756"/>
      <c r="T49" s="381" t="s">
        <v>1019</v>
      </c>
      <c r="U49" s="870"/>
      <c r="V49" s="870"/>
      <c r="W49" s="870"/>
      <c r="X49" s="870"/>
      <c r="Y49" s="870"/>
      <c r="Z49" s="870"/>
      <c r="AA49" s="870"/>
      <c r="AB49" s="870"/>
      <c r="AC49" s="870"/>
      <c r="AD49" s="870"/>
      <c r="AE49" s="870"/>
      <c r="AF49" s="870"/>
      <c r="AG49" s="870"/>
    </row>
    <row r="50" spans="2:33" s="362" customFormat="1" ht="26.1" customHeight="1" x14ac:dyDescent="0.2">
      <c r="B50" s="1185" t="s">
        <v>1507</v>
      </c>
      <c r="C50" s="1121">
        <v>0.8673024813542215</v>
      </c>
      <c r="D50" s="1121">
        <v>0.85712619708190707</v>
      </c>
      <c r="E50" s="1121">
        <v>0.85933409063964472</v>
      </c>
      <c r="F50" s="1121">
        <v>0.85150396822431762</v>
      </c>
      <c r="G50" s="1121">
        <v>0.87086390077041909</v>
      </c>
      <c r="H50" s="1753">
        <v>0.82774545682624179</v>
      </c>
      <c r="I50" s="1754">
        <v>0.82041075762495974</v>
      </c>
      <c r="J50" s="1754">
        <v>0.82052553111310456</v>
      </c>
      <c r="K50" s="1754">
        <v>0.82708567289523938</v>
      </c>
      <c r="L50" s="1754">
        <v>0.84540951026682132</v>
      </c>
      <c r="M50" s="1754">
        <v>0.8696537809875069</v>
      </c>
      <c r="N50" s="1754">
        <v>0.87816576278924929</v>
      </c>
      <c r="O50" s="1754">
        <v>0.87996659276990408</v>
      </c>
      <c r="P50" s="1754">
        <v>0.87910520442915474</v>
      </c>
      <c r="Q50" s="1754">
        <v>0.87708808042569208</v>
      </c>
      <c r="R50" s="1755">
        <v>0.87820782252594254</v>
      </c>
      <c r="S50" s="1756">
        <v>0.87086390077041909</v>
      </c>
      <c r="T50" s="630" t="s">
        <v>1306</v>
      </c>
      <c r="U50" s="870"/>
      <c r="V50" s="870"/>
      <c r="W50" s="870"/>
      <c r="X50" s="870"/>
      <c r="Y50" s="870"/>
      <c r="Z50" s="870"/>
      <c r="AA50" s="870"/>
      <c r="AB50" s="870"/>
      <c r="AC50" s="870"/>
      <c r="AD50" s="870"/>
      <c r="AE50" s="870"/>
      <c r="AF50" s="870"/>
      <c r="AG50" s="870"/>
    </row>
    <row r="51" spans="2:33" s="362" customFormat="1" ht="26.1" customHeight="1" x14ac:dyDescent="0.2">
      <c r="B51" s="1185" t="s">
        <v>1508</v>
      </c>
      <c r="C51" s="1121">
        <v>0.1326975186457785</v>
      </c>
      <c r="D51" s="1121">
        <v>0.14287380291809298</v>
      </c>
      <c r="E51" s="1121">
        <v>0.14066590936035533</v>
      </c>
      <c r="F51" s="1121">
        <v>0.14849603177568244</v>
      </c>
      <c r="G51" s="1121">
        <v>0.12913609922958094</v>
      </c>
      <c r="H51" s="1753">
        <v>0.1722545431737583</v>
      </c>
      <c r="I51" s="1754">
        <v>0.17958924237504018</v>
      </c>
      <c r="J51" s="1754">
        <v>0.17947446888689544</v>
      </c>
      <c r="K51" s="1754">
        <v>0.17291432710476057</v>
      </c>
      <c r="L51" s="1754">
        <v>0.15459048973317863</v>
      </c>
      <c r="M51" s="1754">
        <v>0.1303462190124931</v>
      </c>
      <c r="N51" s="1754">
        <v>0.12183423721075068</v>
      </c>
      <c r="O51" s="1754">
        <v>0.12003340723009594</v>
      </c>
      <c r="P51" s="1754">
        <v>0.12089479557084523</v>
      </c>
      <c r="Q51" s="1754">
        <v>0.12291191957430787</v>
      </c>
      <c r="R51" s="1755">
        <v>0.12179217747405745</v>
      </c>
      <c r="S51" s="1756">
        <v>0.12913609922958094</v>
      </c>
      <c r="T51" s="630" t="s">
        <v>1307</v>
      </c>
      <c r="U51" s="870"/>
      <c r="V51" s="870"/>
      <c r="W51" s="870"/>
      <c r="X51" s="870"/>
      <c r="Y51" s="870"/>
      <c r="Z51" s="870"/>
      <c r="AA51" s="870"/>
      <c r="AB51" s="870"/>
      <c r="AC51" s="870"/>
      <c r="AD51" s="870"/>
      <c r="AE51" s="870"/>
      <c r="AF51" s="870"/>
      <c r="AG51" s="870"/>
    </row>
    <row r="52" spans="2:33" s="362" customFormat="1" ht="26.1" customHeight="1" x14ac:dyDescent="0.2">
      <c r="B52" s="1186" t="s">
        <v>1503</v>
      </c>
      <c r="C52" s="1122">
        <v>1</v>
      </c>
      <c r="D52" s="1122">
        <v>1</v>
      </c>
      <c r="E52" s="1122">
        <v>1</v>
      </c>
      <c r="F52" s="1122">
        <v>1</v>
      </c>
      <c r="G52" s="1122">
        <v>1</v>
      </c>
      <c r="H52" s="1757">
        <v>1</v>
      </c>
      <c r="I52" s="1750">
        <v>0.99999999999999989</v>
      </c>
      <c r="J52" s="1750">
        <v>1</v>
      </c>
      <c r="K52" s="1750">
        <v>1</v>
      </c>
      <c r="L52" s="1750">
        <v>1</v>
      </c>
      <c r="M52" s="1750">
        <v>1</v>
      </c>
      <c r="N52" s="1750">
        <v>1</v>
      </c>
      <c r="O52" s="1750">
        <v>1</v>
      </c>
      <c r="P52" s="1750">
        <v>1</v>
      </c>
      <c r="Q52" s="1750">
        <v>1</v>
      </c>
      <c r="R52" s="1751">
        <v>1</v>
      </c>
      <c r="S52" s="1752">
        <v>1</v>
      </c>
      <c r="T52" s="628" t="s">
        <v>1015</v>
      </c>
      <c r="U52" s="870"/>
      <c r="V52" s="870"/>
      <c r="W52" s="870"/>
      <c r="X52" s="870"/>
      <c r="Y52" s="870"/>
      <c r="Z52" s="870"/>
      <c r="AA52" s="870"/>
      <c r="AB52" s="870"/>
      <c r="AC52" s="870"/>
      <c r="AD52" s="870"/>
      <c r="AE52" s="870"/>
      <c r="AF52" s="870"/>
      <c r="AG52" s="870"/>
    </row>
    <row r="53" spans="2:33" s="362" customFormat="1" ht="26.25" customHeight="1" thickBot="1" x14ac:dyDescent="0.25">
      <c r="B53" s="1184"/>
      <c r="C53" s="1012"/>
      <c r="D53" s="1012"/>
      <c r="E53" s="1018"/>
      <c r="F53" s="1018"/>
      <c r="G53" s="1018"/>
      <c r="H53" s="1014"/>
      <c r="I53" s="1015"/>
      <c r="J53" s="1015"/>
      <c r="K53" s="1015"/>
      <c r="L53" s="1015"/>
      <c r="M53" s="1015"/>
      <c r="N53" s="1015"/>
      <c r="O53" s="1015"/>
      <c r="P53" s="1015"/>
      <c r="Q53" s="1015"/>
      <c r="R53" s="1017"/>
      <c r="S53" s="1181"/>
      <c r="T53" s="961"/>
      <c r="U53" s="870"/>
      <c r="V53" s="870"/>
      <c r="W53" s="870"/>
      <c r="X53" s="870"/>
      <c r="Y53" s="870"/>
      <c r="Z53" s="870"/>
      <c r="AA53" s="870"/>
      <c r="AB53" s="870"/>
      <c r="AC53" s="870"/>
      <c r="AD53" s="870"/>
      <c r="AE53" s="870"/>
      <c r="AF53" s="870"/>
      <c r="AG53" s="870"/>
    </row>
    <row r="54" spans="2:33" s="800" customFormat="1" ht="24.95" customHeight="1" thickTop="1" x14ac:dyDescent="0.2">
      <c r="B54" s="795"/>
      <c r="C54" s="503"/>
      <c r="D54" s="503"/>
      <c r="E54" s="503"/>
      <c r="F54" s="503"/>
      <c r="G54" s="503"/>
      <c r="H54" s="503"/>
      <c r="I54" s="503"/>
      <c r="J54" s="503"/>
      <c r="K54" s="503"/>
      <c r="L54" s="503"/>
      <c r="M54" s="503"/>
      <c r="N54" s="503"/>
      <c r="O54" s="503"/>
      <c r="P54" s="503"/>
      <c r="Q54" s="503"/>
      <c r="R54" s="503"/>
      <c r="S54" s="503"/>
      <c r="T54" s="795"/>
      <c r="U54" s="832"/>
      <c r="V54" s="832"/>
      <c r="W54" s="832"/>
      <c r="X54" s="832"/>
      <c r="Y54" s="832"/>
      <c r="Z54" s="832"/>
      <c r="AA54" s="832"/>
      <c r="AB54" s="832"/>
      <c r="AC54" s="832"/>
      <c r="AD54" s="832"/>
      <c r="AE54" s="832"/>
      <c r="AF54" s="832"/>
    </row>
    <row r="55" spans="2:33" s="800" customFormat="1" ht="15" customHeight="1" x14ac:dyDescent="0.2">
      <c r="B55" s="833"/>
      <c r="C55" s="503"/>
      <c r="D55" s="503"/>
      <c r="E55" s="503"/>
      <c r="F55" s="503"/>
      <c r="G55" s="503"/>
      <c r="H55" s="503"/>
      <c r="I55" s="503"/>
      <c r="J55" s="503"/>
      <c r="K55" s="503"/>
      <c r="L55" s="503"/>
      <c r="M55" s="503"/>
      <c r="N55" s="503"/>
      <c r="O55" s="503"/>
      <c r="P55" s="503"/>
      <c r="Q55" s="503"/>
      <c r="R55" s="503"/>
      <c r="S55" s="503"/>
      <c r="U55" s="832"/>
      <c r="V55" s="832"/>
      <c r="W55" s="832"/>
      <c r="X55" s="832"/>
      <c r="Y55" s="832"/>
      <c r="Z55" s="832"/>
      <c r="AA55" s="832"/>
      <c r="AB55" s="832"/>
      <c r="AC55" s="832"/>
      <c r="AD55" s="832"/>
      <c r="AE55" s="832"/>
      <c r="AF55" s="832"/>
    </row>
    <row r="56" spans="2:33" s="835" customFormat="1" ht="36.75" x14ac:dyDescent="0.2">
      <c r="B56" s="1828" t="s">
        <v>1845</v>
      </c>
      <c r="C56" s="1828"/>
      <c r="D56" s="1828"/>
      <c r="E56" s="1828"/>
      <c r="F56" s="1828"/>
      <c r="G56" s="1828"/>
      <c r="H56" s="1828"/>
      <c r="I56" s="1828"/>
      <c r="J56" s="1828"/>
      <c r="K56" s="1829" t="s">
        <v>1844</v>
      </c>
      <c r="L56" s="1829"/>
      <c r="M56" s="1829"/>
      <c r="N56" s="1829"/>
      <c r="O56" s="1829"/>
      <c r="P56" s="1829"/>
      <c r="Q56" s="1829"/>
      <c r="R56" s="1829"/>
      <c r="S56" s="1829"/>
      <c r="T56" s="1829"/>
      <c r="U56" s="834"/>
      <c r="V56" s="834"/>
      <c r="W56" s="834"/>
      <c r="X56" s="834"/>
      <c r="Y56" s="834"/>
      <c r="Z56" s="834"/>
      <c r="AA56" s="834"/>
      <c r="AB56" s="834"/>
      <c r="AC56" s="834"/>
      <c r="AD56" s="834"/>
      <c r="AE56" s="834"/>
      <c r="AF56" s="834"/>
    </row>
    <row r="57" spans="2:33" s="800" customFormat="1" ht="12.75" customHeight="1" x14ac:dyDescent="0.2">
      <c r="B57" s="836"/>
      <c r="C57" s="799"/>
      <c r="D57" s="799"/>
      <c r="E57" s="799"/>
      <c r="F57" s="799"/>
      <c r="G57" s="799"/>
      <c r="H57" s="799"/>
      <c r="I57" s="799"/>
      <c r="J57" s="799"/>
      <c r="K57" s="799"/>
      <c r="L57" s="799"/>
      <c r="M57" s="799"/>
      <c r="N57" s="799"/>
      <c r="O57" s="799"/>
      <c r="P57" s="799"/>
      <c r="Q57" s="799"/>
      <c r="R57" s="799"/>
      <c r="S57" s="799"/>
      <c r="U57" s="832"/>
      <c r="V57" s="832"/>
      <c r="W57" s="832"/>
      <c r="X57" s="832"/>
      <c r="Y57" s="832"/>
      <c r="Z57" s="832"/>
      <c r="AA57" s="832"/>
      <c r="AB57" s="832"/>
      <c r="AC57" s="832"/>
      <c r="AD57" s="832"/>
      <c r="AE57" s="832"/>
      <c r="AF57" s="832"/>
    </row>
    <row r="58" spans="2:33" s="839" customFormat="1" ht="24.95" customHeight="1" x14ac:dyDescent="0.2">
      <c r="B58" s="1733" t="s">
        <v>1766</v>
      </c>
      <c r="C58" s="837"/>
      <c r="D58" s="837"/>
      <c r="E58" s="837"/>
      <c r="F58" s="837"/>
      <c r="G58" s="837"/>
      <c r="H58" s="837"/>
      <c r="I58" s="837"/>
      <c r="J58" s="837"/>
      <c r="K58" s="837"/>
      <c r="L58" s="837"/>
      <c r="M58" s="837"/>
      <c r="N58" s="837"/>
      <c r="O58" s="837"/>
      <c r="P58" s="837"/>
      <c r="Q58" s="837"/>
      <c r="R58" s="837"/>
      <c r="S58" s="837"/>
      <c r="T58" s="717" t="s">
        <v>1770</v>
      </c>
      <c r="U58" s="838"/>
      <c r="V58" s="838"/>
      <c r="W58" s="838"/>
      <c r="X58" s="838"/>
      <c r="Y58" s="838"/>
      <c r="Z58" s="838"/>
      <c r="AA58" s="838"/>
      <c r="AB58" s="838"/>
      <c r="AC58" s="838"/>
      <c r="AD58" s="838"/>
      <c r="AE58" s="838"/>
      <c r="AF58" s="838"/>
    </row>
    <row r="59" spans="2:33" s="800" customFormat="1" ht="12.75" customHeight="1" thickBot="1" x14ac:dyDescent="0.25">
      <c r="B59" s="840"/>
      <c r="C59" s="503"/>
      <c r="D59" s="503"/>
      <c r="E59" s="503"/>
      <c r="F59" s="503"/>
      <c r="G59" s="503"/>
      <c r="H59" s="503"/>
      <c r="I59" s="503"/>
      <c r="J59" s="503"/>
      <c r="K59" s="503"/>
      <c r="L59" s="503"/>
      <c r="M59" s="503"/>
      <c r="N59" s="503"/>
      <c r="O59" s="503"/>
      <c r="P59" s="503"/>
      <c r="Q59" s="503"/>
      <c r="R59" s="503"/>
      <c r="S59" s="503"/>
      <c r="T59" s="840"/>
      <c r="U59" s="832"/>
      <c r="V59" s="832"/>
      <c r="W59" s="832"/>
      <c r="X59" s="832"/>
      <c r="Y59" s="832"/>
      <c r="Z59" s="832"/>
      <c r="AA59" s="832"/>
      <c r="AB59" s="832"/>
      <c r="AC59" s="832"/>
      <c r="AD59" s="832"/>
      <c r="AE59" s="832"/>
      <c r="AF59" s="832"/>
    </row>
    <row r="60" spans="2:33" s="841" customFormat="1" ht="27" customHeight="1" thickTop="1" x14ac:dyDescent="0.2">
      <c r="B60" s="1830" t="s">
        <v>887</v>
      </c>
      <c r="C60" s="1784">
        <v>2008</v>
      </c>
      <c r="D60" s="1784">
        <v>2009</v>
      </c>
      <c r="E60" s="1784">
        <v>2010</v>
      </c>
      <c r="F60" s="1784">
        <v>2011</v>
      </c>
      <c r="G60" s="1784">
        <v>2012</v>
      </c>
      <c r="H60" s="1805">
        <v>2012</v>
      </c>
      <c r="I60" s="1806"/>
      <c r="J60" s="1806"/>
      <c r="K60" s="1803">
        <v>2012</v>
      </c>
      <c r="L60" s="1803"/>
      <c r="M60" s="1803"/>
      <c r="N60" s="1803"/>
      <c r="O60" s="1803"/>
      <c r="P60" s="1803"/>
      <c r="Q60" s="1803"/>
      <c r="R60" s="1803"/>
      <c r="S60" s="1804"/>
      <c r="T60" s="1833" t="s">
        <v>886</v>
      </c>
    </row>
    <row r="61" spans="2:33" s="842" customFormat="1" ht="24.95" customHeight="1" x14ac:dyDescent="0.2">
      <c r="B61" s="1831"/>
      <c r="C61" s="1785"/>
      <c r="D61" s="1785"/>
      <c r="E61" s="1785"/>
      <c r="F61" s="1785"/>
      <c r="G61" s="1785"/>
      <c r="H61" s="369" t="s">
        <v>374</v>
      </c>
      <c r="I61" s="370" t="s">
        <v>375</v>
      </c>
      <c r="J61" s="370" t="s">
        <v>376</v>
      </c>
      <c r="K61" s="370" t="s">
        <v>377</v>
      </c>
      <c r="L61" s="370" t="s">
        <v>378</v>
      </c>
      <c r="M61" s="370" t="s">
        <v>367</v>
      </c>
      <c r="N61" s="370" t="s">
        <v>368</v>
      </c>
      <c r="O61" s="370" t="s">
        <v>369</v>
      </c>
      <c r="P61" s="370" t="s">
        <v>370</v>
      </c>
      <c r="Q61" s="370" t="s">
        <v>371</v>
      </c>
      <c r="R61" s="370" t="s">
        <v>372</v>
      </c>
      <c r="S61" s="371" t="s">
        <v>1474</v>
      </c>
      <c r="T61" s="1834"/>
    </row>
    <row r="62" spans="2:33" s="842" customFormat="1" ht="24.95" customHeight="1" x14ac:dyDescent="0.2">
      <c r="B62" s="1832"/>
      <c r="C62" s="1786"/>
      <c r="D62" s="1786"/>
      <c r="E62" s="1786"/>
      <c r="F62" s="1786"/>
      <c r="G62" s="1786"/>
      <c r="H62" s="372" t="s">
        <v>673</v>
      </c>
      <c r="I62" s="373" t="s">
        <v>149</v>
      </c>
      <c r="J62" s="373" t="s">
        <v>150</v>
      </c>
      <c r="K62" s="373" t="s">
        <v>151</v>
      </c>
      <c r="L62" s="373" t="s">
        <v>366</v>
      </c>
      <c r="M62" s="373" t="s">
        <v>667</v>
      </c>
      <c r="N62" s="373" t="s">
        <v>668</v>
      </c>
      <c r="O62" s="373" t="s">
        <v>669</v>
      </c>
      <c r="P62" s="373" t="s">
        <v>670</v>
      </c>
      <c r="Q62" s="373" t="s">
        <v>671</v>
      </c>
      <c r="R62" s="373" t="s">
        <v>672</v>
      </c>
      <c r="S62" s="374" t="s">
        <v>666</v>
      </c>
      <c r="T62" s="1835"/>
    </row>
    <row r="63" spans="2:33" s="800" customFormat="1" ht="12" customHeight="1" x14ac:dyDescent="0.2">
      <c r="B63" s="805"/>
      <c r="C63" s="794"/>
      <c r="D63" s="794"/>
      <c r="E63" s="794"/>
      <c r="F63" s="794"/>
      <c r="G63" s="794"/>
      <c r="H63" s="798"/>
      <c r="I63" s="799"/>
      <c r="J63" s="799"/>
      <c r="K63" s="799"/>
      <c r="L63" s="799"/>
      <c r="M63" s="799"/>
      <c r="N63" s="799"/>
      <c r="O63" s="799"/>
      <c r="P63" s="799"/>
      <c r="Q63" s="799"/>
      <c r="R63" s="799"/>
      <c r="S63" s="797"/>
      <c r="T63" s="812"/>
      <c r="U63" s="832"/>
      <c r="V63" s="832"/>
      <c r="W63" s="832"/>
      <c r="X63" s="832"/>
      <c r="Y63" s="832"/>
      <c r="Z63" s="832"/>
      <c r="AA63" s="832"/>
      <c r="AB63" s="832"/>
      <c r="AC63" s="832"/>
      <c r="AD63" s="832"/>
      <c r="AE63" s="832"/>
      <c r="AF63" s="832"/>
    </row>
    <row r="64" spans="2:33" s="800" customFormat="1" ht="26.1" customHeight="1" x14ac:dyDescent="0.2">
      <c r="B64" s="866" t="s">
        <v>333</v>
      </c>
      <c r="C64" s="794"/>
      <c r="D64" s="794"/>
      <c r="E64" s="794"/>
      <c r="F64" s="794"/>
      <c r="G64" s="794"/>
      <c r="H64" s="798"/>
      <c r="I64" s="799"/>
      <c r="J64" s="799"/>
      <c r="K64" s="799"/>
      <c r="L64" s="799"/>
      <c r="M64" s="799"/>
      <c r="N64" s="799"/>
      <c r="O64" s="799"/>
      <c r="P64" s="799"/>
      <c r="Q64" s="799"/>
      <c r="R64" s="799"/>
      <c r="S64" s="797"/>
      <c r="T64" s="425" t="s">
        <v>334</v>
      </c>
      <c r="U64" s="832"/>
      <c r="V64" s="832"/>
      <c r="W64" s="832"/>
      <c r="X64" s="832"/>
      <c r="Y64" s="832"/>
      <c r="Z64" s="832"/>
      <c r="AA64" s="832"/>
      <c r="AB64" s="832"/>
      <c r="AC64" s="832"/>
      <c r="AD64" s="832"/>
      <c r="AE64" s="832"/>
      <c r="AF64" s="832"/>
    </row>
    <row r="65" spans="2:32" s="800" customFormat="1" ht="26.1" customHeight="1" x14ac:dyDescent="0.2">
      <c r="B65" s="867" t="s">
        <v>335</v>
      </c>
      <c r="C65" s="803">
        <v>368169</v>
      </c>
      <c r="D65" s="803">
        <v>390689.19790000003</v>
      </c>
      <c r="E65" s="803">
        <v>413106.2954</v>
      </c>
      <c r="F65" s="794">
        <v>431112.22279999999</v>
      </c>
      <c r="G65" s="794">
        <v>472722.05249999999</v>
      </c>
      <c r="H65" s="798">
        <v>433455.45360000001</v>
      </c>
      <c r="I65" s="799">
        <v>435451.08199999999</v>
      </c>
      <c r="J65" s="799">
        <v>441964.60350000003</v>
      </c>
      <c r="K65" s="799">
        <v>449396.82980000001</v>
      </c>
      <c r="L65" s="799">
        <v>455164.07299999997</v>
      </c>
      <c r="M65" s="799">
        <v>459711.54379999998</v>
      </c>
      <c r="N65" s="799">
        <v>462559.88880000002</v>
      </c>
      <c r="O65" s="799">
        <v>465300.06109999999</v>
      </c>
      <c r="P65" s="799">
        <v>467973.96779999998</v>
      </c>
      <c r="Q65" s="799">
        <v>469791.9878</v>
      </c>
      <c r="R65" s="799">
        <v>471386.62219999998</v>
      </c>
      <c r="S65" s="797">
        <v>472722.05249999999</v>
      </c>
      <c r="T65" s="865" t="s">
        <v>336</v>
      </c>
      <c r="U65" s="832"/>
      <c r="V65" s="832"/>
      <c r="W65" s="832"/>
      <c r="X65" s="832"/>
      <c r="Y65" s="832"/>
      <c r="Z65" s="832"/>
      <c r="AA65" s="832"/>
      <c r="AB65" s="832"/>
      <c r="AC65" s="832"/>
      <c r="AD65" s="832"/>
      <c r="AE65" s="832"/>
      <c r="AF65" s="832"/>
    </row>
    <row r="66" spans="2:32" s="800" customFormat="1" ht="26.1" customHeight="1" x14ac:dyDescent="0.2">
      <c r="B66" s="867" t="s">
        <v>990</v>
      </c>
      <c r="C66" s="803">
        <v>7886</v>
      </c>
      <c r="D66" s="803">
        <v>8105.1220000000003</v>
      </c>
      <c r="E66" s="803">
        <v>8333.7950000000001</v>
      </c>
      <c r="F66" s="794">
        <v>8528.5910000000003</v>
      </c>
      <c r="G66" s="794">
        <v>8712.8130000000001</v>
      </c>
      <c r="H66" s="798">
        <v>8542.4940000000006</v>
      </c>
      <c r="I66" s="799">
        <v>8553.6659999999993</v>
      </c>
      <c r="J66" s="799">
        <v>8578.6849999999995</v>
      </c>
      <c r="K66" s="799">
        <v>8608.17</v>
      </c>
      <c r="L66" s="799">
        <v>8631.8340000000007</v>
      </c>
      <c r="M66" s="799">
        <v>8649.8080000000009</v>
      </c>
      <c r="N66" s="799">
        <v>8663.3019999999997</v>
      </c>
      <c r="O66" s="799">
        <v>8675.2070000000003</v>
      </c>
      <c r="P66" s="799">
        <v>8686.7170000000006</v>
      </c>
      <c r="Q66" s="799">
        <v>8696.7009999999991</v>
      </c>
      <c r="R66" s="799">
        <v>8704.83</v>
      </c>
      <c r="S66" s="797">
        <v>8712.8130000000001</v>
      </c>
      <c r="T66" s="865" t="s">
        <v>99</v>
      </c>
      <c r="U66" s="832"/>
      <c r="V66" s="832"/>
      <c r="W66" s="832"/>
      <c r="X66" s="832"/>
      <c r="Y66" s="832"/>
      <c r="Z66" s="832"/>
      <c r="AA66" s="832"/>
      <c r="AB66" s="832"/>
      <c r="AC66" s="832"/>
      <c r="AD66" s="832"/>
      <c r="AE66" s="832"/>
      <c r="AF66" s="832"/>
    </row>
    <row r="67" spans="2:32" s="800" customFormat="1" ht="12" customHeight="1" x14ac:dyDescent="0.2">
      <c r="B67" s="867"/>
      <c r="C67" s="803"/>
      <c r="D67" s="803"/>
      <c r="E67" s="803"/>
      <c r="F67" s="794"/>
      <c r="G67" s="794"/>
      <c r="H67" s="798"/>
      <c r="I67" s="799"/>
      <c r="J67" s="799"/>
      <c r="K67" s="799"/>
      <c r="L67" s="799"/>
      <c r="M67" s="799"/>
      <c r="N67" s="799"/>
      <c r="O67" s="799"/>
      <c r="P67" s="799"/>
      <c r="Q67" s="799"/>
      <c r="R67" s="799"/>
      <c r="S67" s="797"/>
      <c r="T67" s="1190"/>
      <c r="U67" s="832"/>
      <c r="V67" s="832"/>
      <c r="W67" s="832"/>
      <c r="X67" s="832"/>
      <c r="Y67" s="832"/>
      <c r="Z67" s="832"/>
      <c r="AA67" s="832"/>
      <c r="AB67" s="832"/>
      <c r="AC67" s="832"/>
      <c r="AD67" s="832"/>
      <c r="AE67" s="832"/>
      <c r="AF67" s="832"/>
    </row>
    <row r="68" spans="2:32" s="800" customFormat="1" ht="26.1" customHeight="1" x14ac:dyDescent="0.2">
      <c r="B68" s="866" t="s">
        <v>991</v>
      </c>
      <c r="C68" s="803"/>
      <c r="D68" s="803"/>
      <c r="E68" s="803"/>
      <c r="F68" s="794"/>
      <c r="G68" s="794"/>
      <c r="H68" s="798"/>
      <c r="I68" s="799"/>
      <c r="J68" s="799"/>
      <c r="K68" s="799"/>
      <c r="L68" s="799"/>
      <c r="M68" s="799"/>
      <c r="N68" s="799"/>
      <c r="O68" s="799"/>
      <c r="P68" s="799"/>
      <c r="Q68" s="799"/>
      <c r="R68" s="799"/>
      <c r="S68" s="797"/>
      <c r="T68" s="425" t="s">
        <v>696</v>
      </c>
      <c r="U68" s="832"/>
      <c r="V68" s="832"/>
      <c r="W68" s="832"/>
      <c r="X68" s="832"/>
      <c r="Y68" s="832"/>
      <c r="Z68" s="832"/>
      <c r="AA68" s="832"/>
      <c r="AB68" s="832"/>
      <c r="AC68" s="832"/>
      <c r="AD68" s="832"/>
      <c r="AE68" s="832"/>
      <c r="AF68" s="832"/>
    </row>
    <row r="69" spans="2:32" s="800" customFormat="1" ht="26.1" customHeight="1" x14ac:dyDescent="0.2">
      <c r="B69" s="867" t="s">
        <v>335</v>
      </c>
      <c r="C69" s="803">
        <v>321890</v>
      </c>
      <c r="D69" s="803">
        <v>335283.78139999998</v>
      </c>
      <c r="E69" s="803">
        <v>350117.79379999998</v>
      </c>
      <c r="F69" s="794">
        <v>384098.00540000002</v>
      </c>
      <c r="G69" s="794">
        <v>420978.00750000001</v>
      </c>
      <c r="H69" s="798">
        <v>388110.07939999999</v>
      </c>
      <c r="I69" s="799">
        <v>391737.20270000002</v>
      </c>
      <c r="J69" s="799">
        <v>397727.05615000002</v>
      </c>
      <c r="K69" s="799">
        <v>402762.61375000002</v>
      </c>
      <c r="L69" s="799">
        <v>406351.47334999999</v>
      </c>
      <c r="M69" s="799">
        <v>409414.71175000002</v>
      </c>
      <c r="N69" s="799">
        <v>411481.87955000001</v>
      </c>
      <c r="O69" s="799">
        <v>413465.26645</v>
      </c>
      <c r="P69" s="799">
        <v>415657.95185000001</v>
      </c>
      <c r="Q69" s="799">
        <v>417261.9339</v>
      </c>
      <c r="R69" s="799">
        <v>419079.17229999998</v>
      </c>
      <c r="S69" s="797">
        <v>420978.00750000001</v>
      </c>
      <c r="T69" s="865" t="s">
        <v>336</v>
      </c>
      <c r="U69" s="832"/>
      <c r="V69" s="832"/>
      <c r="W69" s="832"/>
      <c r="X69" s="832"/>
      <c r="Y69" s="832"/>
      <c r="Z69" s="832"/>
      <c r="AA69" s="832"/>
      <c r="AB69" s="832"/>
      <c r="AC69" s="832"/>
      <c r="AD69" s="832"/>
      <c r="AE69" s="832"/>
      <c r="AF69" s="832"/>
    </row>
    <row r="70" spans="2:32" s="800" customFormat="1" ht="26.1" customHeight="1" x14ac:dyDescent="0.2">
      <c r="B70" s="867" t="s">
        <v>990</v>
      </c>
      <c r="C70" s="803">
        <v>5948</v>
      </c>
      <c r="D70" s="803">
        <v>6121.5069999999996</v>
      </c>
      <c r="E70" s="803">
        <v>6305.09</v>
      </c>
      <c r="F70" s="794">
        <v>6585.6549999999997</v>
      </c>
      <c r="G70" s="794">
        <v>6834.0810000000001</v>
      </c>
      <c r="H70" s="798">
        <v>6610.23</v>
      </c>
      <c r="I70" s="799">
        <v>6633.4570000000003</v>
      </c>
      <c r="J70" s="799">
        <v>6666.0159999999996</v>
      </c>
      <c r="K70" s="799">
        <v>6697.1149999999998</v>
      </c>
      <c r="L70" s="799">
        <v>6720.9889999999996</v>
      </c>
      <c r="M70" s="799">
        <v>6742.5969999999998</v>
      </c>
      <c r="N70" s="799">
        <v>6761.107</v>
      </c>
      <c r="O70" s="799">
        <v>6777.1419999999998</v>
      </c>
      <c r="P70" s="799">
        <v>6792.5529999999999</v>
      </c>
      <c r="Q70" s="799">
        <v>6806.7879999999996</v>
      </c>
      <c r="R70" s="799">
        <v>6819.9139999999998</v>
      </c>
      <c r="S70" s="797">
        <v>6834.0810000000001</v>
      </c>
      <c r="T70" s="865" t="s">
        <v>99</v>
      </c>
      <c r="U70" s="832"/>
      <c r="V70" s="832"/>
      <c r="W70" s="832"/>
      <c r="X70" s="832"/>
      <c r="Y70" s="832"/>
      <c r="Z70" s="832"/>
      <c r="AA70" s="832"/>
      <c r="AB70" s="832"/>
      <c r="AC70" s="832"/>
      <c r="AD70" s="832"/>
      <c r="AE70" s="832"/>
      <c r="AF70" s="832"/>
    </row>
    <row r="71" spans="2:32" s="800" customFormat="1" ht="12" customHeight="1" x14ac:dyDescent="0.2">
      <c r="B71" s="867"/>
      <c r="C71" s="803"/>
      <c r="D71" s="803"/>
      <c r="E71" s="803"/>
      <c r="F71" s="794"/>
      <c r="G71" s="794"/>
      <c r="H71" s="798"/>
      <c r="I71" s="799"/>
      <c r="J71" s="799"/>
      <c r="K71" s="799"/>
      <c r="L71" s="799"/>
      <c r="M71" s="799"/>
      <c r="N71" s="799"/>
      <c r="O71" s="799"/>
      <c r="P71" s="799"/>
      <c r="Q71" s="799"/>
      <c r="R71" s="799"/>
      <c r="S71" s="797"/>
      <c r="T71" s="1190"/>
      <c r="U71" s="832"/>
      <c r="V71" s="832"/>
      <c r="W71" s="832"/>
      <c r="X71" s="832"/>
      <c r="Y71" s="832"/>
      <c r="Z71" s="832"/>
      <c r="AA71" s="832"/>
      <c r="AB71" s="832"/>
      <c r="AC71" s="832"/>
      <c r="AD71" s="832"/>
      <c r="AE71" s="832"/>
      <c r="AF71" s="832"/>
    </row>
    <row r="72" spans="2:32" s="800" customFormat="1" ht="26.1" customHeight="1" x14ac:dyDescent="0.2">
      <c r="B72" s="866" t="s">
        <v>992</v>
      </c>
      <c r="C72" s="802">
        <v>46279</v>
      </c>
      <c r="D72" s="802">
        <v>55405.41650000005</v>
      </c>
      <c r="E72" s="802">
        <v>62988.501600000018</v>
      </c>
      <c r="F72" s="462">
        <v>47014.217399999965</v>
      </c>
      <c r="G72" s="462">
        <v>51744.044999999984</v>
      </c>
      <c r="H72" s="796">
        <v>45345.37420000002</v>
      </c>
      <c r="I72" s="503">
        <v>43713.879299999971</v>
      </c>
      <c r="J72" s="503">
        <v>44237.547350000008</v>
      </c>
      <c r="K72" s="503">
        <v>46634.216049999988</v>
      </c>
      <c r="L72" s="503">
        <v>48812.599649999989</v>
      </c>
      <c r="M72" s="503">
        <v>50296.832049999968</v>
      </c>
      <c r="N72" s="503">
        <v>51078.009250000003</v>
      </c>
      <c r="O72" s="503">
        <v>51834.794649999996</v>
      </c>
      <c r="P72" s="503">
        <v>52316.015949999972</v>
      </c>
      <c r="Q72" s="503">
        <v>52530.053899999999</v>
      </c>
      <c r="R72" s="503">
        <v>52307.449900000007</v>
      </c>
      <c r="S72" s="1600">
        <v>51744.044999999984</v>
      </c>
      <c r="T72" s="425" t="s">
        <v>325</v>
      </c>
      <c r="U72" s="832"/>
      <c r="V72" s="832"/>
      <c r="W72" s="832"/>
      <c r="X72" s="832"/>
      <c r="Y72" s="832"/>
      <c r="Z72" s="832"/>
      <c r="AA72" s="832"/>
      <c r="AB72" s="832"/>
      <c r="AC72" s="832"/>
      <c r="AD72" s="832"/>
      <c r="AE72" s="832"/>
      <c r="AF72" s="832"/>
    </row>
    <row r="73" spans="2:32" s="258" customFormat="1" ht="26.1" customHeight="1" thickBot="1" x14ac:dyDescent="0.75">
      <c r="B73" s="436"/>
      <c r="C73" s="463"/>
      <c r="D73" s="463"/>
      <c r="E73" s="465"/>
      <c r="F73" s="465"/>
      <c r="G73" s="465"/>
      <c r="H73" s="464"/>
      <c r="I73" s="469"/>
      <c r="J73" s="469"/>
      <c r="K73" s="469"/>
      <c r="L73" s="469"/>
      <c r="M73" s="469"/>
      <c r="N73" s="469"/>
      <c r="O73" s="469"/>
      <c r="P73" s="469"/>
      <c r="Q73" s="469"/>
      <c r="R73" s="469"/>
      <c r="S73" s="1601"/>
      <c r="T73" s="354"/>
      <c r="U73" s="257"/>
      <c r="V73" s="257"/>
      <c r="W73" s="257"/>
      <c r="X73" s="257"/>
      <c r="Y73" s="257"/>
      <c r="Z73" s="257"/>
      <c r="AA73" s="257"/>
      <c r="AB73" s="257"/>
      <c r="AC73" s="257"/>
      <c r="AD73" s="257"/>
      <c r="AE73" s="257"/>
      <c r="AF73" s="257"/>
    </row>
    <row r="74" spans="2:32" s="258" customFormat="1" ht="12" customHeight="1" thickTop="1" x14ac:dyDescent="0.7">
      <c r="B74" s="437"/>
      <c r="C74" s="467"/>
      <c r="D74" s="467"/>
      <c r="E74" s="467"/>
      <c r="F74" s="467"/>
      <c r="G74" s="467"/>
      <c r="H74" s="467"/>
      <c r="I74" s="467"/>
      <c r="J74" s="467"/>
      <c r="K74" s="467"/>
      <c r="L74" s="467"/>
      <c r="M74" s="467"/>
      <c r="N74" s="467"/>
      <c r="O74" s="467"/>
      <c r="P74" s="467"/>
      <c r="Q74" s="467"/>
      <c r="R74" s="467"/>
      <c r="S74" s="467"/>
      <c r="T74" s="440"/>
      <c r="U74" s="257"/>
      <c r="V74" s="257"/>
      <c r="W74" s="257"/>
      <c r="X74" s="257"/>
      <c r="Y74" s="257"/>
      <c r="Z74" s="257"/>
    </row>
    <row r="75" spans="2:32" s="419" customFormat="1" ht="26.1" customHeight="1" x14ac:dyDescent="0.5">
      <c r="B75" s="336" t="s">
        <v>1767</v>
      </c>
      <c r="C75" s="420"/>
      <c r="D75" s="420"/>
      <c r="E75" s="420"/>
      <c r="F75" s="420"/>
      <c r="G75" s="420"/>
      <c r="H75" s="420"/>
      <c r="I75" s="420"/>
      <c r="J75" s="420"/>
      <c r="K75" s="420"/>
      <c r="L75" s="420"/>
      <c r="M75" s="420"/>
      <c r="N75" s="420"/>
      <c r="O75" s="420"/>
      <c r="P75" s="420"/>
      <c r="Q75" s="420"/>
      <c r="R75" s="420"/>
      <c r="S75" s="420"/>
      <c r="T75" s="336" t="s">
        <v>1769</v>
      </c>
      <c r="U75" s="477"/>
      <c r="V75" s="477"/>
      <c r="W75" s="477"/>
      <c r="X75" s="477"/>
      <c r="Y75" s="477"/>
      <c r="Z75" s="477"/>
    </row>
    <row r="76" spans="2:32" s="829" customFormat="1" ht="23.25" x14ac:dyDescent="0.5">
      <c r="B76" s="359" t="s">
        <v>1940</v>
      </c>
      <c r="C76" s="830"/>
      <c r="D76" s="830"/>
      <c r="E76" s="830"/>
      <c r="F76" s="830"/>
      <c r="G76" s="830"/>
      <c r="H76" s="830"/>
      <c r="I76" s="830"/>
      <c r="J76" s="830"/>
      <c r="K76" s="830"/>
      <c r="L76" s="830"/>
      <c r="M76" s="830"/>
      <c r="N76" s="830"/>
      <c r="O76" s="830"/>
      <c r="P76" s="830"/>
      <c r="Q76" s="830"/>
      <c r="R76" s="830"/>
      <c r="S76" s="830"/>
      <c r="T76" s="358" t="s">
        <v>1941</v>
      </c>
    </row>
    <row r="77" spans="2:32" ht="26.1" customHeight="1" x14ac:dyDescent="0.35"/>
    <row r="78" spans="2:32" ht="26.1" customHeight="1" x14ac:dyDescent="0.5">
      <c r="C78" s="1689"/>
      <c r="D78" s="1689"/>
      <c r="E78" s="1689"/>
      <c r="F78" s="1689"/>
      <c r="G78" s="1689"/>
      <c r="H78" s="1689"/>
      <c r="I78" s="1689"/>
      <c r="J78" s="1689"/>
      <c r="K78" s="1689"/>
      <c r="L78" s="1689"/>
      <c r="M78" s="1689"/>
      <c r="N78" s="1689"/>
      <c r="O78" s="1689"/>
      <c r="P78" s="1689"/>
      <c r="Q78" s="1689"/>
      <c r="R78" s="1689"/>
      <c r="S78" s="1689"/>
    </row>
    <row r="79" spans="2:32" ht="26.1" customHeight="1" x14ac:dyDescent="0.5">
      <c r="C79" s="1689"/>
      <c r="D79" s="1689"/>
      <c r="E79" s="1689"/>
      <c r="F79" s="1689"/>
      <c r="G79" s="1689"/>
      <c r="H79" s="1689"/>
      <c r="I79" s="1689"/>
      <c r="J79" s="1689"/>
      <c r="K79" s="1689"/>
      <c r="L79" s="1689"/>
      <c r="M79" s="1689"/>
      <c r="N79" s="1689"/>
      <c r="O79" s="1689"/>
      <c r="P79" s="1689"/>
      <c r="Q79" s="1689"/>
      <c r="R79" s="1689"/>
      <c r="S79" s="1689"/>
    </row>
    <row r="80" spans="2:32" ht="26.1" customHeight="1" x14ac:dyDescent="0.5">
      <c r="C80" s="1689"/>
      <c r="D80" s="1689"/>
      <c r="E80" s="1689"/>
      <c r="F80" s="1689"/>
      <c r="G80" s="1689"/>
      <c r="H80" s="1689"/>
      <c r="I80" s="1689"/>
      <c r="J80" s="1689"/>
      <c r="K80" s="1689"/>
      <c r="L80" s="1689"/>
      <c r="M80" s="1689"/>
      <c r="N80" s="1689"/>
      <c r="O80" s="1689"/>
      <c r="P80" s="1689"/>
      <c r="Q80" s="1689"/>
      <c r="R80" s="1689"/>
      <c r="S80" s="1689"/>
      <c r="U80" s="48"/>
      <c r="V80" s="48"/>
      <c r="W80" s="48"/>
      <c r="X80" s="48"/>
      <c r="Y80" s="48"/>
      <c r="Z80" s="48"/>
    </row>
    <row r="81" spans="3:26" ht="21.75" x14ac:dyDescent="0.5">
      <c r="C81" s="1689"/>
      <c r="D81" s="1689"/>
      <c r="E81" s="1689"/>
      <c r="F81" s="1689"/>
      <c r="G81" s="1689"/>
      <c r="H81" s="1689"/>
      <c r="I81" s="1689"/>
      <c r="J81" s="1689"/>
      <c r="K81" s="1689"/>
      <c r="L81" s="1689"/>
      <c r="M81" s="1689"/>
      <c r="N81" s="1689"/>
      <c r="O81" s="1689"/>
      <c r="P81" s="1689"/>
      <c r="Q81" s="1689"/>
      <c r="R81" s="1689"/>
      <c r="S81" s="1689"/>
      <c r="U81" s="48"/>
      <c r="V81" s="48"/>
      <c r="W81" s="48"/>
      <c r="X81" s="48"/>
      <c r="Y81" s="48"/>
      <c r="Z81" s="48"/>
    </row>
    <row r="82" spans="3:26" ht="18.75" x14ac:dyDescent="0.45">
      <c r="C82" s="1739"/>
      <c r="D82" s="1739"/>
      <c r="E82" s="1739"/>
      <c r="F82" s="1739"/>
      <c r="G82" s="1739"/>
      <c r="H82" s="1739"/>
      <c r="I82" s="1739"/>
      <c r="J82" s="1739"/>
      <c r="K82" s="1739"/>
      <c r="L82" s="1739"/>
      <c r="M82" s="1739"/>
      <c r="N82" s="1739"/>
      <c r="O82" s="1739"/>
      <c r="P82" s="1739"/>
      <c r="Q82" s="1739"/>
      <c r="R82" s="1739"/>
      <c r="S82" s="1739"/>
      <c r="U82" s="48"/>
      <c r="V82" s="48"/>
      <c r="W82" s="48"/>
      <c r="X82" s="48"/>
      <c r="Y82" s="48"/>
      <c r="Z82" s="48"/>
    </row>
    <row r="83" spans="3:26" ht="18.75" x14ac:dyDescent="0.45">
      <c r="C83" s="1739"/>
      <c r="D83" s="1739"/>
      <c r="E83" s="1739"/>
      <c r="F83" s="1739"/>
      <c r="G83" s="1739"/>
      <c r="H83" s="1739"/>
      <c r="I83" s="1739"/>
      <c r="J83" s="1739"/>
      <c r="K83" s="1739"/>
      <c r="L83" s="1739"/>
      <c r="M83" s="1739"/>
      <c r="N83" s="1739"/>
      <c r="O83" s="1739"/>
      <c r="P83" s="1739"/>
      <c r="Q83" s="1739"/>
      <c r="R83" s="1739"/>
      <c r="S83" s="1739"/>
      <c r="U83" s="48"/>
      <c r="V83" s="48"/>
      <c r="W83" s="48"/>
      <c r="X83" s="48"/>
      <c r="Y83" s="48"/>
      <c r="Z83" s="48"/>
    </row>
    <row r="84" spans="3:26" x14ac:dyDescent="0.35">
      <c r="U84" s="48"/>
      <c r="V84" s="48"/>
      <c r="W84" s="48"/>
      <c r="X84" s="48"/>
      <c r="Y84" s="48"/>
      <c r="Z84" s="48"/>
    </row>
    <row r="85" spans="3:26" x14ac:dyDescent="0.35">
      <c r="U85" s="48"/>
      <c r="V85" s="48"/>
      <c r="W85" s="48"/>
      <c r="X85" s="48"/>
      <c r="Y85" s="48"/>
      <c r="Z85" s="48"/>
    </row>
    <row r="86" spans="3:26" x14ac:dyDescent="0.35">
      <c r="U86" s="48"/>
      <c r="V86" s="48"/>
      <c r="W86" s="48"/>
      <c r="X86" s="48"/>
      <c r="Y86" s="48"/>
      <c r="Z86" s="48"/>
    </row>
    <row r="87" spans="3:26" x14ac:dyDescent="0.35">
      <c r="U87" s="48"/>
      <c r="V87" s="48"/>
      <c r="W87" s="48"/>
      <c r="X87" s="48"/>
      <c r="Y87" s="48"/>
      <c r="Z87" s="48"/>
    </row>
    <row r="88" spans="3:26" x14ac:dyDescent="0.35">
      <c r="U88" s="48"/>
      <c r="V88" s="48"/>
      <c r="W88" s="48"/>
      <c r="X88" s="48"/>
      <c r="Y88" s="48"/>
      <c r="Z88" s="48"/>
    </row>
    <row r="89" spans="3:26" x14ac:dyDescent="0.35">
      <c r="U89" s="48"/>
      <c r="V89" s="48"/>
      <c r="W89" s="48"/>
      <c r="X89" s="48"/>
      <c r="Y89" s="48"/>
      <c r="Z89" s="48"/>
    </row>
    <row r="90" spans="3:26" x14ac:dyDescent="0.35">
      <c r="U90" s="48"/>
      <c r="V90" s="48"/>
      <c r="W90" s="48"/>
      <c r="X90" s="48"/>
      <c r="Y90" s="48"/>
      <c r="Z90" s="48"/>
    </row>
    <row r="91" spans="3:26" x14ac:dyDescent="0.35">
      <c r="U91" s="48"/>
      <c r="V91" s="48"/>
      <c r="W91" s="48"/>
      <c r="X91" s="48"/>
      <c r="Y91" s="48"/>
      <c r="Z91" s="48"/>
    </row>
    <row r="92" spans="3:26" x14ac:dyDescent="0.35">
      <c r="U92" s="48"/>
      <c r="V92" s="48"/>
      <c r="W92" s="48"/>
      <c r="X92" s="48"/>
      <c r="Y92" s="48"/>
      <c r="Z92" s="48"/>
    </row>
    <row r="93" spans="3:26" x14ac:dyDescent="0.35">
      <c r="U93" s="48"/>
      <c r="V93" s="48"/>
      <c r="W93" s="48"/>
      <c r="X93" s="48"/>
      <c r="Y93" s="48"/>
      <c r="Z93" s="48"/>
    </row>
    <row r="94" spans="3:26" x14ac:dyDescent="0.35">
      <c r="U94" s="48"/>
      <c r="V94" s="48"/>
      <c r="W94" s="48"/>
      <c r="X94" s="48"/>
      <c r="Y94" s="48"/>
      <c r="Z94" s="48"/>
    </row>
    <row r="95" spans="3:26" x14ac:dyDescent="0.35">
      <c r="U95" s="48"/>
      <c r="V95" s="48"/>
      <c r="W95" s="48"/>
      <c r="X95" s="48"/>
      <c r="Y95" s="48"/>
      <c r="Z95" s="48"/>
    </row>
    <row r="96" spans="3:26" x14ac:dyDescent="0.35">
      <c r="U96" s="48"/>
      <c r="V96" s="48"/>
      <c r="W96" s="48"/>
      <c r="X96" s="48"/>
      <c r="Y96" s="48"/>
      <c r="Z96" s="48"/>
    </row>
    <row r="97" spans="21:26" x14ac:dyDescent="0.35">
      <c r="U97" s="48"/>
      <c r="V97" s="48"/>
      <c r="W97" s="48"/>
      <c r="X97" s="48"/>
      <c r="Y97" s="48"/>
      <c r="Z97" s="48"/>
    </row>
    <row r="98" spans="21:26" x14ac:dyDescent="0.35">
      <c r="U98" s="48"/>
      <c r="V98" s="48"/>
      <c r="W98" s="48"/>
      <c r="X98" s="48"/>
      <c r="Y98" s="48"/>
      <c r="Z98" s="48"/>
    </row>
    <row r="99" spans="21:26" x14ac:dyDescent="0.35">
      <c r="U99" s="48"/>
      <c r="V99" s="48"/>
      <c r="W99" s="48"/>
      <c r="X99" s="48"/>
      <c r="Y99" s="48"/>
      <c r="Z99" s="48"/>
    </row>
    <row r="100" spans="21:26" x14ac:dyDescent="0.35">
      <c r="U100" s="48"/>
      <c r="V100" s="48"/>
      <c r="W100" s="48"/>
      <c r="X100" s="48"/>
      <c r="Y100" s="48"/>
      <c r="Z100" s="48"/>
    </row>
    <row r="101" spans="21:26" x14ac:dyDescent="0.35">
      <c r="U101" s="48"/>
      <c r="V101" s="48"/>
      <c r="W101" s="48"/>
      <c r="X101" s="48"/>
      <c r="Y101" s="48"/>
      <c r="Z101" s="48"/>
    </row>
    <row r="102" spans="21:26" x14ac:dyDescent="0.35">
      <c r="U102" s="48"/>
      <c r="V102" s="48"/>
      <c r="W102" s="48"/>
      <c r="X102" s="48"/>
      <c r="Y102" s="48"/>
      <c r="Z102" s="48"/>
    </row>
    <row r="103" spans="21:26" x14ac:dyDescent="0.35">
      <c r="U103" s="48"/>
      <c r="V103" s="48"/>
      <c r="W103" s="48"/>
      <c r="X103" s="48"/>
      <c r="Y103" s="48"/>
      <c r="Z103" s="48"/>
    </row>
    <row r="104" spans="21:26" x14ac:dyDescent="0.35">
      <c r="U104" s="48"/>
      <c r="V104" s="48"/>
      <c r="W104" s="48"/>
      <c r="X104" s="48"/>
      <c r="Y104" s="48"/>
      <c r="Z104" s="48"/>
    </row>
    <row r="105" spans="21:26" x14ac:dyDescent="0.35">
      <c r="U105" s="48"/>
      <c r="V105" s="48"/>
      <c r="W105" s="48"/>
      <c r="X105" s="48"/>
      <c r="Y105" s="48"/>
      <c r="Z105" s="48"/>
    </row>
    <row r="106" spans="21:26" x14ac:dyDescent="0.35">
      <c r="U106" s="48"/>
      <c r="V106" s="48"/>
      <c r="W106" s="48"/>
      <c r="X106" s="48"/>
      <c r="Y106" s="48"/>
      <c r="Z106" s="48"/>
    </row>
    <row r="107" spans="21:26" x14ac:dyDescent="0.35">
      <c r="U107" s="48"/>
      <c r="V107" s="48"/>
      <c r="W107" s="48"/>
      <c r="X107" s="48"/>
      <c r="Y107" s="48"/>
      <c r="Z107" s="48"/>
    </row>
    <row r="108" spans="21:26" x14ac:dyDescent="0.35">
      <c r="U108" s="48"/>
      <c r="V108" s="48"/>
      <c r="W108" s="48"/>
      <c r="X108" s="48"/>
      <c r="Y108" s="48"/>
      <c r="Z108" s="48"/>
    </row>
    <row r="109" spans="21:26" x14ac:dyDescent="0.35">
      <c r="U109" s="48"/>
      <c r="V109" s="48"/>
      <c r="W109" s="48"/>
      <c r="X109" s="48"/>
      <c r="Y109" s="48"/>
      <c r="Z109" s="48"/>
    </row>
    <row r="110" spans="21:26" x14ac:dyDescent="0.35">
      <c r="U110" s="48"/>
      <c r="V110" s="48"/>
      <c r="W110" s="48"/>
      <c r="X110" s="48"/>
      <c r="Y110" s="48"/>
      <c r="Z110" s="48"/>
    </row>
    <row r="111" spans="21:26" x14ac:dyDescent="0.35">
      <c r="U111" s="48"/>
      <c r="V111" s="48"/>
      <c r="W111" s="48"/>
      <c r="X111" s="48"/>
      <c r="Y111" s="48"/>
      <c r="Z111" s="48"/>
    </row>
    <row r="112" spans="21:26" x14ac:dyDescent="0.35">
      <c r="U112" s="48"/>
      <c r="V112" s="48"/>
      <c r="W112" s="48"/>
      <c r="X112" s="48"/>
      <c r="Y112" s="48"/>
      <c r="Z112" s="48"/>
    </row>
    <row r="113" spans="21:26" x14ac:dyDescent="0.35">
      <c r="U113" s="48"/>
      <c r="V113" s="48"/>
      <c r="W113" s="48"/>
      <c r="X113" s="48"/>
      <c r="Y113" s="48"/>
      <c r="Z113" s="48"/>
    </row>
    <row r="114" spans="21:26" x14ac:dyDescent="0.35">
      <c r="U114" s="48"/>
      <c r="V114" s="48"/>
      <c r="W114" s="48"/>
      <c r="X114" s="48"/>
      <c r="Y114" s="48"/>
      <c r="Z114" s="48"/>
    </row>
    <row r="115" spans="21:26" x14ac:dyDescent="0.35">
      <c r="U115" s="48"/>
      <c r="V115" s="48"/>
      <c r="W115" s="48"/>
      <c r="X115" s="48"/>
      <c r="Y115" s="48"/>
      <c r="Z115" s="48"/>
    </row>
    <row r="116" spans="21:26" x14ac:dyDescent="0.35">
      <c r="U116" s="48"/>
      <c r="V116" s="48"/>
      <c r="W116" s="48"/>
      <c r="X116" s="48"/>
      <c r="Y116" s="48"/>
      <c r="Z116" s="48"/>
    </row>
    <row r="117" spans="21:26" x14ac:dyDescent="0.35">
      <c r="U117" s="48"/>
      <c r="V117" s="48"/>
      <c r="W117" s="48"/>
      <c r="X117" s="48"/>
      <c r="Y117" s="48"/>
      <c r="Z117" s="48"/>
    </row>
    <row r="118" spans="21:26" x14ac:dyDescent="0.35">
      <c r="U118" s="48"/>
      <c r="V118" s="48"/>
      <c r="W118" s="48"/>
      <c r="X118" s="48"/>
      <c r="Y118" s="48"/>
      <c r="Z118" s="48"/>
    </row>
    <row r="119" spans="21:26" x14ac:dyDescent="0.35">
      <c r="U119" s="48"/>
      <c r="V119" s="48"/>
      <c r="W119" s="48"/>
      <c r="X119" s="48"/>
      <c r="Y119" s="48"/>
      <c r="Z119" s="48"/>
    </row>
    <row r="120" spans="21:26" x14ac:dyDescent="0.35">
      <c r="U120" s="48"/>
      <c r="V120" s="48"/>
      <c r="W120" s="48"/>
      <c r="X120" s="48"/>
      <c r="Y120" s="48"/>
      <c r="Z120" s="48"/>
    </row>
    <row r="121" spans="21:26" x14ac:dyDescent="0.35">
      <c r="U121" s="48"/>
      <c r="V121" s="48"/>
      <c r="W121" s="48"/>
      <c r="X121" s="48"/>
      <c r="Y121" s="48"/>
      <c r="Z121" s="48"/>
    </row>
    <row r="122" spans="21:26" x14ac:dyDescent="0.35">
      <c r="U122" s="48"/>
      <c r="V122" s="48"/>
      <c r="W122" s="48"/>
      <c r="X122" s="48"/>
      <c r="Y122" s="48"/>
      <c r="Z122" s="48"/>
    </row>
    <row r="123" spans="21:26" x14ac:dyDescent="0.35">
      <c r="U123" s="48"/>
      <c r="V123" s="48"/>
      <c r="W123" s="48"/>
      <c r="X123" s="48"/>
      <c r="Y123" s="48"/>
      <c r="Z123" s="48"/>
    </row>
    <row r="124" spans="21:26" x14ac:dyDescent="0.35">
      <c r="U124" s="48"/>
      <c r="V124" s="48"/>
      <c r="W124" s="48"/>
      <c r="X124" s="48"/>
      <c r="Y124" s="48"/>
      <c r="Z124" s="48"/>
    </row>
    <row r="125" spans="21:26" x14ac:dyDescent="0.35">
      <c r="U125" s="48"/>
      <c r="V125" s="48"/>
      <c r="W125" s="48"/>
      <c r="X125" s="48"/>
      <c r="Y125" s="48"/>
      <c r="Z125" s="48"/>
    </row>
    <row r="126" spans="21:26" x14ac:dyDescent="0.35">
      <c r="U126" s="48"/>
      <c r="V126" s="48"/>
      <c r="W126" s="48"/>
      <c r="X126" s="48"/>
      <c r="Y126" s="48"/>
      <c r="Z126" s="48"/>
    </row>
    <row r="127" spans="21:26" x14ac:dyDescent="0.35">
      <c r="U127" s="48"/>
      <c r="V127" s="48"/>
      <c r="W127" s="48"/>
      <c r="X127" s="48"/>
      <c r="Y127" s="48"/>
      <c r="Z127" s="48"/>
    </row>
    <row r="128" spans="21:26" x14ac:dyDescent="0.35">
      <c r="U128" s="48"/>
      <c r="V128" s="48"/>
      <c r="W128" s="48"/>
      <c r="X128" s="48"/>
      <c r="Y128" s="48"/>
      <c r="Z128" s="48"/>
    </row>
    <row r="129" spans="21:26" x14ac:dyDescent="0.35">
      <c r="U129" s="48"/>
      <c r="V129" s="48"/>
      <c r="W129" s="48"/>
      <c r="X129" s="48"/>
      <c r="Y129" s="48"/>
      <c r="Z129" s="48"/>
    </row>
    <row r="130" spans="21:26" x14ac:dyDescent="0.35">
      <c r="U130" s="48"/>
      <c r="V130" s="48"/>
      <c r="W130" s="48"/>
      <c r="X130" s="48"/>
      <c r="Y130" s="48"/>
      <c r="Z130" s="48"/>
    </row>
    <row r="131" spans="21:26" x14ac:dyDescent="0.35">
      <c r="U131" s="48"/>
      <c r="V131" s="48"/>
      <c r="W131" s="48"/>
      <c r="X131" s="48"/>
      <c r="Y131" s="48"/>
      <c r="Z131" s="48"/>
    </row>
    <row r="132" spans="21:26" x14ac:dyDescent="0.35">
      <c r="U132" s="48"/>
      <c r="V132" s="48"/>
      <c r="W132" s="48"/>
      <c r="X132" s="48"/>
      <c r="Y132" s="48"/>
      <c r="Z132" s="48"/>
    </row>
    <row r="133" spans="21:26" x14ac:dyDescent="0.35">
      <c r="U133" s="48"/>
      <c r="V133" s="48"/>
      <c r="W133" s="48"/>
      <c r="X133" s="48"/>
      <c r="Y133" s="48"/>
      <c r="Z133" s="48"/>
    </row>
    <row r="134" spans="21:26" x14ac:dyDescent="0.35">
      <c r="U134" s="48"/>
      <c r="V134" s="48"/>
      <c r="W134" s="48"/>
      <c r="X134" s="48"/>
      <c r="Y134" s="48"/>
      <c r="Z134" s="48"/>
    </row>
    <row r="135" spans="21:26" x14ac:dyDescent="0.35">
      <c r="U135" s="48"/>
      <c r="V135" s="48"/>
      <c r="W135" s="48"/>
      <c r="X135" s="48"/>
      <c r="Y135" s="48"/>
      <c r="Z135" s="48"/>
    </row>
    <row r="136" spans="21:26" x14ac:dyDescent="0.35">
      <c r="U136" s="48"/>
      <c r="V136" s="48"/>
      <c r="W136" s="48"/>
      <c r="X136" s="48"/>
      <c r="Y136" s="48"/>
      <c r="Z136" s="48"/>
    </row>
    <row r="137" spans="21:26" x14ac:dyDescent="0.35">
      <c r="U137" s="48"/>
      <c r="V137" s="48"/>
      <c r="W137" s="48"/>
      <c r="X137" s="48"/>
      <c r="Y137" s="48"/>
      <c r="Z137" s="48"/>
    </row>
    <row r="138" spans="21:26" x14ac:dyDescent="0.35">
      <c r="U138" s="48"/>
      <c r="V138" s="48"/>
      <c r="W138" s="48"/>
      <c r="X138" s="48"/>
      <c r="Y138" s="48"/>
      <c r="Z138" s="48"/>
    </row>
    <row r="139" spans="21:26" x14ac:dyDescent="0.35">
      <c r="U139" s="48"/>
      <c r="V139" s="48"/>
      <c r="W139" s="48"/>
      <c r="X139" s="48"/>
      <c r="Y139" s="48"/>
      <c r="Z139" s="48"/>
    </row>
    <row r="140" spans="21:26" x14ac:dyDescent="0.35">
      <c r="U140" s="48"/>
      <c r="V140" s="48"/>
      <c r="W140" s="48"/>
      <c r="X140" s="48"/>
      <c r="Y140" s="48"/>
      <c r="Z140" s="48"/>
    </row>
    <row r="141" spans="21:26" x14ac:dyDescent="0.35">
      <c r="U141" s="48"/>
      <c r="V141" s="48"/>
      <c r="W141" s="48"/>
      <c r="X141" s="48"/>
      <c r="Y141" s="48"/>
      <c r="Z141" s="48"/>
    </row>
    <row r="142" spans="21:26" x14ac:dyDescent="0.35">
      <c r="U142" s="48"/>
      <c r="V142" s="48"/>
      <c r="W142" s="48"/>
      <c r="X142" s="48"/>
      <c r="Y142" s="48"/>
      <c r="Z142" s="48"/>
    </row>
    <row r="143" spans="21:26" x14ac:dyDescent="0.35">
      <c r="U143" s="48"/>
      <c r="V143" s="48"/>
      <c r="W143" s="48"/>
      <c r="X143" s="48"/>
      <c r="Y143" s="48"/>
      <c r="Z143" s="48"/>
    </row>
    <row r="144" spans="21:26" x14ac:dyDescent="0.35">
      <c r="U144" s="48"/>
      <c r="V144" s="48"/>
      <c r="W144" s="48"/>
      <c r="X144" s="48"/>
      <c r="Y144" s="48"/>
      <c r="Z144" s="48"/>
    </row>
    <row r="145" spans="21:26" x14ac:dyDescent="0.35">
      <c r="U145" s="48"/>
      <c r="V145" s="48"/>
      <c r="W145" s="48"/>
      <c r="X145" s="48"/>
      <c r="Y145" s="48"/>
      <c r="Z145" s="48"/>
    </row>
    <row r="146" spans="21:26" x14ac:dyDescent="0.35">
      <c r="U146" s="48"/>
      <c r="V146" s="48"/>
      <c r="W146" s="48"/>
      <c r="X146" s="48"/>
      <c r="Y146" s="48"/>
      <c r="Z146" s="48"/>
    </row>
    <row r="147" spans="21:26" x14ac:dyDescent="0.35">
      <c r="U147" s="48"/>
      <c r="V147" s="48"/>
      <c r="W147" s="48"/>
      <c r="X147" s="48"/>
      <c r="Y147" s="48"/>
      <c r="Z147" s="48"/>
    </row>
    <row r="148" spans="21:26" x14ac:dyDescent="0.35">
      <c r="U148" s="48"/>
      <c r="V148" s="48"/>
      <c r="W148" s="48"/>
      <c r="X148" s="48"/>
      <c r="Y148" s="48"/>
      <c r="Z148" s="48"/>
    </row>
    <row r="149" spans="21:26" x14ac:dyDescent="0.35">
      <c r="U149" s="48"/>
      <c r="V149" s="48"/>
      <c r="W149" s="48"/>
      <c r="X149" s="48"/>
      <c r="Y149" s="48"/>
      <c r="Z149" s="48"/>
    </row>
    <row r="150" spans="21:26" x14ac:dyDescent="0.35">
      <c r="U150" s="48"/>
      <c r="V150" s="48"/>
      <c r="W150" s="48"/>
      <c r="X150" s="48"/>
      <c r="Y150" s="48"/>
      <c r="Z150" s="48"/>
    </row>
    <row r="151" spans="21:26" x14ac:dyDescent="0.35">
      <c r="U151" s="48"/>
      <c r="V151" s="48"/>
      <c r="W151" s="48"/>
      <c r="X151" s="48"/>
      <c r="Y151" s="48"/>
      <c r="Z151" s="48"/>
    </row>
    <row r="152" spans="21:26" x14ac:dyDescent="0.35">
      <c r="U152" s="48"/>
      <c r="V152" s="48"/>
      <c r="W152" s="48"/>
      <c r="X152" s="48"/>
      <c r="Y152" s="48"/>
      <c r="Z152" s="48"/>
    </row>
    <row r="153" spans="21:26" x14ac:dyDescent="0.35">
      <c r="U153" s="48"/>
      <c r="V153" s="48"/>
      <c r="W153" s="48"/>
      <c r="X153" s="48"/>
      <c r="Y153" s="48"/>
      <c r="Z153" s="48"/>
    </row>
    <row r="154" spans="21:26" x14ac:dyDescent="0.35">
      <c r="U154" s="48"/>
      <c r="V154" s="48"/>
      <c r="W154" s="48"/>
      <c r="X154" s="48"/>
      <c r="Y154" s="48"/>
      <c r="Z154" s="48"/>
    </row>
    <row r="155" spans="21:26" x14ac:dyDescent="0.35">
      <c r="U155" s="48"/>
      <c r="V155" s="48"/>
      <c r="W155" s="48"/>
      <c r="X155" s="48"/>
      <c r="Y155" s="48"/>
      <c r="Z155" s="48"/>
    </row>
    <row r="156" spans="21:26" x14ac:dyDescent="0.35">
      <c r="U156" s="48"/>
      <c r="V156" s="48"/>
      <c r="W156" s="48"/>
      <c r="X156" s="48"/>
      <c r="Y156" s="48"/>
      <c r="Z156" s="48"/>
    </row>
    <row r="157" spans="21:26" x14ac:dyDescent="0.35">
      <c r="U157" s="48"/>
      <c r="V157" s="48"/>
      <c r="W157" s="48"/>
      <c r="X157" s="48"/>
      <c r="Y157" s="48"/>
      <c r="Z157" s="48"/>
    </row>
    <row r="158" spans="21:26" x14ac:dyDescent="0.35">
      <c r="U158" s="48"/>
      <c r="V158" s="48"/>
      <c r="W158" s="48"/>
      <c r="X158" s="48"/>
      <c r="Y158" s="48"/>
      <c r="Z158" s="48"/>
    </row>
    <row r="159" spans="21:26" x14ac:dyDescent="0.35">
      <c r="U159" s="48"/>
      <c r="V159" s="48"/>
      <c r="W159" s="48"/>
      <c r="X159" s="48"/>
      <c r="Y159" s="48"/>
      <c r="Z159" s="48"/>
    </row>
    <row r="160" spans="21:26" x14ac:dyDescent="0.35">
      <c r="U160" s="48"/>
      <c r="V160" s="48"/>
      <c r="W160" s="48"/>
      <c r="X160" s="48"/>
      <c r="Y160" s="48"/>
      <c r="Z160" s="48"/>
    </row>
    <row r="161" spans="21:26" x14ac:dyDescent="0.35">
      <c r="U161" s="48"/>
      <c r="V161" s="48"/>
      <c r="W161" s="48"/>
      <c r="X161" s="48"/>
      <c r="Y161" s="48"/>
      <c r="Z161" s="48"/>
    </row>
    <row r="162" spans="21:26" x14ac:dyDescent="0.35">
      <c r="U162" s="48"/>
      <c r="V162" s="48"/>
      <c r="W162" s="48"/>
      <c r="X162" s="48"/>
      <c r="Y162" s="48"/>
      <c r="Z162" s="48"/>
    </row>
    <row r="163" spans="21:26" x14ac:dyDescent="0.35">
      <c r="U163" s="48"/>
      <c r="V163" s="48"/>
      <c r="W163" s="48"/>
      <c r="X163" s="48"/>
      <c r="Y163" s="48"/>
      <c r="Z163" s="48"/>
    </row>
    <row r="164" spans="21:26" x14ac:dyDescent="0.35">
      <c r="U164" s="48"/>
      <c r="V164" s="48"/>
      <c r="W164" s="48"/>
      <c r="X164" s="48"/>
      <c r="Y164" s="48"/>
      <c r="Z164" s="48"/>
    </row>
    <row r="165" spans="21:26" x14ac:dyDescent="0.35">
      <c r="U165" s="48"/>
      <c r="V165" s="48"/>
      <c r="W165" s="48"/>
      <c r="X165" s="48"/>
      <c r="Y165" s="48"/>
      <c r="Z165" s="48"/>
    </row>
    <row r="166" spans="21:26" x14ac:dyDescent="0.35">
      <c r="U166" s="48"/>
      <c r="V166" s="48"/>
      <c r="W166" s="48"/>
      <c r="X166" s="48"/>
      <c r="Y166" s="48"/>
      <c r="Z166" s="48"/>
    </row>
    <row r="167" spans="21:26" x14ac:dyDescent="0.35">
      <c r="U167" s="48"/>
      <c r="V167" s="48"/>
      <c r="W167" s="48"/>
      <c r="X167" s="48"/>
      <c r="Y167" s="48"/>
      <c r="Z167" s="48"/>
    </row>
    <row r="168" spans="21:26" x14ac:dyDescent="0.35">
      <c r="U168" s="48"/>
      <c r="V168" s="48"/>
      <c r="W168" s="48"/>
      <c r="X168" s="48"/>
      <c r="Y168" s="48"/>
      <c r="Z168" s="48"/>
    </row>
    <row r="169" spans="21:26" x14ac:dyDescent="0.35">
      <c r="U169" s="48"/>
      <c r="V169" s="48"/>
      <c r="W169" s="48"/>
      <c r="X169" s="48"/>
      <c r="Y169" s="48"/>
      <c r="Z169" s="48"/>
    </row>
    <row r="170" spans="21:26" x14ac:dyDescent="0.35">
      <c r="U170" s="48"/>
      <c r="V170" s="48"/>
      <c r="W170" s="48"/>
      <c r="X170" s="48"/>
      <c r="Y170" s="48"/>
      <c r="Z170" s="48"/>
    </row>
    <row r="171" spans="21:26" x14ac:dyDescent="0.35">
      <c r="U171" s="48"/>
      <c r="V171" s="48"/>
      <c r="W171" s="48"/>
      <c r="X171" s="48"/>
      <c r="Y171" s="48"/>
      <c r="Z171" s="48"/>
    </row>
    <row r="172" spans="21:26" x14ac:dyDescent="0.35">
      <c r="U172" s="48"/>
      <c r="V172" s="48"/>
      <c r="W172" s="48"/>
      <c r="X172" s="48"/>
      <c r="Y172" s="48"/>
      <c r="Z172" s="48"/>
    </row>
    <row r="173" spans="21:26" x14ac:dyDescent="0.35">
      <c r="U173" s="48"/>
      <c r="V173" s="48"/>
      <c r="W173" s="48"/>
      <c r="X173" s="48"/>
      <c r="Y173" s="48"/>
      <c r="Z173" s="48"/>
    </row>
    <row r="174" spans="21:26" x14ac:dyDescent="0.35">
      <c r="U174" s="48"/>
      <c r="V174" s="48"/>
      <c r="W174" s="48"/>
      <c r="X174" s="48"/>
      <c r="Y174" s="48"/>
      <c r="Z174" s="48"/>
    </row>
    <row r="175" spans="21:26" x14ac:dyDescent="0.35">
      <c r="U175" s="48"/>
      <c r="V175" s="48"/>
      <c r="W175" s="48"/>
      <c r="X175" s="48"/>
      <c r="Y175" s="48"/>
      <c r="Z175" s="48"/>
    </row>
    <row r="176" spans="21:26" x14ac:dyDescent="0.35">
      <c r="U176" s="48"/>
      <c r="V176" s="48"/>
      <c r="W176" s="48"/>
      <c r="X176" s="48"/>
      <c r="Y176" s="48"/>
      <c r="Z176" s="48"/>
    </row>
    <row r="177" spans="21:26" x14ac:dyDescent="0.35">
      <c r="U177" s="48"/>
      <c r="V177" s="48"/>
      <c r="W177" s="48"/>
      <c r="X177" s="48"/>
      <c r="Y177" s="48"/>
      <c r="Z177" s="48"/>
    </row>
    <row r="178" spans="21:26" x14ac:dyDescent="0.35">
      <c r="U178" s="48"/>
      <c r="V178" s="48"/>
      <c r="W178" s="48"/>
      <c r="X178" s="48"/>
      <c r="Y178" s="48"/>
      <c r="Z178" s="48"/>
    </row>
    <row r="179" spans="21:26" x14ac:dyDescent="0.35">
      <c r="U179" s="48"/>
      <c r="V179" s="48"/>
      <c r="W179" s="48"/>
      <c r="X179" s="48"/>
      <c r="Y179" s="48"/>
      <c r="Z179" s="48"/>
    </row>
    <row r="180" spans="21:26" x14ac:dyDescent="0.35">
      <c r="U180" s="48"/>
      <c r="V180" s="48"/>
      <c r="W180" s="48"/>
      <c r="X180" s="48"/>
      <c r="Y180" s="48"/>
      <c r="Z180" s="48"/>
    </row>
    <row r="181" spans="21:26" x14ac:dyDescent="0.35">
      <c r="U181" s="48"/>
      <c r="V181" s="48"/>
      <c r="W181" s="48"/>
      <c r="X181" s="48"/>
      <c r="Y181" s="48"/>
      <c r="Z181" s="48"/>
    </row>
    <row r="182" spans="21:26" x14ac:dyDescent="0.35">
      <c r="U182" s="48"/>
      <c r="V182" s="48"/>
      <c r="W182" s="48"/>
      <c r="X182" s="48"/>
      <c r="Y182" s="48"/>
      <c r="Z182" s="48"/>
    </row>
    <row r="183" spans="21:26" x14ac:dyDescent="0.35">
      <c r="U183" s="48"/>
      <c r="V183" s="48"/>
      <c r="W183" s="48"/>
      <c r="X183" s="48"/>
      <c r="Y183" s="48"/>
      <c r="Z183" s="48"/>
    </row>
    <row r="184" spans="21:26" x14ac:dyDescent="0.35">
      <c r="U184" s="48"/>
      <c r="V184" s="48"/>
      <c r="W184" s="48"/>
      <c r="X184" s="48"/>
      <c r="Y184" s="48"/>
      <c r="Z184" s="48"/>
    </row>
    <row r="185" spans="21:26" x14ac:dyDescent="0.35">
      <c r="U185" s="48"/>
      <c r="V185" s="48"/>
      <c r="W185" s="48"/>
      <c r="X185" s="48"/>
      <c r="Y185" s="48"/>
      <c r="Z185" s="48"/>
    </row>
    <row r="186" spans="21:26" x14ac:dyDescent="0.35">
      <c r="U186" s="48"/>
      <c r="V186" s="48"/>
      <c r="W186" s="48"/>
      <c r="X186" s="48"/>
      <c r="Y186" s="48"/>
      <c r="Z186" s="48"/>
    </row>
    <row r="187" spans="21:26" x14ac:dyDescent="0.35">
      <c r="U187" s="48"/>
      <c r="V187" s="48"/>
      <c r="W187" s="48"/>
      <c r="X187" s="48"/>
      <c r="Y187" s="48"/>
      <c r="Z187" s="48"/>
    </row>
    <row r="188" spans="21:26" x14ac:dyDescent="0.35">
      <c r="U188" s="48"/>
      <c r="V188" s="48"/>
      <c r="W188" s="48"/>
      <c r="X188" s="48"/>
      <c r="Y188" s="48"/>
      <c r="Z188" s="48"/>
    </row>
    <row r="189" spans="21:26" x14ac:dyDescent="0.35">
      <c r="U189" s="48"/>
      <c r="V189" s="48"/>
      <c r="W189" s="48"/>
      <c r="X189" s="48"/>
      <c r="Y189" s="48"/>
      <c r="Z189" s="48"/>
    </row>
    <row r="190" spans="21:26" x14ac:dyDescent="0.35">
      <c r="U190" s="48"/>
      <c r="V190" s="48"/>
      <c r="W190" s="48"/>
      <c r="X190" s="48"/>
      <c r="Y190" s="48"/>
      <c r="Z190" s="48"/>
    </row>
    <row r="191" spans="21:26" x14ac:dyDescent="0.35">
      <c r="U191" s="48"/>
      <c r="V191" s="48"/>
      <c r="W191" s="48"/>
      <c r="X191" s="48"/>
      <c r="Y191" s="48"/>
      <c r="Z191" s="48"/>
    </row>
    <row r="192" spans="21:26" x14ac:dyDescent="0.35">
      <c r="U192" s="48"/>
      <c r="V192" s="48"/>
      <c r="W192" s="48"/>
      <c r="X192" s="48"/>
      <c r="Y192" s="48"/>
      <c r="Z192" s="48"/>
    </row>
    <row r="193" spans="21:26" x14ac:dyDescent="0.35">
      <c r="U193" s="48"/>
      <c r="V193" s="48"/>
      <c r="W193" s="48"/>
      <c r="X193" s="48"/>
      <c r="Y193" s="48"/>
      <c r="Z193" s="48"/>
    </row>
    <row r="194" spans="21:26" x14ac:dyDescent="0.35">
      <c r="U194" s="48"/>
      <c r="V194" s="48"/>
      <c r="W194" s="48"/>
      <c r="X194" s="48"/>
      <c r="Y194" s="48"/>
      <c r="Z194" s="48"/>
    </row>
    <row r="195" spans="21:26" x14ac:dyDescent="0.35">
      <c r="U195" s="48"/>
      <c r="V195" s="48"/>
      <c r="W195" s="48"/>
      <c r="X195" s="48"/>
      <c r="Y195" s="48"/>
      <c r="Z195" s="48"/>
    </row>
    <row r="196" spans="21:26" x14ac:dyDescent="0.35">
      <c r="U196" s="48"/>
      <c r="V196" s="48"/>
      <c r="W196" s="48"/>
      <c r="X196" s="48"/>
      <c r="Y196" s="48"/>
      <c r="Z196" s="48"/>
    </row>
    <row r="197" spans="21:26" x14ac:dyDescent="0.35">
      <c r="U197" s="48"/>
      <c r="V197" s="48"/>
      <c r="W197" s="48"/>
      <c r="X197" s="48"/>
      <c r="Y197" s="48"/>
      <c r="Z197" s="48"/>
    </row>
    <row r="198" spans="21:26" x14ac:dyDescent="0.35">
      <c r="U198" s="48"/>
      <c r="V198" s="48"/>
      <c r="W198" s="48"/>
      <c r="X198" s="48"/>
      <c r="Y198" s="48"/>
      <c r="Z198" s="48"/>
    </row>
    <row r="199" spans="21:26" x14ac:dyDescent="0.35">
      <c r="U199" s="48"/>
      <c r="V199" s="48"/>
      <c r="W199" s="48"/>
      <c r="X199" s="48"/>
      <c r="Y199" s="48"/>
      <c r="Z199" s="48"/>
    </row>
    <row r="200" spans="21:26" x14ac:dyDescent="0.35">
      <c r="U200" s="48"/>
      <c r="V200" s="48"/>
      <c r="W200" s="48"/>
      <c r="X200" s="48"/>
      <c r="Y200" s="48"/>
      <c r="Z200" s="48"/>
    </row>
    <row r="201" spans="21:26" x14ac:dyDescent="0.35">
      <c r="U201" s="48"/>
      <c r="V201" s="48"/>
      <c r="W201" s="48"/>
      <c r="X201" s="48"/>
      <c r="Y201" s="48"/>
      <c r="Z201" s="48"/>
    </row>
  </sheetData>
  <mergeCells count="22">
    <mergeCell ref="D9:D11"/>
    <mergeCell ref="C9:C11"/>
    <mergeCell ref="E9:E11"/>
    <mergeCell ref="K4:T4"/>
    <mergeCell ref="B4:J4"/>
    <mergeCell ref="K9:S9"/>
    <mergeCell ref="H9:J9"/>
    <mergeCell ref="G9:G11"/>
    <mergeCell ref="T9:T11"/>
    <mergeCell ref="F9:F11"/>
    <mergeCell ref="B9:B11"/>
    <mergeCell ref="B56:J56"/>
    <mergeCell ref="K56:T56"/>
    <mergeCell ref="B60:B62"/>
    <mergeCell ref="C60:C62"/>
    <mergeCell ref="D60:D62"/>
    <mergeCell ref="E60:E62"/>
    <mergeCell ref="F60:F62"/>
    <mergeCell ref="G60:G62"/>
    <mergeCell ref="H60:J60"/>
    <mergeCell ref="K60:S60"/>
    <mergeCell ref="T60:T62"/>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0"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F202"/>
  <sheetViews>
    <sheetView rightToLeft="1" view="pageBreakPreview" zoomScale="50" zoomScaleNormal="50" zoomScaleSheetLayoutView="50" workbookViewId="0"/>
  </sheetViews>
  <sheetFormatPr defaultRowHeight="21.75" x14ac:dyDescent="0.5"/>
  <cols>
    <col min="1" max="1" width="9.140625" style="129"/>
    <col min="2" max="2" width="78.42578125" style="53" customWidth="1"/>
    <col min="3" max="10" width="16.7109375" style="129" customWidth="1"/>
    <col min="11" max="19" width="15.5703125" style="129" customWidth="1"/>
    <col min="20" max="20" width="78.5703125" style="53" customWidth="1"/>
    <col min="21" max="21" width="15.140625" style="1728" customWidth="1"/>
    <col min="22" max="23" width="9.85546875" style="1728" bestFit="1" customWidth="1"/>
    <col min="24" max="16384" width="9.140625" style="129"/>
  </cols>
  <sheetData>
    <row r="1" spans="1:32" s="5" customFormat="1" ht="13.5" customHeight="1" x14ac:dyDescent="0.65">
      <c r="B1" s="2"/>
      <c r="C1" s="2"/>
      <c r="D1" s="2"/>
      <c r="E1" s="2"/>
      <c r="F1" s="2"/>
      <c r="G1" s="2"/>
      <c r="H1" s="2"/>
      <c r="I1" s="2"/>
      <c r="J1" s="2"/>
      <c r="K1" s="2"/>
      <c r="L1" s="2"/>
      <c r="M1" s="2"/>
      <c r="N1" s="2"/>
      <c r="O1" s="2"/>
      <c r="P1" s="2"/>
      <c r="Q1" s="2"/>
      <c r="R1" s="2"/>
      <c r="S1" s="2"/>
      <c r="U1" s="1718"/>
      <c r="V1" s="1718"/>
      <c r="W1" s="1718"/>
    </row>
    <row r="2" spans="1:32" s="5" customFormat="1" ht="13.5" customHeight="1" x14ac:dyDescent="0.65">
      <c r="B2" s="2"/>
      <c r="C2" s="2"/>
      <c r="D2" s="2"/>
      <c r="E2" s="2"/>
      <c r="F2" s="2"/>
      <c r="G2" s="2"/>
      <c r="H2" s="2"/>
      <c r="I2" s="2"/>
      <c r="J2" s="2"/>
      <c r="K2" s="2"/>
      <c r="L2" s="2"/>
      <c r="M2" s="2"/>
      <c r="N2" s="2"/>
      <c r="O2" s="2"/>
      <c r="P2" s="2"/>
      <c r="Q2" s="2"/>
      <c r="R2" s="2"/>
      <c r="S2" s="2"/>
      <c r="T2" s="237"/>
      <c r="U2" s="1718"/>
      <c r="V2" s="1718"/>
      <c r="W2" s="1718"/>
    </row>
    <row r="3" spans="1:32" s="5" customFormat="1" ht="13.5" customHeight="1" x14ac:dyDescent="0.65">
      <c r="B3" s="2"/>
      <c r="C3" s="2"/>
      <c r="D3" s="2"/>
      <c r="E3" s="2"/>
      <c r="F3" s="2"/>
      <c r="G3" s="2"/>
      <c r="H3" s="2"/>
      <c r="I3" s="2"/>
      <c r="J3" s="2"/>
      <c r="K3" s="2"/>
      <c r="L3" s="2"/>
      <c r="M3" s="2"/>
      <c r="N3" s="2"/>
      <c r="O3" s="2"/>
      <c r="P3" s="2"/>
      <c r="Q3" s="2"/>
      <c r="R3" s="2"/>
      <c r="S3" s="2"/>
      <c r="T3" s="238"/>
      <c r="U3" s="1718"/>
      <c r="V3" s="1718"/>
      <c r="W3" s="1718"/>
    </row>
    <row r="4" spans="1:32" s="1732" customFormat="1" ht="36.75" x14ac:dyDescent="0.85">
      <c r="B4" s="1839" t="s">
        <v>1846</v>
      </c>
      <c r="C4" s="1839"/>
      <c r="D4" s="1839"/>
      <c r="E4" s="1839"/>
      <c r="F4" s="1839"/>
      <c r="G4" s="1839"/>
      <c r="H4" s="1839"/>
      <c r="I4" s="1839"/>
      <c r="J4" s="1839"/>
      <c r="K4" s="1776" t="s">
        <v>1847</v>
      </c>
      <c r="L4" s="1776"/>
      <c r="M4" s="1776"/>
      <c r="N4" s="1776"/>
      <c r="O4" s="1776"/>
      <c r="P4" s="1776"/>
      <c r="Q4" s="1776"/>
      <c r="R4" s="1776"/>
      <c r="S4" s="1776"/>
      <c r="T4" s="1776"/>
      <c r="U4" s="1719"/>
      <c r="V4" s="1719"/>
      <c r="W4" s="1719"/>
      <c r="X4" s="473"/>
      <c r="Y4" s="473"/>
      <c r="Z4" s="473"/>
      <c r="AA4" s="473"/>
      <c r="AB4" s="473"/>
      <c r="AC4" s="473"/>
      <c r="AD4" s="473"/>
      <c r="AE4" s="473"/>
      <c r="AF4" s="473"/>
    </row>
    <row r="5" spans="1:32" s="76" customFormat="1" ht="13.5" customHeight="1" x14ac:dyDescent="0.65">
      <c r="C5" s="75"/>
      <c r="D5" s="75"/>
      <c r="E5" s="75"/>
      <c r="F5" s="75"/>
      <c r="G5" s="75"/>
      <c r="H5" s="75"/>
      <c r="I5" s="75"/>
      <c r="J5" s="75"/>
      <c r="K5" s="75"/>
      <c r="L5" s="75"/>
      <c r="M5" s="75"/>
      <c r="N5" s="75"/>
      <c r="O5" s="75"/>
      <c r="P5" s="75"/>
      <c r="Q5" s="75"/>
      <c r="R5" s="75"/>
      <c r="S5" s="75"/>
      <c r="T5" s="75"/>
      <c r="U5" s="1720"/>
      <c r="V5" s="1718"/>
      <c r="W5" s="1718"/>
    </row>
    <row r="6" spans="1:32" s="5" customFormat="1" ht="13.5" customHeight="1" x14ac:dyDescent="0.65">
      <c r="A6" s="240"/>
      <c r="B6" s="240"/>
      <c r="C6" s="240"/>
      <c r="D6" s="240"/>
      <c r="E6" s="240"/>
      <c r="F6" s="240"/>
      <c r="G6" s="240"/>
      <c r="H6" s="241"/>
      <c r="I6" s="241"/>
      <c r="J6" s="241"/>
      <c r="K6" s="241"/>
      <c r="L6" s="241"/>
      <c r="M6" s="241"/>
      <c r="N6" s="241"/>
      <c r="O6" s="241"/>
      <c r="P6" s="241"/>
      <c r="Q6" s="241"/>
      <c r="R6" s="241"/>
      <c r="S6" s="241"/>
      <c r="T6" s="240"/>
      <c r="U6" s="238"/>
      <c r="V6" s="238"/>
      <c r="W6" s="1720"/>
      <c r="X6" s="2"/>
      <c r="Y6" s="2"/>
      <c r="Z6" s="2"/>
      <c r="AA6" s="2"/>
      <c r="AB6" s="2"/>
    </row>
    <row r="7" spans="1:32" s="497" customFormat="1" ht="22.5" x14ac:dyDescent="0.5">
      <c r="B7" s="498" t="s">
        <v>1771</v>
      </c>
      <c r="T7" s="499" t="s">
        <v>1772</v>
      </c>
      <c r="U7" s="1721"/>
      <c r="V7" s="1721"/>
      <c r="W7" s="1721"/>
    </row>
    <row r="8" spans="1:32" s="76" customFormat="1" ht="6" customHeight="1" thickBot="1" x14ac:dyDescent="0.7">
      <c r="C8" s="75"/>
      <c r="D8" s="75"/>
      <c r="E8" s="75"/>
      <c r="F8" s="75"/>
      <c r="G8" s="75"/>
      <c r="H8" s="75"/>
      <c r="I8" s="75"/>
      <c r="J8" s="75"/>
      <c r="K8" s="75"/>
      <c r="L8" s="75"/>
      <c r="M8" s="75"/>
      <c r="N8" s="75"/>
      <c r="O8" s="75"/>
      <c r="P8" s="75"/>
      <c r="Q8" s="75"/>
      <c r="R8" s="75"/>
      <c r="S8" s="75"/>
      <c r="T8" s="75"/>
      <c r="U8" s="1720"/>
      <c r="V8" s="1718"/>
      <c r="W8" s="1718"/>
    </row>
    <row r="9" spans="1:32" s="1604" customFormat="1" ht="25.5" customHeight="1" thickTop="1" x14ac:dyDescent="0.7">
      <c r="A9" s="258"/>
      <c r="B9" s="1840"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778" t="s">
        <v>886</v>
      </c>
      <c r="U9" s="1722"/>
      <c r="V9" s="1722"/>
      <c r="W9" s="1722"/>
    </row>
    <row r="10" spans="1:32" s="258" customFormat="1" ht="21" customHeight="1" x14ac:dyDescent="0.7">
      <c r="B10" s="1841"/>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07"/>
      <c r="U10" s="1723"/>
      <c r="V10" s="1723"/>
      <c r="W10" s="1723"/>
    </row>
    <row r="11" spans="1:32" s="340" customFormat="1" ht="21" customHeight="1" x14ac:dyDescent="0.7">
      <c r="A11" s="258"/>
      <c r="B11" s="1842"/>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08"/>
      <c r="U11" s="1724"/>
      <c r="V11" s="1724"/>
      <c r="W11" s="1724"/>
    </row>
    <row r="12" spans="1:32" s="489" customFormat="1" ht="8.25" customHeight="1" x14ac:dyDescent="0.7">
      <c r="B12" s="490"/>
      <c r="C12" s="491"/>
      <c r="D12" s="491"/>
      <c r="E12" s="491"/>
      <c r="F12" s="491"/>
      <c r="G12" s="491"/>
      <c r="H12" s="493"/>
      <c r="I12" s="492"/>
      <c r="J12" s="492"/>
      <c r="K12" s="492"/>
      <c r="L12" s="492"/>
      <c r="M12" s="492"/>
      <c r="N12" s="492"/>
      <c r="O12" s="492"/>
      <c r="P12" s="492"/>
      <c r="Q12" s="492"/>
      <c r="R12" s="492"/>
      <c r="S12" s="494"/>
      <c r="T12" s="495"/>
      <c r="U12" s="1725"/>
      <c r="V12" s="1725"/>
      <c r="W12" s="1725"/>
    </row>
    <row r="13" spans="1:32" s="1191" customFormat="1" ht="26.1" customHeight="1" x14ac:dyDescent="0.2">
      <c r="B13" s="1227" t="s">
        <v>808</v>
      </c>
      <c r="C13" s="1192"/>
      <c r="D13" s="1192"/>
      <c r="E13" s="1192"/>
      <c r="F13" s="1192"/>
      <c r="G13" s="1192"/>
      <c r="H13" s="1194"/>
      <c r="I13" s="1193"/>
      <c r="J13" s="1193"/>
      <c r="K13" s="1193"/>
      <c r="L13" s="1193"/>
      <c r="M13" s="1193"/>
      <c r="N13" s="1193"/>
      <c r="O13" s="1193"/>
      <c r="P13" s="1193"/>
      <c r="Q13" s="1193"/>
      <c r="R13" s="1193"/>
      <c r="S13" s="1195"/>
      <c r="T13" s="1234" t="s">
        <v>809</v>
      </c>
      <c r="U13" s="925"/>
      <c r="V13" s="925"/>
      <c r="W13" s="925"/>
    </row>
    <row r="14" spans="1:32" s="1191" customFormat="1" ht="12" customHeight="1" x14ac:dyDescent="0.2">
      <c r="B14" s="1228"/>
      <c r="C14" s="1192"/>
      <c r="D14" s="1192"/>
      <c r="E14" s="1192"/>
      <c r="F14" s="1192"/>
      <c r="G14" s="1192"/>
      <c r="H14" s="1194"/>
      <c r="I14" s="1193"/>
      <c r="J14" s="1193"/>
      <c r="K14" s="1193"/>
      <c r="L14" s="1193"/>
      <c r="M14" s="1193"/>
      <c r="N14" s="1193"/>
      <c r="O14" s="1193"/>
      <c r="P14" s="1193"/>
      <c r="Q14" s="1193"/>
      <c r="R14" s="1193"/>
      <c r="S14" s="1195"/>
      <c r="T14" s="1235"/>
      <c r="U14" s="925"/>
      <c r="V14" s="925"/>
      <c r="W14" s="925"/>
    </row>
    <row r="15" spans="1:32" s="871" customFormat="1" ht="26.1" customHeight="1" x14ac:dyDescent="0.2">
      <c r="B15" s="1230" t="s">
        <v>1832</v>
      </c>
      <c r="C15" s="1196"/>
      <c r="D15" s="1196"/>
      <c r="E15" s="1196"/>
      <c r="F15" s="1196"/>
      <c r="G15" s="1196"/>
      <c r="H15" s="1206"/>
      <c r="I15" s="1197"/>
      <c r="J15" s="1197"/>
      <c r="K15" s="1197"/>
      <c r="L15" s="1197"/>
      <c r="M15" s="1197"/>
      <c r="N15" s="1197"/>
      <c r="O15" s="1197"/>
      <c r="P15" s="1197"/>
      <c r="Q15" s="1197"/>
      <c r="R15" s="1197"/>
      <c r="S15" s="1207"/>
      <c r="T15" s="496" t="s">
        <v>1830</v>
      </c>
      <c r="U15" s="1717"/>
      <c r="V15" s="1717"/>
      <c r="W15" s="1658"/>
      <c r="X15" s="1658"/>
      <c r="Y15" s="1658"/>
    </row>
    <row r="16" spans="1:32" s="871" customFormat="1" ht="26.1" customHeight="1" x14ac:dyDescent="0.2">
      <c r="B16" s="1229" t="s">
        <v>1708</v>
      </c>
      <c r="C16" s="1196">
        <v>46.49761061673464</v>
      </c>
      <c r="D16" s="1196">
        <v>46.707569284434207</v>
      </c>
      <c r="E16" s="1196">
        <v>46.506356164383533</v>
      </c>
      <c r="F16" s="1196">
        <v>48.349056164383484</v>
      </c>
      <c r="G16" s="1196">
        <v>64.685300546448076</v>
      </c>
      <c r="H16" s="1200">
        <v>57.26</v>
      </c>
      <c r="I16" s="1198">
        <v>58.625689655172422</v>
      </c>
      <c r="J16" s="1198">
        <v>59.807419354838721</v>
      </c>
      <c r="K16" s="1198">
        <v>61.163499999999992</v>
      </c>
      <c r="L16" s="1198">
        <v>63.263064516129049</v>
      </c>
      <c r="M16" s="1198">
        <v>63.917166666666667</v>
      </c>
      <c r="N16" s="1198">
        <v>64.597096774193545</v>
      </c>
      <c r="O16" s="1198">
        <v>66.189677419354851</v>
      </c>
      <c r="P16" s="1198">
        <v>67.254499999999979</v>
      </c>
      <c r="Q16" s="1198">
        <v>68.730161290322599</v>
      </c>
      <c r="R16" s="1198">
        <v>70.427166666666665</v>
      </c>
      <c r="S16" s="1199">
        <v>74.726935483870932</v>
      </c>
      <c r="T16" s="1030" t="s">
        <v>1709</v>
      </c>
      <c r="U16" s="1658"/>
      <c r="V16" s="1658"/>
      <c r="W16" s="1658"/>
      <c r="X16" s="1658"/>
      <c r="Y16" s="1658"/>
    </row>
    <row r="17" spans="2:25" s="871" customFormat="1" ht="26.1" customHeight="1" x14ac:dyDescent="0.2">
      <c r="B17" s="1231" t="s">
        <v>810</v>
      </c>
      <c r="C17" s="1196">
        <v>68.397507261154374</v>
      </c>
      <c r="D17" s="1196">
        <v>65.063753520225291</v>
      </c>
      <c r="E17" s="1196">
        <v>61.664881232876702</v>
      </c>
      <c r="F17" s="1196">
        <v>67.317511095890467</v>
      </c>
      <c r="G17" s="1196">
        <v>83.159986338797808</v>
      </c>
      <c r="H17" s="1206">
        <v>73.911612903225816</v>
      </c>
      <c r="I17" s="1197">
        <v>77.537586206896549</v>
      </c>
      <c r="J17" s="1197">
        <v>78.994838709677396</v>
      </c>
      <c r="K17" s="1197">
        <v>80.556666666666686</v>
      </c>
      <c r="L17" s="1197">
        <v>81.161290322580641</v>
      </c>
      <c r="M17" s="1197">
        <v>80.262666666666661</v>
      </c>
      <c r="N17" s="1197">
        <v>79.465483870967759</v>
      </c>
      <c r="O17" s="1197">
        <v>81.910161290322577</v>
      </c>
      <c r="P17" s="1197">
        <v>86.500499999999988</v>
      </c>
      <c r="Q17" s="1197">
        <v>89.146451612903235</v>
      </c>
      <c r="R17" s="1197">
        <v>90.32983333333334</v>
      </c>
      <c r="S17" s="1207">
        <v>98.006129032258045</v>
      </c>
      <c r="T17" s="1030" t="s">
        <v>811</v>
      </c>
      <c r="U17" s="1658"/>
      <c r="V17" s="1658"/>
      <c r="W17" s="1658"/>
      <c r="X17" s="1658"/>
      <c r="Y17" s="1658"/>
    </row>
    <row r="18" spans="2:25" s="871" customFormat="1" ht="26.1" customHeight="1" x14ac:dyDescent="0.2">
      <c r="B18" s="1231" t="s">
        <v>812</v>
      </c>
      <c r="C18" s="1196">
        <v>86.212903426646903</v>
      </c>
      <c r="D18" s="1196">
        <v>72.965930491551447</v>
      </c>
      <c r="E18" s="1196">
        <v>71.881671917808234</v>
      </c>
      <c r="F18" s="1196">
        <v>77.552174657534238</v>
      </c>
      <c r="G18" s="1196">
        <v>102.58270491803283</v>
      </c>
      <c r="H18" s="1206">
        <v>88.862580645161302</v>
      </c>
      <c r="I18" s="1197">
        <v>92.637931034482747</v>
      </c>
      <c r="J18" s="1197">
        <v>94.596612903225832</v>
      </c>
      <c r="K18" s="1197">
        <v>97.903666666666652</v>
      </c>
      <c r="L18" s="1197">
        <v>100.85032258064514</v>
      </c>
      <c r="M18" s="1197">
        <v>99.433166666666665</v>
      </c>
      <c r="N18" s="1197">
        <v>100.74548387096775</v>
      </c>
      <c r="O18" s="1197">
        <v>103.86999999999999</v>
      </c>
      <c r="P18" s="1197">
        <v>108.2413333333333</v>
      </c>
      <c r="Q18" s="1197">
        <v>110.42725806451617</v>
      </c>
      <c r="R18" s="1197">
        <v>112.474</v>
      </c>
      <c r="S18" s="1207">
        <v>120.55758064516127</v>
      </c>
      <c r="T18" s="1030" t="s">
        <v>813</v>
      </c>
      <c r="U18" s="1658"/>
      <c r="V18" s="1658"/>
      <c r="W18" s="1658"/>
      <c r="X18" s="1658"/>
      <c r="Y18" s="1658"/>
    </row>
    <row r="19" spans="2:25" s="871" customFormat="1" ht="26.1" customHeight="1" x14ac:dyDescent="0.2">
      <c r="B19" s="1231" t="s">
        <v>1773</v>
      </c>
      <c r="C19" s="1196">
        <v>44.872371740205153</v>
      </c>
      <c r="D19" s="1196">
        <v>49.883813108038915</v>
      </c>
      <c r="E19" s="1196">
        <v>53.016716575342485</v>
      </c>
      <c r="F19" s="1196">
        <v>60.753155205479452</v>
      </c>
      <c r="G19" s="1196">
        <v>81.022445355191323</v>
      </c>
      <c r="H19" s="1206">
        <v>74.424032258064528</v>
      </c>
      <c r="I19" s="1197">
        <v>74.738448275862083</v>
      </c>
      <c r="J19" s="1197">
        <v>72.555967741935518</v>
      </c>
      <c r="K19" s="1197">
        <v>75.160833333333329</v>
      </c>
      <c r="L19" s="1197">
        <v>79.337419354838701</v>
      </c>
      <c r="M19" s="1197">
        <v>80.626499999999993</v>
      </c>
      <c r="N19" s="1197">
        <v>81.773387096774172</v>
      </c>
      <c r="O19" s="1197">
        <v>84.009677419354858</v>
      </c>
      <c r="P19" s="1197">
        <v>86.03066666666669</v>
      </c>
      <c r="Q19" s="1197">
        <v>87.020967741935493</v>
      </c>
      <c r="R19" s="1197">
        <v>87.106166666666638</v>
      </c>
      <c r="S19" s="1207">
        <v>89.235806451612888</v>
      </c>
      <c r="T19" s="1030" t="s">
        <v>1058</v>
      </c>
      <c r="U19" s="1658"/>
      <c r="V19" s="1658"/>
      <c r="W19" s="1658"/>
      <c r="X19" s="1658"/>
      <c r="Y19" s="1658"/>
    </row>
    <row r="20" spans="2:25" s="871" customFormat="1" ht="26.1" customHeight="1" x14ac:dyDescent="0.2">
      <c r="B20" s="1231" t="s">
        <v>814</v>
      </c>
      <c r="C20" s="1196">
        <v>12.395930292918058</v>
      </c>
      <c r="D20" s="1196">
        <v>12.533535970302102</v>
      </c>
      <c r="E20" s="1196">
        <v>12.457205068493142</v>
      </c>
      <c r="F20" s="1196">
        <v>12.892644109589057</v>
      </c>
      <c r="G20" s="1196">
        <v>17.248620218579241</v>
      </c>
      <c r="H20" s="1206">
        <v>15.269193548387094</v>
      </c>
      <c r="I20" s="1197">
        <v>15.633103448275861</v>
      </c>
      <c r="J20" s="1197">
        <v>15.943387096774195</v>
      </c>
      <c r="K20" s="1197">
        <v>16.309499999999996</v>
      </c>
      <c r="L20" s="1197">
        <v>16.869032258064507</v>
      </c>
      <c r="M20" s="1197">
        <v>17.044166666666662</v>
      </c>
      <c r="N20" s="1197">
        <v>17.225322580645162</v>
      </c>
      <c r="O20" s="1197">
        <v>17.649354838709677</v>
      </c>
      <c r="P20" s="1197">
        <v>17.93416666666667</v>
      </c>
      <c r="Q20" s="1197">
        <v>18.327096774193549</v>
      </c>
      <c r="R20" s="1197">
        <v>18.780166666666666</v>
      </c>
      <c r="S20" s="1207">
        <v>19.926451612903225</v>
      </c>
      <c r="T20" s="1030" t="s">
        <v>815</v>
      </c>
      <c r="U20" s="1658"/>
      <c r="V20" s="1658"/>
      <c r="W20" s="1658"/>
      <c r="X20" s="1658"/>
      <c r="Y20" s="1658"/>
    </row>
    <row r="21" spans="2:25" s="871" customFormat="1" ht="26.1" customHeight="1" x14ac:dyDescent="0.2">
      <c r="B21" s="1231" t="s">
        <v>816</v>
      </c>
      <c r="C21" s="1196">
        <v>65.25946934865901</v>
      </c>
      <c r="D21" s="1196">
        <v>66.263666538658484</v>
      </c>
      <c r="E21" s="1196">
        <v>65.864942602739688</v>
      </c>
      <c r="F21" s="1196">
        <v>68.210920547945307</v>
      </c>
      <c r="G21" s="1196">
        <v>91.280450819672097</v>
      </c>
      <c r="H21" s="1206">
        <v>80.772258064516137</v>
      </c>
      <c r="I21" s="1197">
        <v>82.688965517241385</v>
      </c>
      <c r="J21" s="1197">
        <v>84.370806451612907</v>
      </c>
      <c r="K21" s="1197">
        <v>86.289333333333303</v>
      </c>
      <c r="L21" s="1197">
        <v>89.222903225806448</v>
      </c>
      <c r="M21" s="1197">
        <v>90.185666666666663</v>
      </c>
      <c r="N21" s="1197">
        <v>91.203709677419369</v>
      </c>
      <c r="O21" s="1197">
        <v>93.485806451612916</v>
      </c>
      <c r="P21" s="1197">
        <v>94.969999999999985</v>
      </c>
      <c r="Q21" s="1197">
        <v>97.046451612903269</v>
      </c>
      <c r="R21" s="1197">
        <v>99.445999999999984</v>
      </c>
      <c r="S21" s="1207">
        <v>105.31532258064516</v>
      </c>
      <c r="T21" s="1030" t="s">
        <v>817</v>
      </c>
      <c r="U21" s="1658"/>
      <c r="V21" s="1658"/>
      <c r="W21" s="1658"/>
      <c r="X21" s="1658"/>
      <c r="Y21" s="1658"/>
    </row>
    <row r="22" spans="2:25" s="871" customFormat="1" ht="26.1" customHeight="1" x14ac:dyDescent="0.2">
      <c r="B22" s="1231" t="s">
        <v>818</v>
      </c>
      <c r="C22" s="1212">
        <v>3.0912499999999999E-2</v>
      </c>
      <c r="D22" s="1212">
        <v>3.1129166666666666E-2</v>
      </c>
      <c r="E22" s="1212">
        <v>3.0954166666666671E-2</v>
      </c>
      <c r="F22" s="1212">
        <v>3.2009669871794877E-2</v>
      </c>
      <c r="G22" s="1196">
        <v>4.3140317640692642E-2</v>
      </c>
      <c r="H22" s="1206">
        <v>3.805E-2</v>
      </c>
      <c r="I22" s="1197">
        <v>3.8970833333333336E-2</v>
      </c>
      <c r="J22" s="1197">
        <v>3.9740909090909098E-2</v>
      </c>
      <c r="K22" s="1197">
        <v>4.0609090909090907E-2</v>
      </c>
      <c r="L22" s="1211">
        <v>4.1995454545454558E-2</v>
      </c>
      <c r="M22" s="1211">
        <v>4.2450000000000002E-2</v>
      </c>
      <c r="N22" s="1211">
        <v>4.2950000000000002E-2</v>
      </c>
      <c r="O22" s="1211">
        <v>4.3909523809523801E-2</v>
      </c>
      <c r="P22" s="1211">
        <v>4.4649999999999995E-2</v>
      </c>
      <c r="Q22" s="1211">
        <v>4.5649999999999996E-2</v>
      </c>
      <c r="R22" s="1211">
        <v>4.9353999999999995E-2</v>
      </c>
      <c r="S22" s="1213">
        <v>4.9353999999999995E-2</v>
      </c>
      <c r="T22" s="1030" t="s">
        <v>819</v>
      </c>
      <c r="U22" s="1658"/>
      <c r="V22" s="1658"/>
      <c r="W22" s="1658"/>
      <c r="X22" s="1658"/>
      <c r="Y22" s="1658"/>
    </row>
    <row r="23" spans="2:25" s="871" customFormat="1" ht="26.1" customHeight="1" x14ac:dyDescent="0.2">
      <c r="B23" s="1231" t="s">
        <v>820</v>
      </c>
      <c r="C23" s="1196">
        <v>8.4845160054381417</v>
      </c>
      <c r="D23" s="1196">
        <v>8.426185778289808</v>
      </c>
      <c r="E23" s="1196">
        <v>8.2621269863013787</v>
      </c>
      <c r="F23" s="1196">
        <v>8.1326958904109734</v>
      </c>
      <c r="G23" s="1196">
        <v>10.653770491803272</v>
      </c>
      <c r="H23" s="1206">
        <v>9.4859677419354824</v>
      </c>
      <c r="I23" s="1197">
        <v>9.7143103448275845</v>
      </c>
      <c r="J23" s="1197">
        <v>9.9112903225806477</v>
      </c>
      <c r="K23" s="1197">
        <v>10.124166666666671</v>
      </c>
      <c r="L23" s="1197">
        <v>10.472419354838712</v>
      </c>
      <c r="M23" s="1197">
        <v>10.572000000000001</v>
      </c>
      <c r="N23" s="1197">
        <v>10.65564516129032</v>
      </c>
      <c r="O23" s="1197">
        <v>10.88774193548387</v>
      </c>
      <c r="P23" s="1197">
        <v>11.035666666666668</v>
      </c>
      <c r="Q23" s="1197">
        <v>11.267419354838712</v>
      </c>
      <c r="R23" s="1197">
        <v>11.537166666666668</v>
      </c>
      <c r="S23" s="1207">
        <v>12.14193548387097</v>
      </c>
      <c r="T23" s="1030" t="s">
        <v>821</v>
      </c>
      <c r="U23" s="1658"/>
      <c r="V23" s="1658"/>
      <c r="W23" s="1658"/>
      <c r="X23" s="1658"/>
      <c r="Y23" s="1658"/>
    </row>
    <row r="24" spans="2:25" s="871" customFormat="1" ht="26.1" customHeight="1" x14ac:dyDescent="0.2">
      <c r="B24" s="1231" t="s">
        <v>822</v>
      </c>
      <c r="C24" s="1196">
        <v>36.095000000000006</v>
      </c>
      <c r="D24" s="1196">
        <v>30.158749999999998</v>
      </c>
      <c r="E24" s="1196">
        <v>30.793749999999999</v>
      </c>
      <c r="F24" s="1196">
        <v>28.854043789543784</v>
      </c>
      <c r="G24" s="1196">
        <v>36.119219069664908</v>
      </c>
      <c r="H24" s="1206">
        <v>31.12</v>
      </c>
      <c r="I24" s="1197">
        <v>33.362083333333331</v>
      </c>
      <c r="J24" s="1197">
        <v>33.46136363636365</v>
      </c>
      <c r="K24" s="1197">
        <v>34.239999999999995</v>
      </c>
      <c r="L24" s="1197">
        <v>34.971136363636369</v>
      </c>
      <c r="M24" s="1197">
        <v>35.075000000000003</v>
      </c>
      <c r="N24" s="1197">
        <v>35.66407407407408</v>
      </c>
      <c r="O24" s="1197">
        <v>36.863571428571426</v>
      </c>
      <c r="P24" s="1197">
        <v>37.299999999999997</v>
      </c>
      <c r="Q24" s="1197">
        <v>38.105000000000004</v>
      </c>
      <c r="R24" s="1197">
        <v>41.634199999999993</v>
      </c>
      <c r="S24" s="1207">
        <v>41.634199999999993</v>
      </c>
      <c r="T24" s="1030" t="s">
        <v>823</v>
      </c>
      <c r="U24" s="1658"/>
      <c r="V24" s="1658"/>
      <c r="W24" s="1658"/>
      <c r="X24" s="1658"/>
      <c r="Y24" s="1658"/>
    </row>
    <row r="25" spans="2:25" s="871" customFormat="1" ht="12" customHeight="1" x14ac:dyDescent="0.2">
      <c r="B25" s="1231"/>
      <c r="C25" s="1196"/>
      <c r="D25" s="1196"/>
      <c r="E25" s="1196"/>
      <c r="F25" s="1196"/>
      <c r="G25" s="1196"/>
      <c r="H25" s="1206"/>
      <c r="I25" s="1197"/>
      <c r="J25" s="1197"/>
      <c r="K25" s="1197"/>
      <c r="L25" s="1197"/>
      <c r="M25" s="1197"/>
      <c r="N25" s="1197"/>
      <c r="O25" s="1197"/>
      <c r="P25" s="1197"/>
      <c r="Q25" s="1197"/>
      <c r="R25" s="1197"/>
      <c r="S25" s="1207"/>
      <c r="T25" s="1030"/>
      <c r="U25" s="1658"/>
      <c r="V25" s="1658"/>
      <c r="W25" s="1658"/>
      <c r="X25" s="1658"/>
      <c r="Y25" s="1658"/>
    </row>
    <row r="26" spans="2:25" s="871" customFormat="1" ht="26.1" customHeight="1" x14ac:dyDescent="0.2">
      <c r="B26" s="1228" t="s">
        <v>1826</v>
      </c>
      <c r="C26" s="1196">
        <v>73.471271872556699</v>
      </c>
      <c r="D26" s="1196">
        <v>72.024312239999986</v>
      </c>
      <c r="E26" s="1196">
        <v>70.945414355889</v>
      </c>
      <c r="F26" s="1196">
        <v>76.331399744982221</v>
      </c>
      <c r="G26" s="1196">
        <v>99.0522985628415</v>
      </c>
      <c r="H26" s="1206">
        <v>87.921045541935499</v>
      </c>
      <c r="I26" s="1197">
        <v>90.825821732758598</v>
      </c>
      <c r="J26" s="1197">
        <v>92.15674930645163</v>
      </c>
      <c r="K26" s="1197">
        <v>94.410411079999989</v>
      </c>
      <c r="L26" s="1197">
        <v>96.829617225806444</v>
      </c>
      <c r="M26" s="1197">
        <v>96.817524639999974</v>
      </c>
      <c r="N26" s="1197">
        <v>97.339608832258023</v>
      </c>
      <c r="O26" s="1197">
        <v>100.10228839354839</v>
      </c>
      <c r="P26" s="1197">
        <v>103.38292142833335</v>
      </c>
      <c r="Q26" s="1197">
        <v>105.8907276467742</v>
      </c>
      <c r="R26" s="1197">
        <v>107.66993205833332</v>
      </c>
      <c r="S26" s="1207">
        <v>114.94605232903227</v>
      </c>
      <c r="T26" s="496" t="s">
        <v>1831</v>
      </c>
      <c r="U26" s="1658"/>
      <c r="V26" s="1658"/>
      <c r="W26" s="1658"/>
      <c r="X26" s="1658"/>
      <c r="Y26" s="1658"/>
    </row>
    <row r="27" spans="2:25" s="871" customFormat="1" ht="12" customHeight="1" x14ac:dyDescent="0.2">
      <c r="B27" s="1228"/>
      <c r="C27" s="1196"/>
      <c r="D27" s="1196"/>
      <c r="E27" s="1196"/>
      <c r="F27" s="1196"/>
      <c r="G27" s="1196"/>
      <c r="H27" s="1206"/>
      <c r="I27" s="1197"/>
      <c r="J27" s="1197"/>
      <c r="K27" s="1197"/>
      <c r="L27" s="1197"/>
      <c r="M27" s="1197"/>
      <c r="N27" s="1197"/>
      <c r="O27" s="1197"/>
      <c r="P27" s="1197"/>
      <c r="Q27" s="1197"/>
      <c r="R27" s="1197"/>
      <c r="S27" s="1207"/>
      <c r="T27" s="496"/>
      <c r="U27" s="1658"/>
      <c r="V27" s="1658"/>
      <c r="W27" s="1658"/>
      <c r="X27" s="1658"/>
      <c r="Y27" s="1658"/>
    </row>
    <row r="28" spans="2:25" s="871" customFormat="1" ht="26.1" customHeight="1" x14ac:dyDescent="0.2">
      <c r="B28" s="1228" t="s">
        <v>1834</v>
      </c>
      <c r="C28" s="1196"/>
      <c r="D28" s="1196"/>
      <c r="E28" s="1196"/>
      <c r="F28" s="1196"/>
      <c r="G28" s="1196"/>
      <c r="H28" s="1206"/>
      <c r="I28" s="1197"/>
      <c r="J28" s="1197"/>
      <c r="K28" s="1197"/>
      <c r="L28" s="1197"/>
      <c r="M28" s="1197"/>
      <c r="N28" s="1197"/>
      <c r="O28" s="1197"/>
      <c r="P28" s="1197"/>
      <c r="Q28" s="1197"/>
      <c r="R28" s="1197"/>
      <c r="S28" s="1207"/>
      <c r="T28" s="496" t="s">
        <v>1833</v>
      </c>
      <c r="U28" s="1658"/>
      <c r="V28" s="1658"/>
      <c r="W28" s="1658"/>
      <c r="X28" s="1658"/>
      <c r="Y28" s="1658"/>
    </row>
    <row r="29" spans="2:25" s="871" customFormat="1" ht="26.1" customHeight="1" x14ac:dyDescent="0.2">
      <c r="B29" s="1231" t="s">
        <v>1039</v>
      </c>
      <c r="C29" s="1212">
        <v>1.5801864304783091</v>
      </c>
      <c r="D29" s="1212">
        <v>1.5421133246059913</v>
      </c>
      <c r="E29" s="1212">
        <v>1.5257103013698643</v>
      </c>
      <c r="F29" s="1212">
        <v>1.5792181917808219</v>
      </c>
      <c r="G29" s="1212">
        <v>1.5314644535519146</v>
      </c>
      <c r="H29" s="1210">
        <v>1.5354559999999999</v>
      </c>
      <c r="I29" s="1208">
        <v>1.549258</v>
      </c>
      <c r="J29" s="1208">
        <v>1.5408999999999999</v>
      </c>
      <c r="K29" s="1208">
        <v>1.543569</v>
      </c>
      <c r="L29" s="1208">
        <v>1.5306999999999999</v>
      </c>
      <c r="M29" s="1208">
        <v>1.5147299999999999</v>
      </c>
      <c r="N29" s="1208">
        <v>1.50688</v>
      </c>
      <c r="O29" s="1208">
        <v>1.51233</v>
      </c>
      <c r="P29" s="1208">
        <v>1.5371539999999999</v>
      </c>
      <c r="Q29" s="1208">
        <v>1.54068</v>
      </c>
      <c r="R29" s="1208">
        <v>1.5288200000000001</v>
      </c>
      <c r="S29" s="1209">
        <v>1.5381689999999999</v>
      </c>
      <c r="T29" s="1030" t="s">
        <v>1238</v>
      </c>
      <c r="U29" s="1658"/>
      <c r="V29" s="1658"/>
      <c r="W29" s="1658"/>
      <c r="X29" s="1658"/>
      <c r="Y29" s="1658"/>
    </row>
    <row r="30" spans="2:25" s="871" customFormat="1" ht="26.1" customHeight="1" x14ac:dyDescent="0.2">
      <c r="B30" s="1231" t="s">
        <v>1774</v>
      </c>
      <c r="C30" s="1212">
        <v>1.4683876689072095</v>
      </c>
      <c r="D30" s="1212">
        <v>1.3937607728555443</v>
      </c>
      <c r="E30" s="1212">
        <v>1.330608177</v>
      </c>
      <c r="F30" s="1212">
        <v>1.3915500000000001</v>
      </c>
      <c r="G30" s="1212">
        <v>1.2870999999999999</v>
      </c>
      <c r="H30" s="1210">
        <v>1.289935483870968</v>
      </c>
      <c r="I30" s="1208">
        <v>1.3219222222222222</v>
      </c>
      <c r="J30" s="1208">
        <v>1.320885714285714</v>
      </c>
      <c r="K30" s="1208">
        <v>1.3181633333333334</v>
      </c>
      <c r="L30" s="1208">
        <v>1.280302777777778</v>
      </c>
      <c r="M30" s="1208">
        <v>1.2567750000000002</v>
      </c>
      <c r="N30" s="1208">
        <v>1.2314194444444442</v>
      </c>
      <c r="O30" s="1208">
        <v>1.2386214285714285</v>
      </c>
      <c r="P30" s="1208">
        <v>1.2854029411764707</v>
      </c>
      <c r="Q30" s="1208">
        <v>1.296885294117647</v>
      </c>
      <c r="R30" s="1208">
        <v>1.2831656249999999</v>
      </c>
      <c r="S30" s="1209">
        <v>1.3105</v>
      </c>
      <c r="T30" s="1030" t="s">
        <v>1777</v>
      </c>
      <c r="U30" s="1658"/>
      <c r="V30" s="1658"/>
      <c r="W30" s="1658"/>
      <c r="X30" s="1658"/>
      <c r="Y30" s="1658"/>
    </row>
    <row r="31" spans="2:25" s="871" customFormat="1" ht="26.1" customHeight="1" x14ac:dyDescent="0.2">
      <c r="B31" s="1231" t="s">
        <v>1775</v>
      </c>
      <c r="C31" s="1212">
        <v>1.8537135651014796</v>
      </c>
      <c r="D31" s="1212">
        <v>1.5644223199370735</v>
      </c>
      <c r="E31" s="1212">
        <v>1.544889</v>
      </c>
      <c r="F31" s="1212">
        <v>1.603</v>
      </c>
      <c r="G31" s="1212">
        <v>1.58504</v>
      </c>
      <c r="H31" s="1210">
        <v>1.5512403225806453</v>
      </c>
      <c r="I31" s="1208">
        <v>1.5789293103448276</v>
      </c>
      <c r="J31" s="1208">
        <v>1.5816806451612908</v>
      </c>
      <c r="K31" s="1208">
        <v>1.6004799999999997</v>
      </c>
      <c r="L31" s="1208">
        <v>1.5955177419354836</v>
      </c>
      <c r="M31" s="1208">
        <v>1.5578316666666658</v>
      </c>
      <c r="N31" s="1208">
        <v>1.5593903225806449</v>
      </c>
      <c r="O31" s="1208">
        <v>1.5679699999999994</v>
      </c>
      <c r="P31" s="1208">
        <v>1.6085316666666671</v>
      </c>
      <c r="Q31" s="1208">
        <v>1.6065274193548382</v>
      </c>
      <c r="R31" s="1208">
        <v>1.5971983333333335</v>
      </c>
      <c r="S31" s="1209">
        <v>1.6132548387096775</v>
      </c>
      <c r="T31" s="1030" t="s">
        <v>1059</v>
      </c>
      <c r="U31" s="1658"/>
      <c r="V31" s="1658"/>
      <c r="W31" s="1658"/>
      <c r="X31" s="1658"/>
      <c r="Y31" s="1658"/>
    </row>
    <row r="32" spans="2:25" s="871" customFormat="1" ht="26.1" customHeight="1" x14ac:dyDescent="0.2">
      <c r="B32" s="1231" t="s">
        <v>1776</v>
      </c>
      <c r="C32" s="1212">
        <v>0.97236461035919053</v>
      </c>
      <c r="D32" s="1212">
        <v>1.0709310620165935</v>
      </c>
      <c r="E32" s="1212">
        <v>1.1389521640091116</v>
      </c>
      <c r="F32" s="1212">
        <v>1.2523481527864748</v>
      </c>
      <c r="G32" s="1212">
        <v>1.255020080321285</v>
      </c>
      <c r="H32" s="1210">
        <v>1.301367275230783</v>
      </c>
      <c r="I32" s="1208">
        <v>1.2770436000299445</v>
      </c>
      <c r="J32" s="1208">
        <v>1.2126712409147451</v>
      </c>
      <c r="K32" s="1208">
        <v>1.2273352097924985</v>
      </c>
      <c r="L32" s="1208">
        <v>1.2531733583429003</v>
      </c>
      <c r="M32" s="1208">
        <v>1.2613150470680727</v>
      </c>
      <c r="N32" s="1208">
        <v>1.2642843742608014</v>
      </c>
      <c r="O32" s="1208">
        <v>1.2718978411653969</v>
      </c>
      <c r="P32" s="1208">
        <v>1.2789195687483221</v>
      </c>
      <c r="Q32" s="1208">
        <v>1.2580862478998074</v>
      </c>
      <c r="R32" s="1208">
        <v>1.2380630091534122</v>
      </c>
      <c r="S32" s="1209">
        <v>1.1960614852768692</v>
      </c>
      <c r="T32" s="1030" t="s">
        <v>1166</v>
      </c>
      <c r="U32" s="1658"/>
      <c r="V32" s="1658"/>
      <c r="W32" s="1658"/>
      <c r="X32" s="1658"/>
      <c r="Y32" s="1658"/>
    </row>
    <row r="33" spans="1:25" s="871" customFormat="1" ht="26.1" customHeight="1" x14ac:dyDescent="0.2">
      <c r="B33" s="1231" t="s">
        <v>976</v>
      </c>
      <c r="C33" s="1212">
        <v>0.92061253559624745</v>
      </c>
      <c r="D33" s="1212">
        <v>0.91849059557409918</v>
      </c>
      <c r="E33" s="1212">
        <v>0.95877277085330781</v>
      </c>
      <c r="F33" s="1212">
        <v>1.1273957158962795</v>
      </c>
      <c r="G33" s="1212">
        <v>1.0649627263045793</v>
      </c>
      <c r="H33" s="1210">
        <v>1.0652675694408409</v>
      </c>
      <c r="I33" s="1208">
        <v>1.0946866176448382</v>
      </c>
      <c r="J33" s="1208">
        <v>1.0944086310007126</v>
      </c>
      <c r="K33" s="1208">
        <v>1.0955014329158741</v>
      </c>
      <c r="L33" s="1208">
        <v>1.0656766187112188</v>
      </c>
      <c r="M33" s="1208">
        <v>1.0438940030029351</v>
      </c>
      <c r="N33" s="1208">
        <v>1.0250543113453672</v>
      </c>
      <c r="O33" s="1208">
        <v>1.0432423973710292</v>
      </c>
      <c r="P33" s="1208">
        <v>1.0629421174869924</v>
      </c>
      <c r="Q33" s="1208">
        <v>1.0718873342680653</v>
      </c>
      <c r="R33" s="1208">
        <v>1.063716625890863</v>
      </c>
      <c r="S33" s="1209">
        <v>1.0844772819501001</v>
      </c>
      <c r="T33" s="1030" t="s">
        <v>1060</v>
      </c>
      <c r="U33" s="1658"/>
      <c r="V33" s="1658"/>
      <c r="W33" s="1658"/>
      <c r="X33" s="1658"/>
      <c r="Y33" s="1658"/>
    </row>
    <row r="34" spans="1:25" s="1191" customFormat="1" ht="26.1" customHeight="1" thickBot="1" x14ac:dyDescent="0.25">
      <c r="B34" s="1232"/>
      <c r="C34" s="1215"/>
      <c r="D34" s="1215"/>
      <c r="E34" s="1217"/>
      <c r="F34" s="1217"/>
      <c r="G34" s="1217"/>
      <c r="H34" s="1218"/>
      <c r="I34" s="1216"/>
      <c r="J34" s="1216"/>
      <c r="K34" s="1216"/>
      <c r="L34" s="1216"/>
      <c r="M34" s="1216"/>
      <c r="N34" s="1216"/>
      <c r="O34" s="1216"/>
      <c r="P34" s="1216"/>
      <c r="Q34" s="1216"/>
      <c r="R34" s="1216"/>
      <c r="S34" s="1219"/>
      <c r="T34" s="1236"/>
      <c r="U34" s="1658"/>
      <c r="V34" s="1658"/>
      <c r="W34" s="1658"/>
      <c r="X34" s="1716"/>
      <c r="Y34" s="1716"/>
    </row>
    <row r="35" spans="1:25" s="1191" customFormat="1" ht="26.1" customHeight="1" thickTop="1" x14ac:dyDescent="0.2">
      <c r="B35" s="1233"/>
      <c r="C35" s="1220"/>
      <c r="D35" s="1220"/>
      <c r="E35" s="1220"/>
      <c r="F35" s="1220"/>
      <c r="G35" s="1220"/>
      <c r="H35" s="1222"/>
      <c r="I35" s="1221"/>
      <c r="J35" s="1221"/>
      <c r="K35" s="1221"/>
      <c r="L35" s="1221"/>
      <c r="M35" s="1221"/>
      <c r="N35" s="1221"/>
      <c r="O35" s="1221"/>
      <c r="P35" s="1221"/>
      <c r="Q35" s="1221"/>
      <c r="R35" s="1221"/>
      <c r="S35" s="1223"/>
      <c r="T35" s="1237"/>
      <c r="U35" s="1658"/>
      <c r="V35" s="1658"/>
      <c r="W35" s="1658"/>
      <c r="X35" s="1716"/>
      <c r="Y35" s="1716"/>
    </row>
    <row r="36" spans="1:25" s="1191" customFormat="1" ht="26.1" customHeight="1" x14ac:dyDescent="0.2">
      <c r="B36" s="1227" t="s">
        <v>887</v>
      </c>
      <c r="C36" s="1201"/>
      <c r="D36" s="1201"/>
      <c r="E36" s="1201"/>
      <c r="F36" s="1201"/>
      <c r="G36" s="1201"/>
      <c r="H36" s="1225"/>
      <c r="I36" s="1224"/>
      <c r="J36" s="1224"/>
      <c r="K36" s="1224"/>
      <c r="L36" s="1224"/>
      <c r="M36" s="1224"/>
      <c r="N36" s="1224"/>
      <c r="O36" s="1224"/>
      <c r="P36" s="1224"/>
      <c r="Q36" s="1224"/>
      <c r="R36" s="1224"/>
      <c r="S36" s="1226"/>
      <c r="T36" s="1234" t="s">
        <v>824</v>
      </c>
      <c r="U36" s="1658"/>
      <c r="V36" s="1658"/>
      <c r="W36" s="1658"/>
      <c r="X36" s="1716"/>
      <c r="Y36" s="1716"/>
    </row>
    <row r="37" spans="1:25" s="1191" customFormat="1" ht="12" customHeight="1" x14ac:dyDescent="0.2">
      <c r="B37" s="1228"/>
      <c r="C37" s="1202"/>
      <c r="D37" s="1202"/>
      <c r="E37" s="1202"/>
      <c r="F37" s="1202"/>
      <c r="G37" s="1202"/>
      <c r="H37" s="1204"/>
      <c r="I37" s="1203"/>
      <c r="J37" s="1203"/>
      <c r="K37" s="1203"/>
      <c r="L37" s="1203"/>
      <c r="M37" s="1203"/>
      <c r="N37" s="1203"/>
      <c r="O37" s="1203"/>
      <c r="P37" s="1203"/>
      <c r="Q37" s="1203"/>
      <c r="R37" s="1203"/>
      <c r="S37" s="1205"/>
      <c r="T37" s="1235"/>
      <c r="U37" s="1658"/>
      <c r="V37" s="1658"/>
      <c r="W37" s="1658"/>
      <c r="X37" s="1716"/>
      <c r="Y37" s="1716"/>
    </row>
    <row r="38" spans="1:25" s="871" customFormat="1" ht="26.1" customHeight="1" x14ac:dyDescent="0.2">
      <c r="A38" s="1729"/>
      <c r="B38" s="1230" t="s">
        <v>1832</v>
      </c>
      <c r="C38" s="928"/>
      <c r="D38" s="928"/>
      <c r="E38" s="928"/>
      <c r="F38" s="928"/>
      <c r="G38" s="928"/>
      <c r="H38" s="1206"/>
      <c r="I38" s="1197"/>
      <c r="J38" s="1197"/>
      <c r="K38" s="1197"/>
      <c r="L38" s="1197"/>
      <c r="M38" s="1197"/>
      <c r="N38" s="1197"/>
      <c r="O38" s="1197"/>
      <c r="P38" s="1197"/>
      <c r="Q38" s="1197"/>
      <c r="R38" s="1197"/>
      <c r="S38" s="1207"/>
      <c r="T38" s="496" t="s">
        <v>1830</v>
      </c>
      <c r="U38" s="1658"/>
      <c r="V38" s="1658"/>
      <c r="W38" s="1658"/>
      <c r="X38" s="1658"/>
      <c r="Y38" s="1658"/>
    </row>
    <row r="39" spans="1:25" s="871" customFormat="1" ht="26.1" customHeight="1" x14ac:dyDescent="0.2">
      <c r="A39" s="1729"/>
      <c r="B39" s="1229" t="s">
        <v>1708</v>
      </c>
      <c r="C39" s="928">
        <v>46.35</v>
      </c>
      <c r="D39" s="928">
        <v>45.7</v>
      </c>
      <c r="E39" s="928">
        <v>46.943550000000002</v>
      </c>
      <c r="F39" s="928">
        <v>55.72</v>
      </c>
      <c r="G39" s="928">
        <v>77.504999999999995</v>
      </c>
      <c r="H39" s="1206">
        <v>57.89</v>
      </c>
      <c r="I39" s="1197">
        <v>58.73</v>
      </c>
      <c r="J39" s="1197">
        <v>60.11</v>
      </c>
      <c r="K39" s="1197">
        <v>61.715000000000003</v>
      </c>
      <c r="L39" s="1197">
        <v>63.95</v>
      </c>
      <c r="M39" s="1197">
        <v>64.055000000000007</v>
      </c>
      <c r="N39" s="1197">
        <v>65.33</v>
      </c>
      <c r="O39" s="1197">
        <v>66.66</v>
      </c>
      <c r="P39" s="1197">
        <v>68.144999999999996</v>
      </c>
      <c r="Q39" s="1197">
        <v>69.430000000000007</v>
      </c>
      <c r="R39" s="1197">
        <v>71.069999999999993</v>
      </c>
      <c r="S39" s="1207">
        <v>77.504999999999995</v>
      </c>
      <c r="T39" s="1030" t="s">
        <v>1709</v>
      </c>
      <c r="U39" s="1658"/>
      <c r="V39" s="1658"/>
      <c r="W39" s="1658"/>
      <c r="X39" s="1658"/>
      <c r="Y39" s="1658"/>
    </row>
    <row r="40" spans="1:25" s="871" customFormat="1" ht="26.1" customHeight="1" x14ac:dyDescent="0.2">
      <c r="A40" s="1729"/>
      <c r="B40" s="1231" t="s">
        <v>810</v>
      </c>
      <c r="C40" s="928">
        <v>65.419999999999987</v>
      </c>
      <c r="D40" s="928">
        <v>65.91</v>
      </c>
      <c r="E40" s="928">
        <v>62.108999999999995</v>
      </c>
      <c r="F40" s="928">
        <v>72.784999999999997</v>
      </c>
      <c r="G40" s="928">
        <v>102.25</v>
      </c>
      <c r="H40" s="1206">
        <v>76.265000000000001</v>
      </c>
      <c r="I40" s="1197">
        <v>79.134999999999991</v>
      </c>
      <c r="J40" s="1197">
        <v>80.210000000000008</v>
      </c>
      <c r="K40" s="1197">
        <v>81.795000000000002</v>
      </c>
      <c r="L40" s="1197">
        <v>79.265000000000001</v>
      </c>
      <c r="M40" s="1197">
        <v>81.094999999999999</v>
      </c>
      <c r="N40" s="1197">
        <v>80.16</v>
      </c>
      <c r="O40" s="1197">
        <v>83.694999999999993</v>
      </c>
      <c r="P40" s="1197">
        <v>87.60499999999999</v>
      </c>
      <c r="Q40" s="1197">
        <v>89.914999999999992</v>
      </c>
      <c r="R40" s="1197">
        <v>92.02000000000001</v>
      </c>
      <c r="S40" s="1207">
        <v>102.25</v>
      </c>
      <c r="T40" s="1030" t="s">
        <v>811</v>
      </c>
      <c r="U40" s="1658"/>
      <c r="V40" s="1658"/>
      <c r="W40" s="1658"/>
      <c r="X40" s="1658"/>
      <c r="Y40" s="1658"/>
    </row>
    <row r="41" spans="1:25" s="871" customFormat="1" ht="26.1" customHeight="1" x14ac:dyDescent="0.2">
      <c r="A41" s="1729"/>
      <c r="B41" s="1231" t="s">
        <v>812</v>
      </c>
      <c r="C41" s="928">
        <v>67.150000000000006</v>
      </c>
      <c r="D41" s="928">
        <v>73.699999999999989</v>
      </c>
      <c r="E41" s="928">
        <v>72.802199999999999</v>
      </c>
      <c r="F41" s="928">
        <v>87.224999999999994</v>
      </c>
      <c r="G41" s="928">
        <v>125.22499999999999</v>
      </c>
      <c r="H41" s="1206">
        <v>91.050000000000011</v>
      </c>
      <c r="I41" s="1197">
        <v>93.57</v>
      </c>
      <c r="J41" s="1197">
        <v>96.254999999999995</v>
      </c>
      <c r="K41" s="1197">
        <v>100.49000000000001</v>
      </c>
      <c r="L41" s="1197">
        <v>99.025000000000006</v>
      </c>
      <c r="M41" s="1197">
        <v>100.63</v>
      </c>
      <c r="N41" s="1197">
        <v>102.65</v>
      </c>
      <c r="O41" s="1197">
        <v>105.57</v>
      </c>
      <c r="P41" s="1197">
        <v>110.16499999999999</v>
      </c>
      <c r="Q41" s="1197">
        <v>111.67</v>
      </c>
      <c r="R41" s="1197">
        <v>113.75999999999999</v>
      </c>
      <c r="S41" s="1207">
        <v>125.22499999999999</v>
      </c>
      <c r="T41" s="1030" t="s">
        <v>813</v>
      </c>
      <c r="U41" s="1658"/>
      <c r="V41" s="1658"/>
      <c r="W41" s="1658"/>
      <c r="X41" s="1658"/>
      <c r="Y41" s="1658"/>
    </row>
    <row r="42" spans="1:25" s="871" customFormat="1" ht="26.1" customHeight="1" x14ac:dyDescent="0.2">
      <c r="A42" s="1729"/>
      <c r="B42" s="1231" t="s">
        <v>1773</v>
      </c>
      <c r="C42" s="928">
        <v>51.125</v>
      </c>
      <c r="D42" s="928">
        <v>49.515000000000001</v>
      </c>
      <c r="E42" s="928">
        <v>57.596550000000001</v>
      </c>
      <c r="F42" s="928">
        <v>71.615000000000009</v>
      </c>
      <c r="G42" s="928">
        <v>90.055000000000007</v>
      </c>
      <c r="H42" s="1206">
        <v>75.875</v>
      </c>
      <c r="I42" s="1197">
        <v>72.965000000000003</v>
      </c>
      <c r="J42" s="1197">
        <v>72.585000000000008</v>
      </c>
      <c r="K42" s="1197">
        <v>77.03</v>
      </c>
      <c r="L42" s="1197">
        <v>81.115000000000009</v>
      </c>
      <c r="M42" s="1197">
        <v>80.27</v>
      </c>
      <c r="N42" s="1197">
        <v>83.5</v>
      </c>
      <c r="O42" s="1197">
        <v>84.77</v>
      </c>
      <c r="P42" s="1197">
        <v>87.455000000000013</v>
      </c>
      <c r="Q42" s="1197">
        <v>87.185000000000002</v>
      </c>
      <c r="R42" s="1197">
        <v>86.495000000000005</v>
      </c>
      <c r="S42" s="1207">
        <v>90.055000000000007</v>
      </c>
      <c r="T42" s="1030" t="s">
        <v>1058</v>
      </c>
      <c r="U42" s="1658"/>
      <c r="V42" s="1658"/>
      <c r="W42" s="1658"/>
      <c r="X42" s="1658"/>
      <c r="Y42" s="1658"/>
    </row>
    <row r="43" spans="1:25" s="871" customFormat="1" ht="26.1" customHeight="1" x14ac:dyDescent="0.2">
      <c r="A43" s="1729"/>
      <c r="B43" s="1231" t="s">
        <v>814</v>
      </c>
      <c r="C43" s="928">
        <v>12.35</v>
      </c>
      <c r="D43" s="928">
        <v>12.26</v>
      </c>
      <c r="E43" s="928">
        <v>12.512249999999998</v>
      </c>
      <c r="F43" s="928">
        <v>14.86</v>
      </c>
      <c r="G43" s="928">
        <v>20.664999999999999</v>
      </c>
      <c r="H43" s="1206">
        <v>15.435</v>
      </c>
      <c r="I43" s="1197">
        <v>15.66</v>
      </c>
      <c r="J43" s="1197">
        <v>15.934999999999999</v>
      </c>
      <c r="K43" s="1197">
        <v>16.46</v>
      </c>
      <c r="L43" s="1197">
        <v>17.049999999999997</v>
      </c>
      <c r="M43" s="1197">
        <v>17.079999999999998</v>
      </c>
      <c r="N43" s="1197">
        <v>17.420000000000002</v>
      </c>
      <c r="O43" s="1197">
        <v>17.774999999999999</v>
      </c>
      <c r="P43" s="1197">
        <v>18.170000000000002</v>
      </c>
      <c r="Q43" s="1197">
        <v>18.515000000000001</v>
      </c>
      <c r="R43" s="1197">
        <v>18.95</v>
      </c>
      <c r="S43" s="1207">
        <v>20.664999999999999</v>
      </c>
      <c r="T43" s="1030" t="s">
        <v>815</v>
      </c>
      <c r="U43" s="1658"/>
      <c r="V43" s="1658"/>
      <c r="W43" s="1658"/>
      <c r="X43" s="1658"/>
      <c r="Y43" s="1658"/>
    </row>
    <row r="44" spans="1:25" s="871" customFormat="1" ht="26.1" customHeight="1" x14ac:dyDescent="0.2">
      <c r="A44" s="1729"/>
      <c r="B44" s="1231" t="s">
        <v>816</v>
      </c>
      <c r="C44" s="928">
        <v>65.109999999999985</v>
      </c>
      <c r="D44" s="928">
        <v>64.849999999999994</v>
      </c>
      <c r="E44" s="928">
        <v>66.2697</v>
      </c>
      <c r="F44" s="928">
        <v>78.585000000000008</v>
      </c>
      <c r="G44" s="928">
        <v>109.345</v>
      </c>
      <c r="H44" s="1206">
        <v>81.704999999999998</v>
      </c>
      <c r="I44" s="1197">
        <v>82.78</v>
      </c>
      <c r="J44" s="1197">
        <v>84.75</v>
      </c>
      <c r="K44" s="1197">
        <v>87.115000000000009</v>
      </c>
      <c r="L44" s="1197">
        <v>90.094999999999999</v>
      </c>
      <c r="M44" s="1197">
        <v>90.515000000000001</v>
      </c>
      <c r="N44" s="1197">
        <v>92.210000000000008</v>
      </c>
      <c r="O44" s="1197">
        <v>94.09</v>
      </c>
      <c r="P44" s="1197">
        <v>96.185000000000002</v>
      </c>
      <c r="Q44" s="1197">
        <v>98.164999999999992</v>
      </c>
      <c r="R44" s="1197">
        <v>100.31</v>
      </c>
      <c r="S44" s="1207">
        <v>109.345</v>
      </c>
      <c r="T44" s="1030" t="s">
        <v>817</v>
      </c>
      <c r="U44" s="1658"/>
      <c r="V44" s="1658"/>
      <c r="W44" s="1658"/>
      <c r="X44" s="1658"/>
      <c r="Y44" s="1658"/>
    </row>
    <row r="45" spans="1:25" s="871" customFormat="1" ht="26.1" customHeight="1" x14ac:dyDescent="0.2">
      <c r="A45" s="1729"/>
      <c r="B45" s="1231" t="s">
        <v>818</v>
      </c>
      <c r="C45" s="928">
        <v>3.0950000000000002E-2</v>
      </c>
      <c r="D45" s="928">
        <v>3.0449999999999998E-2</v>
      </c>
      <c r="E45" s="928">
        <v>3.1300000000000001E-2</v>
      </c>
      <c r="F45" s="928">
        <v>3.7000000000000005E-2</v>
      </c>
      <c r="G45" s="928">
        <v>5.16E-2</v>
      </c>
      <c r="H45" s="1206">
        <v>3.8449999999999998E-2</v>
      </c>
      <c r="I45" s="1197">
        <v>3.9000000000000007E-2</v>
      </c>
      <c r="J45" s="1197">
        <v>3.9949999999999999E-2</v>
      </c>
      <c r="K45" s="1197">
        <v>4.0999999999999995E-2</v>
      </c>
      <c r="L45" s="1211">
        <v>4.2549999999999998E-2</v>
      </c>
      <c r="M45" s="1211">
        <v>4.2650000000000007E-2</v>
      </c>
      <c r="N45" s="1211">
        <v>4.335E-2</v>
      </c>
      <c r="O45" s="1211">
        <v>4.4250000000000005E-2</v>
      </c>
      <c r="P45" s="1211">
        <v>4.5350000000000001E-2</v>
      </c>
      <c r="Q45" s="1211">
        <v>4.6150000000000004E-2</v>
      </c>
      <c r="R45" s="1211">
        <v>4.7200000000000006E-2</v>
      </c>
      <c r="S45" s="1213">
        <v>5.16E-2</v>
      </c>
      <c r="T45" s="1030" t="s">
        <v>819</v>
      </c>
      <c r="U45" s="1658"/>
      <c r="V45" s="1658"/>
      <c r="W45" s="1658"/>
      <c r="X45" s="1658"/>
      <c r="Y45" s="1658"/>
    </row>
    <row r="46" spans="1:25" s="871" customFormat="1" ht="26.1" customHeight="1" x14ac:dyDescent="0.2">
      <c r="A46" s="1729"/>
      <c r="B46" s="1231" t="s">
        <v>820</v>
      </c>
      <c r="C46" s="928">
        <v>8.35</v>
      </c>
      <c r="D46" s="928">
        <v>8.3349999999999991</v>
      </c>
      <c r="E46" s="928">
        <v>8.0902500000000011</v>
      </c>
      <c r="F46" s="928">
        <v>9.245000000000001</v>
      </c>
      <c r="G46" s="928">
        <v>12.515000000000001</v>
      </c>
      <c r="H46" s="1206">
        <v>9.6000000000000014</v>
      </c>
      <c r="I46" s="1197">
        <v>9.7349999999999994</v>
      </c>
      <c r="J46" s="1197">
        <v>9.9550000000000001</v>
      </c>
      <c r="K46" s="1197">
        <v>10.205</v>
      </c>
      <c r="L46" s="1197">
        <v>10.574999999999999</v>
      </c>
      <c r="M46" s="1197">
        <v>10.574999999999999</v>
      </c>
      <c r="N46" s="1197">
        <v>10.760000000000002</v>
      </c>
      <c r="O46" s="1197">
        <v>10.935</v>
      </c>
      <c r="P46" s="1197">
        <v>11.18</v>
      </c>
      <c r="Q46" s="1197">
        <v>11.365</v>
      </c>
      <c r="R46" s="1197">
        <v>11.629999999999999</v>
      </c>
      <c r="S46" s="1207">
        <v>12.515000000000001</v>
      </c>
      <c r="T46" s="1030" t="s">
        <v>821</v>
      </c>
      <c r="U46" s="1658"/>
      <c r="V46" s="1658"/>
      <c r="W46" s="1658"/>
      <c r="X46" s="1658"/>
      <c r="Y46" s="1658"/>
    </row>
    <row r="47" spans="1:25" s="871" customFormat="1" ht="26.1" customHeight="1" x14ac:dyDescent="0.2">
      <c r="A47" s="1729"/>
      <c r="B47" s="1231" t="s">
        <v>822</v>
      </c>
      <c r="C47" s="928">
        <v>30.2</v>
      </c>
      <c r="D47" s="928">
        <v>30.57</v>
      </c>
      <c r="E47" s="928">
        <v>30.215</v>
      </c>
      <c r="F47" s="928">
        <v>29.384999999999998</v>
      </c>
      <c r="G47" s="928">
        <v>43.33</v>
      </c>
      <c r="H47" s="1206">
        <v>32.465000000000003</v>
      </c>
      <c r="I47" s="1197">
        <v>33.53</v>
      </c>
      <c r="J47" s="1197">
        <v>33.585000000000001</v>
      </c>
      <c r="K47" s="1197">
        <v>35.120000000000005</v>
      </c>
      <c r="L47" s="1197">
        <v>34.58</v>
      </c>
      <c r="M47" s="1197">
        <v>35.43</v>
      </c>
      <c r="N47" s="1197">
        <v>36.375</v>
      </c>
      <c r="O47" s="1197">
        <v>36.58</v>
      </c>
      <c r="P47" s="1197">
        <v>37.935000000000002</v>
      </c>
      <c r="Q47" s="1197">
        <v>38.495000000000005</v>
      </c>
      <c r="R47" s="1197">
        <v>39.700000000000003</v>
      </c>
      <c r="S47" s="1207">
        <v>43.33</v>
      </c>
      <c r="T47" s="1030" t="s">
        <v>823</v>
      </c>
      <c r="U47" s="1658"/>
      <c r="V47" s="1658"/>
      <c r="W47" s="1658"/>
      <c r="X47" s="1658"/>
      <c r="Y47" s="1658"/>
    </row>
    <row r="48" spans="1:25" s="871" customFormat="1" ht="12" customHeight="1" x14ac:dyDescent="0.2">
      <c r="A48" s="1729"/>
      <c r="B48" s="1231"/>
      <c r="C48" s="928"/>
      <c r="D48" s="928"/>
      <c r="E48" s="928"/>
      <c r="F48" s="928"/>
      <c r="G48" s="928"/>
      <c r="H48" s="1206"/>
      <c r="I48" s="1197"/>
      <c r="J48" s="1197"/>
      <c r="K48" s="1197"/>
      <c r="L48" s="1197"/>
      <c r="M48" s="1197"/>
      <c r="N48" s="1197"/>
      <c r="O48" s="1197"/>
      <c r="P48" s="1197"/>
      <c r="Q48" s="1197"/>
      <c r="R48" s="1197"/>
      <c r="S48" s="1207"/>
      <c r="T48" s="1030"/>
      <c r="U48" s="1658"/>
      <c r="V48" s="1658"/>
      <c r="W48" s="1658"/>
      <c r="X48" s="1658"/>
      <c r="Y48" s="1658"/>
    </row>
    <row r="49" spans="1:25" s="871" customFormat="1" ht="26.1" customHeight="1" x14ac:dyDescent="0.2">
      <c r="A49" s="1729"/>
      <c r="B49" s="1228" t="s">
        <v>1826</v>
      </c>
      <c r="C49" s="928">
        <v>71.3915145</v>
      </c>
      <c r="D49" s="928">
        <v>71.643433000000002</v>
      </c>
      <c r="E49" s="928">
        <v>72.294475306500004</v>
      </c>
      <c r="F49" s="928">
        <v>85.545244399999987</v>
      </c>
      <c r="G49" s="928">
        <v>119.1189846</v>
      </c>
      <c r="H49" s="1206">
        <v>89.792021200000008</v>
      </c>
      <c r="I49" s="1197">
        <v>91.385054599999989</v>
      </c>
      <c r="J49" s="1197">
        <v>93.115799899999999</v>
      </c>
      <c r="K49" s="1197">
        <v>95.692193250000017</v>
      </c>
      <c r="L49" s="1197">
        <v>96.581126999999995</v>
      </c>
      <c r="M49" s="1197">
        <v>97.20666525</v>
      </c>
      <c r="N49" s="1197">
        <v>98.539198899999988</v>
      </c>
      <c r="O49" s="1197">
        <v>101.34453119999999</v>
      </c>
      <c r="P49" s="1197">
        <v>105.09253754999999</v>
      </c>
      <c r="Q49" s="1197">
        <v>106.96177510000001</v>
      </c>
      <c r="R49" s="1197">
        <v>109.07894669999999</v>
      </c>
      <c r="S49" s="1207">
        <v>119.1189846</v>
      </c>
      <c r="T49" s="496" t="s">
        <v>1831</v>
      </c>
      <c r="U49" s="1658"/>
      <c r="V49" s="1658"/>
      <c r="W49" s="1658"/>
      <c r="X49" s="1658"/>
      <c r="Y49" s="1658"/>
    </row>
    <row r="50" spans="1:25" s="871" customFormat="1" ht="12" customHeight="1" x14ac:dyDescent="0.2">
      <c r="A50" s="1729"/>
      <c r="B50" s="1228"/>
      <c r="C50" s="928"/>
      <c r="D50" s="928"/>
      <c r="E50" s="928"/>
      <c r="F50" s="928"/>
      <c r="G50" s="928"/>
      <c r="H50" s="1206"/>
      <c r="I50" s="1197"/>
      <c r="J50" s="1197"/>
      <c r="K50" s="1197"/>
      <c r="L50" s="1197"/>
      <c r="M50" s="1197"/>
      <c r="N50" s="1197"/>
      <c r="O50" s="1197"/>
      <c r="P50" s="1197"/>
      <c r="Q50" s="1197"/>
      <c r="R50" s="1197"/>
      <c r="S50" s="1207"/>
      <c r="T50" s="1030"/>
      <c r="U50" s="1658"/>
      <c r="V50" s="1658"/>
      <c r="W50" s="1658"/>
      <c r="X50" s="1658"/>
      <c r="Y50" s="1658"/>
    </row>
    <row r="51" spans="1:25" s="871" customFormat="1" ht="26.1" customHeight="1" x14ac:dyDescent="0.2">
      <c r="A51" s="1729"/>
      <c r="B51" s="1228" t="s">
        <v>1834</v>
      </c>
      <c r="C51" s="928"/>
      <c r="D51" s="928"/>
      <c r="E51" s="928"/>
      <c r="F51" s="928"/>
      <c r="G51" s="928"/>
      <c r="H51" s="1206"/>
      <c r="I51" s="1197"/>
      <c r="J51" s="1197"/>
      <c r="K51" s="1197"/>
      <c r="L51" s="1197"/>
      <c r="M51" s="1197"/>
      <c r="N51" s="1197"/>
      <c r="O51" s="1197"/>
      <c r="P51" s="1197"/>
      <c r="Q51" s="1197"/>
      <c r="R51" s="1197"/>
      <c r="S51" s="1207"/>
      <c r="T51" s="496" t="s">
        <v>1833</v>
      </c>
      <c r="U51" s="1658"/>
      <c r="V51" s="1658"/>
      <c r="W51" s="1658"/>
      <c r="X51" s="1658"/>
      <c r="Y51" s="1658"/>
    </row>
    <row r="52" spans="1:25" s="871" customFormat="1" ht="26.1" customHeight="1" x14ac:dyDescent="0.2">
      <c r="A52" s="1729"/>
      <c r="B52" s="1231" t="s">
        <v>975</v>
      </c>
      <c r="C52" s="1214">
        <v>1.54027</v>
      </c>
      <c r="D52" s="1214">
        <v>1.56769</v>
      </c>
      <c r="E52" s="1214">
        <v>1.54003</v>
      </c>
      <c r="F52" s="1214">
        <v>1.5352699999999999</v>
      </c>
      <c r="G52" s="1214">
        <v>1.5369200000000001</v>
      </c>
      <c r="H52" s="1210">
        <v>1.55108</v>
      </c>
      <c r="I52" s="1208">
        <v>1.55602</v>
      </c>
      <c r="J52" s="1208">
        <v>1.5490900000000001</v>
      </c>
      <c r="K52" s="1208">
        <v>1.5505500000000001</v>
      </c>
      <c r="L52" s="1208">
        <v>1.5102599999999999</v>
      </c>
      <c r="M52" s="1208">
        <v>1.51755</v>
      </c>
      <c r="N52" s="1208">
        <v>1.5083299999999999</v>
      </c>
      <c r="O52" s="1208">
        <v>1.5203199999999999</v>
      </c>
      <c r="P52" s="1208">
        <v>1.5421899999999999</v>
      </c>
      <c r="Q52" s="1208">
        <v>1.54057</v>
      </c>
      <c r="R52" s="1208">
        <v>1.53481</v>
      </c>
      <c r="S52" s="1209">
        <v>1.5369200000000001</v>
      </c>
      <c r="T52" s="1030" t="s">
        <v>1238</v>
      </c>
      <c r="U52" s="1658"/>
      <c r="V52" s="1658"/>
      <c r="W52" s="1658"/>
      <c r="X52" s="1658"/>
      <c r="Y52" s="1658"/>
    </row>
    <row r="53" spans="1:25" s="871" customFormat="1" ht="26.1" customHeight="1" x14ac:dyDescent="0.2">
      <c r="A53" s="1729"/>
      <c r="B53" s="1231" t="s">
        <v>1774</v>
      </c>
      <c r="C53" s="1214">
        <v>1.4071499999999999</v>
      </c>
      <c r="D53" s="1214">
        <v>1.4341999999999999</v>
      </c>
      <c r="E53" s="1214">
        <v>1.3362000000000001</v>
      </c>
      <c r="F53" s="1214">
        <v>1.2939000000000001</v>
      </c>
      <c r="G53" s="1214">
        <v>1.3218000000000001</v>
      </c>
      <c r="H53" s="1210">
        <v>1.3136000000000001</v>
      </c>
      <c r="I53" s="1208">
        <v>1.34575</v>
      </c>
      <c r="J53" s="1208">
        <v>1.3324</v>
      </c>
      <c r="K53" s="1208">
        <v>1.3243</v>
      </c>
      <c r="L53" s="1208">
        <v>1.2367999999999999</v>
      </c>
      <c r="M53" s="1208">
        <v>1.24675</v>
      </c>
      <c r="N53" s="1208">
        <v>1.2259</v>
      </c>
      <c r="O53" s="1208">
        <v>1.25285</v>
      </c>
      <c r="P53" s="1208">
        <v>1.2847</v>
      </c>
      <c r="Q53" s="1208">
        <v>1.2959499999999999</v>
      </c>
      <c r="R53" s="1208">
        <v>1.2938000000000001</v>
      </c>
      <c r="S53" s="1209">
        <v>1.3218000000000001</v>
      </c>
      <c r="T53" s="1030" t="s">
        <v>1022</v>
      </c>
      <c r="U53" s="1658"/>
      <c r="V53" s="1658"/>
      <c r="W53" s="1658"/>
      <c r="X53" s="1658"/>
      <c r="Y53" s="1658"/>
    </row>
    <row r="54" spans="1:25" s="871" customFormat="1" ht="26.1" customHeight="1" x14ac:dyDescent="0.2">
      <c r="A54" s="1729"/>
      <c r="B54" s="1231" t="s">
        <v>1775</v>
      </c>
      <c r="C54" s="1214">
        <v>1.4413499999999999</v>
      </c>
      <c r="D54" s="1214">
        <v>1.60755</v>
      </c>
      <c r="E54" s="1214">
        <v>1.5500499999999999</v>
      </c>
      <c r="F54" s="1214">
        <v>1.54515</v>
      </c>
      <c r="G54" s="1214">
        <v>1.6161000000000001</v>
      </c>
      <c r="H54" s="1210">
        <v>1.5706</v>
      </c>
      <c r="I54" s="1208">
        <v>1.5901000000000001</v>
      </c>
      <c r="J54" s="1208">
        <v>1.5890500000000001</v>
      </c>
      <c r="K54" s="1208">
        <v>1.6257999999999999</v>
      </c>
      <c r="L54" s="1208">
        <v>1.5482499999999999</v>
      </c>
      <c r="M54" s="1208">
        <v>1.5562</v>
      </c>
      <c r="N54" s="1208">
        <v>1.5709500000000001</v>
      </c>
      <c r="O54" s="1208">
        <v>1.5831999999999999</v>
      </c>
      <c r="P54" s="1208">
        <v>1.6146499999999999</v>
      </c>
      <c r="Q54" s="1208">
        <v>1.6073</v>
      </c>
      <c r="R54" s="1208">
        <v>1.6013999999999999</v>
      </c>
      <c r="S54" s="1209">
        <v>1.6161000000000001</v>
      </c>
      <c r="T54" s="1030" t="s">
        <v>1059</v>
      </c>
      <c r="U54" s="1658"/>
      <c r="V54" s="1658"/>
      <c r="W54" s="1658"/>
      <c r="X54" s="1658"/>
      <c r="Y54" s="1658"/>
    </row>
    <row r="55" spans="1:25" s="871" customFormat="1" ht="26.1" customHeight="1" x14ac:dyDescent="0.2">
      <c r="A55" s="1729"/>
      <c r="B55" s="1231" t="s">
        <v>1776</v>
      </c>
      <c r="C55" s="1214">
        <v>1.1074197120708749</v>
      </c>
      <c r="D55" s="1214">
        <v>1.0863661053775122</v>
      </c>
      <c r="E55" s="1214">
        <v>1.2244398187829069</v>
      </c>
      <c r="F55" s="1214">
        <v>1.2833675564681724</v>
      </c>
      <c r="G55" s="1214">
        <v>1.1631964638827497</v>
      </c>
      <c r="H55" s="1210">
        <v>1.2865045670912132</v>
      </c>
      <c r="I55" s="1208">
        <v>1.2345679012345678</v>
      </c>
      <c r="J55" s="1208">
        <v>1.2080212611741967</v>
      </c>
      <c r="K55" s="1208">
        <v>1.2442453651860146</v>
      </c>
      <c r="L55" s="1208">
        <v>1.2584948401711553</v>
      </c>
      <c r="M55" s="1208">
        <v>1.2537612838515546</v>
      </c>
      <c r="N55" s="1208">
        <v>1.2745347947998982</v>
      </c>
      <c r="O55" s="1208">
        <v>1.2706480304955527</v>
      </c>
      <c r="P55" s="1208">
        <v>1.2813941568426446</v>
      </c>
      <c r="Q55" s="1208">
        <v>1.2531328320802007</v>
      </c>
      <c r="R55" s="1208">
        <v>1.2190661952944044</v>
      </c>
      <c r="S55" s="1209">
        <v>1.1631964638827497</v>
      </c>
      <c r="T55" s="1030" t="s">
        <v>1166</v>
      </c>
      <c r="U55" s="1658"/>
      <c r="V55" s="1658"/>
      <c r="W55" s="1658"/>
      <c r="X55" s="1658"/>
      <c r="Y55" s="1658"/>
    </row>
    <row r="56" spans="1:25" s="871" customFormat="1" ht="26.1" customHeight="1" x14ac:dyDescent="0.2">
      <c r="A56" s="1729"/>
      <c r="B56" s="1231" t="s">
        <v>976</v>
      </c>
      <c r="C56" s="1214">
        <v>0.94513491800954597</v>
      </c>
      <c r="D56" s="1214">
        <v>0.96394833236938504</v>
      </c>
      <c r="E56" s="1214">
        <v>1.0569148655075833</v>
      </c>
      <c r="F56" s="1214">
        <v>1.0607265977194378</v>
      </c>
      <c r="G56" s="1214">
        <v>1.0946907498631637</v>
      </c>
      <c r="H56" s="1210">
        <v>1.0770639237438742</v>
      </c>
      <c r="I56" s="1208">
        <v>1.1168192986374805</v>
      </c>
      <c r="J56" s="1208">
        <v>1.105094485578517</v>
      </c>
      <c r="K56" s="1208">
        <v>1.1023535247753955</v>
      </c>
      <c r="L56" s="1208">
        <v>1.0656766187112188</v>
      </c>
      <c r="M56" s="1208">
        <v>1.0411786141912645</v>
      </c>
      <c r="N56" s="1208">
        <v>1.0204602275626307</v>
      </c>
      <c r="O56" s="1208">
        <v>1.0276964184779813</v>
      </c>
      <c r="P56" s="1208">
        <v>1.0675206832132373</v>
      </c>
      <c r="Q56" s="1208">
        <v>1.0675206832132373</v>
      </c>
      <c r="R56" s="1208">
        <v>1.0749220681500591</v>
      </c>
      <c r="S56" s="1209">
        <v>1.0946907498631637</v>
      </c>
      <c r="T56" s="1030" t="s">
        <v>1060</v>
      </c>
      <c r="U56" s="1658"/>
      <c r="V56" s="1658"/>
      <c r="W56" s="1658"/>
      <c r="X56" s="1658"/>
      <c r="Y56" s="1658"/>
    </row>
    <row r="57" spans="1:25" s="801" customFormat="1" ht="15" customHeight="1" thickBot="1" x14ac:dyDescent="0.25">
      <c r="A57" s="1730"/>
      <c r="B57" s="868"/>
      <c r="C57" s="843"/>
      <c r="D57" s="843"/>
      <c r="E57" s="845"/>
      <c r="F57" s="845"/>
      <c r="G57" s="845"/>
      <c r="H57" s="846"/>
      <c r="I57" s="844"/>
      <c r="J57" s="844"/>
      <c r="K57" s="844"/>
      <c r="L57" s="844"/>
      <c r="M57" s="844"/>
      <c r="N57" s="844"/>
      <c r="O57" s="844"/>
      <c r="P57" s="844"/>
      <c r="Q57" s="844"/>
      <c r="R57" s="844"/>
      <c r="S57" s="847"/>
      <c r="T57" s="1238"/>
      <c r="U57" s="1726"/>
      <c r="V57" s="1726"/>
      <c r="W57" s="1726"/>
    </row>
    <row r="58" spans="1:25" ht="22.5" thickTop="1" x14ac:dyDescent="0.5">
      <c r="A58" s="53"/>
      <c r="C58" s="53"/>
      <c r="D58" s="53"/>
      <c r="E58" s="53"/>
      <c r="F58" s="53"/>
      <c r="G58" s="53"/>
      <c r="H58" s="53"/>
      <c r="I58" s="53"/>
      <c r="J58" s="53"/>
      <c r="K58" s="53"/>
      <c r="L58" s="53"/>
      <c r="M58" s="53"/>
      <c r="N58" s="53"/>
      <c r="O58" s="53"/>
      <c r="P58" s="53"/>
      <c r="Q58" s="53"/>
      <c r="R58" s="53"/>
      <c r="S58" s="53"/>
      <c r="T58" s="1239"/>
      <c r="U58" s="1727"/>
      <c r="V58" s="1727"/>
    </row>
    <row r="59" spans="1:25" s="336" customFormat="1" ht="26.25" customHeight="1" x14ac:dyDescent="0.5">
      <c r="B59" s="336" t="s">
        <v>1767</v>
      </c>
      <c r="T59" s="336" t="s">
        <v>1769</v>
      </c>
      <c r="U59" s="1721"/>
      <c r="V59" s="1721"/>
      <c r="W59" s="1721"/>
    </row>
    <row r="60" spans="1:25" s="336" customFormat="1" ht="26.25" customHeight="1" x14ac:dyDescent="0.5">
      <c r="B60" s="359" t="s">
        <v>1710</v>
      </c>
      <c r="T60" s="417" t="s">
        <v>1711</v>
      </c>
      <c r="U60" s="1721"/>
      <c r="V60" s="1721"/>
      <c r="W60" s="1721"/>
    </row>
    <row r="61" spans="1:25" ht="20.25" customHeight="1" x14ac:dyDescent="0.5"/>
    <row r="62" spans="1:25" ht="20.25" customHeight="1" x14ac:dyDescent="0.5"/>
    <row r="63" spans="1:25" ht="8.25" customHeight="1" x14ac:dyDescent="0.5"/>
    <row r="64" spans="1:25" ht="27" customHeight="1" x14ac:dyDescent="0.5"/>
    <row r="65" spans="2:23" ht="27" customHeight="1" x14ac:dyDescent="0.35">
      <c r="B65" s="129"/>
      <c r="T65" s="129"/>
      <c r="U65" s="129"/>
      <c r="V65" s="129"/>
      <c r="W65" s="129"/>
    </row>
    <row r="66" spans="2:23" ht="27" customHeight="1" x14ac:dyDescent="0.35">
      <c r="B66" s="129"/>
      <c r="T66" s="129"/>
      <c r="U66" s="129"/>
      <c r="V66" s="129"/>
      <c r="W66" s="129"/>
    </row>
    <row r="67" spans="2:23" ht="8.25" customHeight="1" x14ac:dyDescent="0.35">
      <c r="B67" s="129"/>
      <c r="T67" s="129"/>
      <c r="U67" s="129"/>
      <c r="V67" s="129"/>
      <c r="W67" s="129"/>
    </row>
    <row r="68" spans="2:23" ht="27" customHeight="1" x14ac:dyDescent="0.35">
      <c r="B68" s="129"/>
      <c r="T68" s="129"/>
      <c r="U68" s="129"/>
      <c r="V68" s="129"/>
      <c r="W68" s="129"/>
    </row>
    <row r="69" spans="2:23" ht="27" customHeight="1" x14ac:dyDescent="0.35">
      <c r="B69" s="129"/>
      <c r="T69" s="129"/>
      <c r="U69" s="129"/>
      <c r="V69" s="129"/>
      <c r="W69" s="129"/>
    </row>
    <row r="70" spans="2:23" ht="27" customHeight="1" x14ac:dyDescent="0.35">
      <c r="B70" s="129"/>
      <c r="T70" s="129"/>
      <c r="U70" s="129"/>
      <c r="V70" s="129"/>
      <c r="W70" s="129"/>
    </row>
    <row r="71" spans="2:23" ht="8.25" customHeight="1" x14ac:dyDescent="0.35">
      <c r="B71" s="129"/>
      <c r="T71" s="129"/>
      <c r="U71" s="129"/>
      <c r="V71" s="129"/>
      <c r="W71" s="129"/>
    </row>
    <row r="72" spans="2:23" ht="27" customHeight="1" x14ac:dyDescent="0.35">
      <c r="B72" s="129"/>
      <c r="T72" s="129"/>
      <c r="U72" s="129"/>
      <c r="V72" s="129"/>
      <c r="W72" s="129"/>
    </row>
    <row r="73" spans="2:23" ht="18" customHeight="1" x14ac:dyDescent="0.35">
      <c r="B73" s="129"/>
      <c r="T73" s="129"/>
      <c r="U73" s="129"/>
      <c r="V73" s="129"/>
      <c r="W73" s="129"/>
    </row>
    <row r="74" spans="2:23" ht="8.25" customHeight="1" x14ac:dyDescent="0.35">
      <c r="B74" s="129"/>
      <c r="T74" s="129"/>
      <c r="U74" s="129"/>
      <c r="V74" s="129"/>
      <c r="W74" s="129"/>
    </row>
    <row r="75" spans="2:23" ht="15" x14ac:dyDescent="0.35">
      <c r="B75" s="129"/>
      <c r="T75" s="129"/>
      <c r="U75" s="129"/>
      <c r="V75" s="129"/>
      <c r="W75" s="129"/>
    </row>
    <row r="76" spans="2:23" ht="30" customHeight="1" x14ac:dyDescent="0.35">
      <c r="B76" s="129"/>
      <c r="T76" s="129"/>
      <c r="U76" s="129"/>
      <c r="V76" s="129"/>
      <c r="W76" s="129"/>
    </row>
    <row r="77" spans="2:23" ht="15" x14ac:dyDescent="0.35">
      <c r="B77" s="129"/>
      <c r="T77" s="129"/>
      <c r="U77" s="129"/>
      <c r="V77" s="129"/>
      <c r="W77" s="129"/>
    </row>
    <row r="78" spans="2:23" ht="15" x14ac:dyDescent="0.35">
      <c r="B78" s="129"/>
      <c r="T78" s="129"/>
      <c r="U78" s="129"/>
      <c r="V78" s="129"/>
      <c r="W78" s="129"/>
    </row>
    <row r="79" spans="2:23" ht="15" x14ac:dyDescent="0.35">
      <c r="B79" s="129"/>
      <c r="T79" s="129"/>
      <c r="U79" s="129"/>
      <c r="V79" s="129"/>
      <c r="W79" s="129"/>
    </row>
    <row r="80" spans="2:23" ht="15" x14ac:dyDescent="0.35">
      <c r="B80" s="129"/>
      <c r="T80" s="129"/>
      <c r="U80" s="129"/>
      <c r="V80" s="129"/>
      <c r="W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1">
    <mergeCell ref="K4:T4"/>
    <mergeCell ref="B4:J4"/>
    <mergeCell ref="K9:S9"/>
    <mergeCell ref="H9:J9"/>
    <mergeCell ref="G9:G11"/>
    <mergeCell ref="T9:T11"/>
    <mergeCell ref="C9:C11"/>
    <mergeCell ref="B9:B11"/>
    <mergeCell ref="D9:D11"/>
    <mergeCell ref="E9:E11"/>
    <mergeCell ref="F9:F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0"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76" t="s">
        <v>1848</v>
      </c>
      <c r="C3" s="1776"/>
      <c r="D3" s="1776"/>
      <c r="E3" s="1776"/>
      <c r="F3" s="1776"/>
      <c r="G3" s="1776"/>
    </row>
    <row r="4" spans="2:22" s="5" customFormat="1" ht="12.75" customHeight="1" x14ac:dyDescent="0.85">
      <c r="B4" s="1662"/>
      <c r="C4" s="1662"/>
      <c r="D4" s="1662"/>
      <c r="E4" s="1662"/>
      <c r="F4" s="1662"/>
      <c r="G4" s="1662"/>
    </row>
    <row r="5" spans="2:22" s="234" customFormat="1" ht="36.75" x14ac:dyDescent="0.85">
      <c r="B5" s="1776" t="s">
        <v>1849</v>
      </c>
      <c r="C5" s="1776"/>
      <c r="D5" s="1776"/>
      <c r="E5" s="1776"/>
      <c r="F5" s="1776"/>
      <c r="G5" s="1777"/>
    </row>
    <row r="6" spans="2:22" s="5" customFormat="1" ht="19.5" customHeight="1" x14ac:dyDescent="0.65">
      <c r="B6" s="2"/>
      <c r="C6" s="2"/>
      <c r="D6" s="2"/>
      <c r="E6" s="2"/>
      <c r="F6" s="2"/>
      <c r="G6" s="2"/>
      <c r="H6" s="2"/>
      <c r="I6" s="2"/>
      <c r="J6" s="2"/>
      <c r="K6" s="2"/>
      <c r="L6" s="2"/>
      <c r="M6" s="2"/>
      <c r="N6" s="2"/>
      <c r="O6" s="2"/>
      <c r="P6" s="2"/>
      <c r="Q6" s="2"/>
      <c r="R6" s="2"/>
      <c r="S6" s="2"/>
    </row>
    <row r="7" spans="2:22" s="419" customFormat="1" ht="22.5" x14ac:dyDescent="0.5">
      <c r="B7" s="357" t="s">
        <v>1778</v>
      </c>
      <c r="G7" s="229" t="s">
        <v>1781</v>
      </c>
    </row>
    <row r="8" spans="2:22" s="5" customFormat="1" ht="19.5" customHeight="1" thickBot="1" x14ac:dyDescent="0.7">
      <c r="B8" s="2"/>
      <c r="C8" s="2"/>
      <c r="D8" s="2"/>
      <c r="E8" s="2"/>
      <c r="F8" s="2"/>
      <c r="G8" s="2"/>
      <c r="H8" s="2"/>
      <c r="I8" s="2"/>
      <c r="J8" s="2"/>
      <c r="K8" s="2"/>
      <c r="L8" s="2"/>
      <c r="M8" s="2"/>
      <c r="N8" s="2"/>
      <c r="O8" s="2"/>
      <c r="P8" s="2"/>
      <c r="Q8" s="2"/>
      <c r="R8" s="2"/>
      <c r="S8" s="2"/>
    </row>
    <row r="9" spans="2:22" s="320" customFormat="1" ht="20.100000000000001" customHeight="1" thickTop="1" x14ac:dyDescent="0.7">
      <c r="B9" s="1846"/>
      <c r="C9" s="1849" t="s">
        <v>1118</v>
      </c>
      <c r="D9" s="1849" t="s">
        <v>324</v>
      </c>
      <c r="E9" s="1850"/>
      <c r="F9" s="1850"/>
      <c r="G9" s="1843"/>
    </row>
    <row r="10" spans="2:22" s="320" customFormat="1" ht="20.100000000000001" customHeight="1" x14ac:dyDescent="0.7">
      <c r="B10" s="1847"/>
      <c r="C10" s="1855"/>
      <c r="D10" s="1851" t="s">
        <v>123</v>
      </c>
      <c r="E10" s="1852"/>
      <c r="F10" s="1852"/>
      <c r="G10" s="1844"/>
    </row>
    <row r="11" spans="2:22" s="256" customFormat="1" ht="20.100000000000001" customHeight="1" x14ac:dyDescent="0.7">
      <c r="B11" s="1847"/>
      <c r="C11" s="1853" t="s">
        <v>183</v>
      </c>
      <c r="D11" s="529" t="s">
        <v>182</v>
      </c>
      <c r="E11" s="529" t="s">
        <v>797</v>
      </c>
      <c r="F11" s="529" t="s">
        <v>798</v>
      </c>
      <c r="G11" s="1844"/>
    </row>
    <row r="12" spans="2:22" s="322" customFormat="1" ht="20.100000000000001" customHeight="1" x14ac:dyDescent="0.7">
      <c r="B12" s="1848"/>
      <c r="C12" s="1854"/>
      <c r="D12" s="1666" t="s">
        <v>88</v>
      </c>
      <c r="E12" s="1666" t="s">
        <v>87</v>
      </c>
      <c r="F12" s="1666" t="s">
        <v>645</v>
      </c>
      <c r="G12" s="1845"/>
    </row>
    <row r="13" spans="2:22" s="330" customFormat="1" ht="15" customHeight="1" x14ac:dyDescent="0.7">
      <c r="B13" s="323"/>
      <c r="C13" s="324"/>
      <c r="D13" s="324"/>
      <c r="E13" s="324"/>
      <c r="F13" s="324"/>
      <c r="G13" s="327"/>
    </row>
    <row r="14" spans="2:22" s="787" customFormat="1" ht="24.95" customHeight="1" x14ac:dyDescent="0.2">
      <c r="B14" s="1246" t="s">
        <v>89</v>
      </c>
      <c r="C14" s="782"/>
      <c r="D14" s="782"/>
      <c r="E14" s="782"/>
      <c r="F14" s="782"/>
      <c r="G14" s="1252" t="s">
        <v>11</v>
      </c>
    </row>
    <row r="15" spans="2:22" s="787" customFormat="1" ht="15" customHeight="1" x14ac:dyDescent="0.2">
      <c r="B15" s="1026"/>
      <c r="C15" s="782"/>
      <c r="D15" s="782"/>
      <c r="E15" s="782"/>
      <c r="F15" s="782"/>
      <c r="G15" s="496"/>
    </row>
    <row r="16" spans="2:22" s="787" customFormat="1" ht="24.75" customHeight="1" x14ac:dyDescent="0.2">
      <c r="B16" s="1247" t="s">
        <v>574</v>
      </c>
      <c r="C16" s="1240">
        <v>5</v>
      </c>
      <c r="D16" s="1240"/>
      <c r="E16" s="1241"/>
      <c r="F16" s="1241"/>
      <c r="G16" s="1253" t="s">
        <v>510</v>
      </c>
    </row>
    <row r="17" spans="2:7" s="871" customFormat="1" ht="24.75" customHeight="1" x14ac:dyDescent="0.2">
      <c r="B17" s="1247" t="s">
        <v>575</v>
      </c>
      <c r="C17" s="1240">
        <v>4.25</v>
      </c>
      <c r="D17" s="1240"/>
      <c r="E17" s="1214"/>
      <c r="F17" s="1214"/>
      <c r="G17" s="1253" t="s">
        <v>130</v>
      </c>
    </row>
    <row r="18" spans="2:7" s="871" customFormat="1" ht="24.95" customHeight="1" x14ac:dyDescent="0.2">
      <c r="B18" s="1247" t="s">
        <v>576</v>
      </c>
      <c r="C18" s="1240">
        <v>3.25</v>
      </c>
      <c r="D18" s="1240"/>
      <c r="E18" s="1214"/>
      <c r="F18" s="1214"/>
      <c r="G18" s="1253" t="s">
        <v>131</v>
      </c>
    </row>
    <row r="19" spans="2:7" s="787" customFormat="1" ht="15" customHeight="1" x14ac:dyDescent="0.2">
      <c r="B19" s="1026"/>
      <c r="C19" s="1242"/>
      <c r="D19" s="1242"/>
      <c r="E19" s="1242"/>
      <c r="F19" s="1242"/>
      <c r="G19" s="496"/>
    </row>
    <row r="20" spans="2:7" s="787" customFormat="1" ht="24.95" customHeight="1" x14ac:dyDescent="0.2">
      <c r="B20" s="1247" t="s">
        <v>135</v>
      </c>
      <c r="C20" s="1240"/>
      <c r="D20" s="1240">
        <v>3.25</v>
      </c>
      <c r="E20" s="1241"/>
      <c r="F20" s="1241"/>
      <c r="G20" s="1253" t="s">
        <v>132</v>
      </c>
    </row>
    <row r="21" spans="2:7" s="787" customFormat="1" ht="24.95" customHeight="1" x14ac:dyDescent="0.2">
      <c r="B21" s="1247" t="s">
        <v>136</v>
      </c>
      <c r="C21" s="1240"/>
      <c r="D21" s="1240">
        <v>3.25</v>
      </c>
      <c r="E21" s="1241"/>
      <c r="F21" s="1241"/>
      <c r="G21" s="1253" t="s">
        <v>133</v>
      </c>
    </row>
    <row r="22" spans="2:7" s="871" customFormat="1" ht="24.95" customHeight="1" x14ac:dyDescent="0.2">
      <c r="B22" s="1247" t="s">
        <v>137</v>
      </c>
      <c r="C22" s="1240"/>
      <c r="D22" s="1240">
        <v>4.75</v>
      </c>
      <c r="E22" s="1214"/>
      <c r="F22" s="1214"/>
      <c r="G22" s="1253" t="s">
        <v>617</v>
      </c>
    </row>
    <row r="23" spans="2:7" s="871" customFormat="1" ht="24.95" customHeight="1" x14ac:dyDescent="0.2">
      <c r="B23" s="1247" t="s">
        <v>138</v>
      </c>
      <c r="C23" s="1240"/>
      <c r="D23" s="1240">
        <v>3.25</v>
      </c>
      <c r="E23" s="1214"/>
      <c r="F23" s="1214"/>
      <c r="G23" s="1253" t="s">
        <v>134</v>
      </c>
    </row>
    <row r="24" spans="2:7" s="787" customFormat="1" ht="15" customHeight="1" x14ac:dyDescent="0.2">
      <c r="B24" s="1026"/>
      <c r="C24" s="1242"/>
      <c r="D24" s="1242"/>
      <c r="E24" s="1242"/>
      <c r="F24" s="1242"/>
      <c r="G24" s="496"/>
    </row>
    <row r="25" spans="2:7" s="871" customFormat="1" ht="24.95" customHeight="1" x14ac:dyDescent="0.2">
      <c r="B25" s="1247" t="s">
        <v>577</v>
      </c>
      <c r="C25" s="1214"/>
      <c r="D25" s="1240">
        <v>5.75</v>
      </c>
      <c r="E25" s="1214"/>
      <c r="F25" s="1214"/>
      <c r="G25" s="1253" t="s">
        <v>127</v>
      </c>
    </row>
    <row r="26" spans="2:7" s="871" customFormat="1" ht="24.95" customHeight="1" thickBot="1" x14ac:dyDescent="0.25">
      <c r="B26" s="1027"/>
      <c r="C26" s="1214"/>
      <c r="D26" s="1214"/>
      <c r="E26" s="1214"/>
      <c r="F26" s="1214"/>
      <c r="G26" s="1030"/>
    </row>
    <row r="27" spans="2:7" s="787" customFormat="1" ht="15" customHeight="1" thickTop="1" x14ac:dyDescent="0.2">
      <c r="B27" s="1248"/>
      <c r="C27" s="1243"/>
      <c r="D27" s="1243"/>
      <c r="E27" s="1243"/>
      <c r="F27" s="1243"/>
      <c r="G27" s="1254"/>
    </row>
    <row r="28" spans="2:7" s="871" customFormat="1" ht="24.95" customHeight="1" x14ac:dyDescent="0.2">
      <c r="B28" s="1246" t="s">
        <v>184</v>
      </c>
      <c r="C28" s="1240"/>
      <c r="D28" s="1240"/>
      <c r="E28" s="1240"/>
      <c r="F28" s="1240"/>
      <c r="G28" s="1252" t="s">
        <v>12</v>
      </c>
    </row>
    <row r="29" spans="2:7" s="787" customFormat="1" ht="15" customHeight="1" x14ac:dyDescent="0.2">
      <c r="B29" s="1026"/>
      <c r="C29" s="1242"/>
      <c r="D29" s="1242"/>
      <c r="E29" s="1242"/>
      <c r="F29" s="1242"/>
      <c r="G29" s="496"/>
    </row>
    <row r="30" spans="2:7" s="787" customFormat="1" ht="24.95" customHeight="1" x14ac:dyDescent="0.2">
      <c r="B30" s="1247" t="s">
        <v>139</v>
      </c>
      <c r="C30" s="1240">
        <v>3.5</v>
      </c>
      <c r="D30" s="1240">
        <v>4.25</v>
      </c>
      <c r="E30" s="1240"/>
      <c r="F30" s="1240"/>
      <c r="G30" s="1253" t="s">
        <v>510</v>
      </c>
    </row>
    <row r="31" spans="2:7" s="787" customFormat="1" ht="24.95" customHeight="1" x14ac:dyDescent="0.2">
      <c r="B31" s="1247" t="s">
        <v>140</v>
      </c>
      <c r="C31" s="1240">
        <v>2.75</v>
      </c>
      <c r="D31" s="1240"/>
      <c r="E31" s="1240"/>
      <c r="F31" s="1240"/>
      <c r="G31" s="1253" t="s">
        <v>130</v>
      </c>
    </row>
    <row r="32" spans="2:7" s="787" customFormat="1" ht="15" customHeight="1" x14ac:dyDescent="0.2">
      <c r="B32" s="1026"/>
      <c r="C32" s="1242"/>
      <c r="D32" s="1242"/>
      <c r="E32" s="1242"/>
      <c r="F32" s="1242"/>
      <c r="G32" s="496"/>
    </row>
    <row r="33" spans="2:7" s="787" customFormat="1" ht="24.95" customHeight="1" x14ac:dyDescent="0.2">
      <c r="B33" s="1247" t="s">
        <v>129</v>
      </c>
      <c r="C33" s="1240"/>
      <c r="D33" s="1240">
        <v>2.75</v>
      </c>
      <c r="E33" s="1240">
        <v>3</v>
      </c>
      <c r="F33" s="1240"/>
      <c r="G33" s="1253" t="s">
        <v>128</v>
      </c>
    </row>
    <row r="34" spans="2:7" s="787" customFormat="1" ht="24.95" customHeight="1" thickBot="1" x14ac:dyDescent="0.25">
      <c r="B34" s="1249"/>
      <c r="C34" s="1244"/>
      <c r="D34" s="1244"/>
      <c r="E34" s="1244"/>
      <c r="F34" s="1245"/>
      <c r="G34" s="1255"/>
    </row>
    <row r="35" spans="2:7" s="787" customFormat="1" ht="15" customHeight="1" thickTop="1" x14ac:dyDescent="0.2">
      <c r="B35" s="1026"/>
      <c r="C35" s="1242"/>
      <c r="D35" s="1242"/>
      <c r="E35" s="1242"/>
      <c r="F35" s="1242"/>
      <c r="G35" s="496"/>
    </row>
    <row r="36" spans="2:7" s="871" customFormat="1" ht="24.95" customHeight="1" x14ac:dyDescent="0.2">
      <c r="B36" s="1246" t="s">
        <v>185</v>
      </c>
      <c r="C36" s="1240"/>
      <c r="D36" s="1240"/>
      <c r="E36" s="1240"/>
      <c r="F36" s="1240"/>
      <c r="G36" s="1252" t="s">
        <v>644</v>
      </c>
    </row>
    <row r="37" spans="2:7" s="787" customFormat="1" ht="15" customHeight="1" x14ac:dyDescent="0.2">
      <c r="B37" s="1026"/>
      <c r="C37" s="1242"/>
      <c r="D37" s="1242"/>
      <c r="E37" s="1242"/>
      <c r="F37" s="1242"/>
      <c r="G37" s="496"/>
    </row>
    <row r="38" spans="2:7" s="871" customFormat="1" ht="24.95" customHeight="1" x14ac:dyDescent="0.2">
      <c r="B38" s="1247" t="s">
        <v>578</v>
      </c>
      <c r="C38" s="1240">
        <v>2.75</v>
      </c>
      <c r="D38" s="1240">
        <v>2.5</v>
      </c>
      <c r="E38" s="1240">
        <v>2.5</v>
      </c>
      <c r="F38" s="1240">
        <v>3</v>
      </c>
      <c r="G38" s="1253" t="s">
        <v>834</v>
      </c>
    </row>
    <row r="39" spans="2:7" s="787" customFormat="1" ht="24.95" customHeight="1" x14ac:dyDescent="0.2">
      <c r="B39" s="1247" t="s">
        <v>579</v>
      </c>
      <c r="C39" s="1240">
        <v>2</v>
      </c>
      <c r="D39" s="1240">
        <v>1.75</v>
      </c>
      <c r="E39" s="1240">
        <v>2</v>
      </c>
      <c r="F39" s="1240">
        <v>2.5</v>
      </c>
      <c r="G39" s="1253" t="s">
        <v>580</v>
      </c>
    </row>
    <row r="40" spans="2:7" s="787" customFormat="1" ht="24.95" customHeight="1" thickBot="1" x14ac:dyDescent="0.25">
      <c r="B40" s="1247"/>
      <c r="C40" s="1240"/>
      <c r="D40" s="1240"/>
      <c r="E40" s="1240"/>
      <c r="F40" s="1240"/>
      <c r="G40" s="1253"/>
    </row>
    <row r="41" spans="2:7" s="787" customFormat="1" ht="15" customHeight="1" thickTop="1" x14ac:dyDescent="0.2">
      <c r="B41" s="1248"/>
      <c r="C41" s="1243"/>
      <c r="D41" s="1243"/>
      <c r="E41" s="1243"/>
      <c r="F41" s="1243"/>
      <c r="G41" s="1254"/>
    </row>
    <row r="42" spans="2:7" s="787" customFormat="1" ht="24.95" customHeight="1" x14ac:dyDescent="0.2">
      <c r="B42" s="1246" t="s">
        <v>1621</v>
      </c>
      <c r="C42" s="1240"/>
      <c r="D42" s="1240"/>
      <c r="E42" s="1240"/>
      <c r="F42" s="1240"/>
      <c r="G42" s="1252" t="s">
        <v>639</v>
      </c>
    </row>
    <row r="43" spans="2:7" s="787" customFormat="1" ht="15" customHeight="1" x14ac:dyDescent="0.2">
      <c r="B43" s="1026"/>
      <c r="C43" s="1242"/>
      <c r="D43" s="1242"/>
      <c r="E43" s="1242"/>
      <c r="F43" s="1242"/>
      <c r="G43" s="496"/>
    </row>
    <row r="44" spans="2:7" s="787" customFormat="1" ht="24.95" customHeight="1" x14ac:dyDescent="0.2">
      <c r="B44" s="1247" t="s">
        <v>187</v>
      </c>
      <c r="C44" s="1240"/>
      <c r="D44" s="1240"/>
      <c r="E44" s="1240"/>
      <c r="F44" s="1240">
        <v>4</v>
      </c>
      <c r="G44" s="1253" t="s">
        <v>719</v>
      </c>
    </row>
    <row r="45" spans="2:7" s="787" customFormat="1" ht="24.95" customHeight="1" x14ac:dyDescent="0.2">
      <c r="B45" s="1247" t="s">
        <v>188</v>
      </c>
      <c r="C45" s="1240"/>
      <c r="D45" s="1240"/>
      <c r="E45" s="1240"/>
      <c r="F45" s="1240">
        <v>4</v>
      </c>
      <c r="G45" s="1253" t="s">
        <v>720</v>
      </c>
    </row>
    <row r="46" spans="2:7" s="871" customFormat="1" ht="24.95" customHeight="1" x14ac:dyDescent="0.2">
      <c r="B46" s="1247" t="s">
        <v>327</v>
      </c>
      <c r="C46" s="1240"/>
      <c r="D46" s="1240"/>
      <c r="E46" s="1240"/>
      <c r="F46" s="1240">
        <v>4.5</v>
      </c>
      <c r="G46" s="1253" t="s">
        <v>166</v>
      </c>
    </row>
    <row r="47" spans="2:7" s="871" customFormat="1" ht="24.95" customHeight="1" x14ac:dyDescent="0.2">
      <c r="B47" s="1250" t="s">
        <v>835</v>
      </c>
      <c r="C47" s="1240"/>
      <c r="D47" s="1240"/>
      <c r="E47" s="1240"/>
      <c r="F47" s="1240">
        <v>6</v>
      </c>
      <c r="G47" s="1253" t="s">
        <v>721</v>
      </c>
    </row>
    <row r="48" spans="2:7" s="787" customFormat="1" ht="24.95" customHeight="1" x14ac:dyDescent="0.2">
      <c r="B48" s="1247" t="s">
        <v>189</v>
      </c>
      <c r="C48" s="1240"/>
      <c r="D48" s="1240"/>
      <c r="E48" s="1240"/>
      <c r="F48" s="1240">
        <v>6</v>
      </c>
      <c r="G48" s="1253" t="s">
        <v>728</v>
      </c>
    </row>
    <row r="49" spans="2:7" s="871" customFormat="1" ht="24.95" customHeight="1" thickBot="1" x14ac:dyDescent="0.25">
      <c r="B49" s="1251"/>
      <c r="C49" s="1245"/>
      <c r="D49" s="1245"/>
      <c r="E49" s="1245"/>
      <c r="F49" s="1245"/>
      <c r="G49" s="1256"/>
    </row>
    <row r="50" spans="2:7" s="787" customFormat="1" ht="15" customHeight="1" thickTop="1" x14ac:dyDescent="0.2">
      <c r="B50" s="1026"/>
      <c r="C50" s="1242"/>
      <c r="D50" s="1242"/>
      <c r="E50" s="1242"/>
      <c r="F50" s="1242"/>
      <c r="G50" s="496"/>
    </row>
    <row r="51" spans="2:7" s="787" customFormat="1" ht="24.95" customHeight="1" x14ac:dyDescent="0.2">
      <c r="B51" s="1246" t="s">
        <v>190</v>
      </c>
      <c r="C51" s="1240"/>
      <c r="D51" s="1240"/>
      <c r="E51" s="1240"/>
      <c r="F51" s="1241"/>
      <c r="G51" s="1252" t="s">
        <v>640</v>
      </c>
    </row>
    <row r="52" spans="2:7" s="787" customFormat="1" ht="15" customHeight="1" x14ac:dyDescent="0.2">
      <c r="B52" s="1026"/>
      <c r="C52" s="1242"/>
      <c r="D52" s="1242"/>
      <c r="E52" s="1242"/>
      <c r="F52" s="1242"/>
      <c r="G52" s="496"/>
    </row>
    <row r="53" spans="2:7" s="787" customFormat="1" ht="24.95" customHeight="1" x14ac:dyDescent="0.2">
      <c r="B53" s="1247" t="s">
        <v>326</v>
      </c>
      <c r="C53" s="1240">
        <v>2.5</v>
      </c>
      <c r="D53" s="1240"/>
      <c r="E53" s="1240"/>
      <c r="F53" s="1240"/>
      <c r="G53" s="1253" t="s">
        <v>729</v>
      </c>
    </row>
    <row r="54" spans="2:7" s="871" customFormat="1" ht="24.95" customHeight="1" x14ac:dyDescent="0.2">
      <c r="B54" s="1247" t="s">
        <v>722</v>
      </c>
      <c r="C54" s="1240">
        <v>2.75</v>
      </c>
      <c r="D54" s="1240"/>
      <c r="E54" s="1240"/>
      <c r="F54" s="1240"/>
      <c r="G54" s="1253" t="s">
        <v>723</v>
      </c>
    </row>
    <row r="55" spans="2:7" s="871" customFormat="1" ht="24.95" customHeight="1" x14ac:dyDescent="0.2">
      <c r="B55" s="1247" t="s">
        <v>1779</v>
      </c>
      <c r="C55" s="1240">
        <v>3.25</v>
      </c>
      <c r="D55" s="1240"/>
      <c r="E55" s="1240"/>
      <c r="F55" s="1240"/>
      <c r="G55" s="1253" t="s">
        <v>328</v>
      </c>
    </row>
    <row r="56" spans="2:7" s="787" customFormat="1" ht="24.95" customHeight="1" x14ac:dyDescent="0.2">
      <c r="B56" s="1247" t="s">
        <v>1780</v>
      </c>
      <c r="C56" s="1240">
        <v>3.5</v>
      </c>
      <c r="D56" s="1240"/>
      <c r="E56" s="1240"/>
      <c r="F56" s="1240"/>
      <c r="G56" s="1253" t="s">
        <v>315</v>
      </c>
    </row>
    <row r="57" spans="2:7" s="787" customFormat="1" ht="24.95" customHeight="1" x14ac:dyDescent="0.2">
      <c r="B57" s="1247" t="s">
        <v>504</v>
      </c>
      <c r="C57" s="1241"/>
      <c r="D57" s="1240">
        <v>2.75</v>
      </c>
      <c r="E57" s="1240">
        <v>3</v>
      </c>
      <c r="F57" s="1240"/>
      <c r="G57" s="1253" t="s">
        <v>316</v>
      </c>
    </row>
    <row r="58" spans="2:7" s="871" customFormat="1" ht="24.95" customHeight="1" x14ac:dyDescent="0.2">
      <c r="B58" s="1247" t="s">
        <v>505</v>
      </c>
      <c r="C58" s="1240"/>
      <c r="D58" s="1240">
        <v>3.5</v>
      </c>
      <c r="E58" s="1240">
        <v>3.75</v>
      </c>
      <c r="F58" s="1240"/>
      <c r="G58" s="1253" t="s">
        <v>643</v>
      </c>
    </row>
    <row r="59" spans="2:7" s="801" customFormat="1" ht="24.95" customHeight="1" thickBot="1" x14ac:dyDescent="0.25">
      <c r="B59" s="849"/>
      <c r="C59" s="848"/>
      <c r="D59" s="848"/>
      <c r="E59" s="848"/>
      <c r="F59" s="848"/>
      <c r="G59" s="850"/>
    </row>
    <row r="60" spans="2:7" s="182" customFormat="1" ht="9" customHeight="1" thickTop="1" x14ac:dyDescent="0.5">
      <c r="B60" s="180"/>
      <c r="C60" s="235"/>
      <c r="D60" s="236"/>
      <c r="E60" s="236"/>
      <c r="F60" s="193"/>
      <c r="G60" s="176"/>
    </row>
    <row r="61" spans="2:7" s="336" customFormat="1" ht="18.75" customHeight="1" x14ac:dyDescent="0.5">
      <c r="B61" s="336" t="s">
        <v>1767</v>
      </c>
      <c r="G61" s="336" t="s">
        <v>1769</v>
      </c>
    </row>
    <row r="62" spans="2:7" s="336" customFormat="1" ht="22.5" x14ac:dyDescent="0.5">
      <c r="B62" s="530" t="s">
        <v>1688</v>
      </c>
      <c r="C62" s="531"/>
      <c r="D62" s="531"/>
      <c r="E62" s="531"/>
      <c r="F62" s="531"/>
      <c r="G62" s="418" t="s">
        <v>1462</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1"/>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2.7109375" style="48" customWidth="1"/>
    <col min="5" max="8" width="23.5703125" style="48" customWidth="1"/>
    <col min="9" max="9" width="22.7109375" style="48" customWidth="1"/>
    <col min="10" max="10" width="26.710937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97" t="s">
        <v>1850</v>
      </c>
      <c r="C3" s="1797"/>
      <c r="D3" s="1797"/>
      <c r="E3" s="1797"/>
      <c r="F3" s="1797"/>
      <c r="G3" s="1797"/>
      <c r="H3" s="1797"/>
      <c r="I3" s="1797"/>
      <c r="J3" s="1797"/>
      <c r="K3" s="1797"/>
      <c r="L3" s="1797"/>
      <c r="M3" s="109"/>
      <c r="N3" s="109"/>
      <c r="O3" s="109"/>
      <c r="P3" s="109"/>
      <c r="Q3" s="109"/>
      <c r="R3" s="109"/>
      <c r="S3" s="109"/>
    </row>
    <row r="4" spans="2:34" ht="13.5" customHeight="1" x14ac:dyDescent="0.85">
      <c r="B4" s="474"/>
      <c r="C4" s="474"/>
      <c r="D4" s="532"/>
      <c r="E4" s="532"/>
      <c r="F4" s="532"/>
      <c r="G4" s="532"/>
      <c r="H4" s="532"/>
      <c r="I4" s="532"/>
      <c r="J4" s="532"/>
      <c r="K4" s="532"/>
      <c r="L4" s="532"/>
      <c r="M4" s="147"/>
      <c r="N4" s="147"/>
      <c r="O4" s="147"/>
      <c r="P4" s="147"/>
      <c r="Q4" s="147"/>
      <c r="R4" s="147"/>
      <c r="S4" s="147"/>
    </row>
    <row r="5" spans="2:34" ht="36.75" x14ac:dyDescent="0.85">
      <c r="B5" s="1797" t="s">
        <v>1851</v>
      </c>
      <c r="C5" s="1797"/>
      <c r="D5" s="1797"/>
      <c r="E5" s="1797"/>
      <c r="F5" s="1797"/>
      <c r="G5" s="1797"/>
      <c r="H5" s="1797"/>
      <c r="I5" s="1797"/>
      <c r="J5" s="1797"/>
      <c r="K5" s="1797"/>
      <c r="L5" s="1797"/>
      <c r="M5" s="228"/>
      <c r="N5" s="228"/>
      <c r="O5" s="228"/>
      <c r="P5" s="228"/>
      <c r="Q5" s="228"/>
      <c r="R5" s="228"/>
      <c r="S5" s="228"/>
    </row>
    <row r="6" spans="2:34" ht="9.75" customHeight="1" x14ac:dyDescent="0.35"/>
    <row r="7" spans="2:34" s="419" customFormat="1" ht="22.5" x14ac:dyDescent="0.5">
      <c r="B7" s="1890" t="s">
        <v>1783</v>
      </c>
      <c r="C7" s="1890"/>
      <c r="L7" s="229" t="s">
        <v>1782</v>
      </c>
    </row>
    <row r="8" spans="2:34" ht="15.75" thickBot="1" x14ac:dyDescent="0.4"/>
    <row r="9" spans="2:34" s="258" customFormat="1" ht="31.5" thickTop="1" x14ac:dyDescent="0.7">
      <c r="B9" s="1856" t="s">
        <v>887</v>
      </c>
      <c r="C9" s="1857"/>
      <c r="D9" s="547" t="s">
        <v>1073</v>
      </c>
      <c r="E9" s="548" t="s">
        <v>1099</v>
      </c>
      <c r="F9" s="1885" t="s">
        <v>1438</v>
      </c>
      <c r="G9" s="1886"/>
      <c r="H9" s="1886"/>
      <c r="I9" s="1886"/>
      <c r="J9" s="1887"/>
      <c r="K9" s="548" t="s">
        <v>1078</v>
      </c>
      <c r="L9" s="549" t="s">
        <v>1162</v>
      </c>
    </row>
    <row r="10" spans="2:34" s="258" customFormat="1" ht="30.75" x14ac:dyDescent="0.7">
      <c r="B10" s="1888" t="s">
        <v>886</v>
      </c>
      <c r="C10" s="1882"/>
      <c r="D10" s="1882" t="s">
        <v>789</v>
      </c>
      <c r="E10" s="1882" t="s">
        <v>827</v>
      </c>
      <c r="F10" s="550" t="s">
        <v>1074</v>
      </c>
      <c r="G10" s="550" t="s">
        <v>1079</v>
      </c>
      <c r="H10" s="551" t="s">
        <v>1075</v>
      </c>
      <c r="I10" s="550" t="s">
        <v>1076</v>
      </c>
      <c r="J10" s="551" t="s">
        <v>1077</v>
      </c>
      <c r="K10" s="1882" t="s">
        <v>1086</v>
      </c>
      <c r="L10" s="1880" t="s">
        <v>1085</v>
      </c>
    </row>
    <row r="11" spans="2:34" s="258" customFormat="1" ht="30.75" x14ac:dyDescent="0.7">
      <c r="B11" s="1889"/>
      <c r="C11" s="1883"/>
      <c r="D11" s="1883"/>
      <c r="E11" s="1883"/>
      <c r="F11" s="552" t="s">
        <v>1080</v>
      </c>
      <c r="G11" s="552" t="s">
        <v>1081</v>
      </c>
      <c r="H11" s="552" t="s">
        <v>1082</v>
      </c>
      <c r="I11" s="552" t="s">
        <v>1083</v>
      </c>
      <c r="J11" s="552" t="s">
        <v>1084</v>
      </c>
      <c r="K11" s="1883"/>
      <c r="L11" s="1881"/>
    </row>
    <row r="12" spans="2:34" s="367" customFormat="1" ht="27.75" customHeight="1" x14ac:dyDescent="0.2">
      <c r="B12" s="1862">
        <v>2008</v>
      </c>
      <c r="C12" s="1863"/>
      <c r="D12" s="1259">
        <v>0.24951755612740725</v>
      </c>
      <c r="E12" s="1259">
        <v>4.9166484938109054</v>
      </c>
      <c r="F12" s="1259">
        <v>5.2605539784430082</v>
      </c>
      <c r="G12" s="1259">
        <v>5.6147947965076987</v>
      </c>
      <c r="H12" s="1259">
        <v>6.229691529624656</v>
      </c>
      <c r="I12" s="1259">
        <v>8.3711104613403329</v>
      </c>
      <c r="J12" s="1259">
        <v>8.7668999735405748</v>
      </c>
      <c r="K12" s="1259">
        <v>7.4913725238028253</v>
      </c>
      <c r="L12" s="1260">
        <v>9.4999999999999982</v>
      </c>
      <c r="N12" s="1257"/>
      <c r="O12" s="1257"/>
      <c r="P12" s="1257"/>
      <c r="Q12" s="1257"/>
      <c r="R12" s="1257"/>
      <c r="S12" s="1257"/>
      <c r="T12" s="1257"/>
      <c r="U12" s="1257"/>
      <c r="V12" s="1257"/>
      <c r="W12" s="1257"/>
      <c r="X12" s="1257"/>
      <c r="Y12" s="1257"/>
      <c r="Z12" s="1257"/>
      <c r="AA12" s="1257"/>
      <c r="AB12" s="1257"/>
      <c r="AC12" s="1257"/>
      <c r="AD12" s="1258"/>
      <c r="AE12" s="1258"/>
      <c r="AF12" s="1258"/>
      <c r="AG12" s="1258"/>
      <c r="AH12" s="1258"/>
    </row>
    <row r="13" spans="2:34" s="367" customFormat="1" ht="27.75" customHeight="1" x14ac:dyDescent="0.2">
      <c r="B13" s="1866">
        <v>2009</v>
      </c>
      <c r="C13" s="1865"/>
      <c r="D13" s="1259">
        <v>0.29440579493642133</v>
      </c>
      <c r="E13" s="1259">
        <v>4.6591544177072128</v>
      </c>
      <c r="F13" s="1259">
        <v>4.9834640409204098</v>
      </c>
      <c r="G13" s="1259">
        <v>5.5855290337479078</v>
      </c>
      <c r="H13" s="1259">
        <v>5.8988666867691757</v>
      </c>
      <c r="I13" s="1259">
        <v>6.8325288062879315</v>
      </c>
      <c r="J13" s="1259">
        <v>8.3284918556829695</v>
      </c>
      <c r="K13" s="1259">
        <v>6.2007920849309679</v>
      </c>
      <c r="L13" s="1261">
        <v>9.4999999999999982</v>
      </c>
      <c r="N13" s="1257"/>
      <c r="O13" s="1257"/>
      <c r="P13" s="1257"/>
      <c r="Q13" s="1257"/>
      <c r="R13" s="1257"/>
      <c r="S13" s="1257"/>
      <c r="T13" s="1257"/>
      <c r="U13" s="1257"/>
      <c r="V13" s="1257"/>
      <c r="W13" s="1257"/>
      <c r="X13" s="1257"/>
      <c r="Y13" s="1257"/>
      <c r="Z13" s="1257"/>
      <c r="AA13" s="1257"/>
      <c r="AB13" s="1257"/>
      <c r="AC13" s="1257"/>
      <c r="AD13" s="1258"/>
      <c r="AE13" s="1258"/>
      <c r="AF13" s="1258"/>
      <c r="AG13" s="1258"/>
      <c r="AH13" s="1258"/>
    </row>
    <row r="14" spans="2:34" s="367" customFormat="1" ht="27.75" customHeight="1" x14ac:dyDescent="0.2">
      <c r="B14" s="1866">
        <v>2010</v>
      </c>
      <c r="C14" s="1865"/>
      <c r="D14" s="1259">
        <v>0.22521417731585103</v>
      </c>
      <c r="E14" s="1259">
        <v>4.3494572012520409</v>
      </c>
      <c r="F14" s="1259">
        <v>4.9080065456689415</v>
      </c>
      <c r="G14" s="1259">
        <v>5.5487369383786982</v>
      </c>
      <c r="H14" s="1259">
        <v>5.7310253276211576</v>
      </c>
      <c r="I14" s="1259">
        <v>6.4594596260644286</v>
      </c>
      <c r="J14" s="1259">
        <v>7.9555345529973023</v>
      </c>
      <c r="K14" s="1259">
        <v>6.2402623130011836</v>
      </c>
      <c r="L14" s="1261">
        <v>9.4999999999999982</v>
      </c>
      <c r="N14" s="1257"/>
      <c r="O14" s="1257"/>
      <c r="P14" s="1257"/>
      <c r="Q14" s="1257"/>
      <c r="R14" s="1257"/>
      <c r="S14" s="1257"/>
      <c r="T14" s="1257"/>
      <c r="U14" s="1257"/>
      <c r="V14" s="1257"/>
      <c r="W14" s="1257"/>
      <c r="X14" s="1257"/>
      <c r="Y14" s="1257"/>
      <c r="Z14" s="1257"/>
      <c r="AA14" s="1257"/>
      <c r="AB14" s="1257"/>
      <c r="AC14" s="1257"/>
      <c r="AD14" s="1258"/>
      <c r="AE14" s="1258"/>
      <c r="AF14" s="1258"/>
      <c r="AG14" s="1258"/>
      <c r="AH14" s="1258"/>
    </row>
    <row r="15" spans="2:34" s="367" customFormat="1" ht="27.75" customHeight="1" x14ac:dyDescent="0.2">
      <c r="B15" s="1866">
        <v>2011</v>
      </c>
      <c r="C15" s="1865"/>
      <c r="D15" s="1259">
        <v>0.2055347539497375</v>
      </c>
      <c r="E15" s="1259">
        <v>6.0517883616725605</v>
      </c>
      <c r="F15" s="1259">
        <v>5.5394967715317351</v>
      </c>
      <c r="G15" s="1259">
        <v>6.0243740918063358</v>
      </c>
      <c r="H15" s="1259">
        <v>6.2250448285147622</v>
      </c>
      <c r="I15" s="1259">
        <v>7.1517648177068596</v>
      </c>
      <c r="J15" s="1259">
        <v>7.6328349746952764</v>
      </c>
      <c r="K15" s="1259">
        <v>7.3613333561157148</v>
      </c>
      <c r="L15" s="1261">
        <v>10.083333333333332</v>
      </c>
      <c r="N15" s="1257"/>
      <c r="O15" s="1257"/>
      <c r="P15" s="1257"/>
      <c r="Q15" s="1257"/>
      <c r="R15" s="1257"/>
      <c r="S15" s="1257"/>
      <c r="T15" s="1257"/>
      <c r="U15" s="1257"/>
      <c r="V15" s="1257"/>
      <c r="W15" s="1257"/>
      <c r="X15" s="1257"/>
      <c r="Y15" s="1257"/>
      <c r="Z15" s="1257"/>
      <c r="AA15" s="1257"/>
      <c r="AB15" s="1257"/>
      <c r="AC15" s="1257"/>
      <c r="AD15" s="1258"/>
      <c r="AE15" s="1258"/>
      <c r="AF15" s="1258"/>
      <c r="AG15" s="1258"/>
      <c r="AH15" s="1258"/>
    </row>
    <row r="16" spans="2:34" s="367" customFormat="1" ht="27.75" customHeight="1" x14ac:dyDescent="0.2">
      <c r="B16" s="1864">
        <v>2012</v>
      </c>
      <c r="C16" s="1865"/>
      <c r="D16" s="1259">
        <v>0.18793319791563251</v>
      </c>
      <c r="E16" s="1259">
        <v>8.0003341493146536</v>
      </c>
      <c r="F16" s="1259">
        <v>7.394078616265114</v>
      </c>
      <c r="G16" s="1259">
        <v>7.752344160709419</v>
      </c>
      <c r="H16" s="1259">
        <v>8.034425140782135</v>
      </c>
      <c r="I16" s="1259">
        <v>8.8633834047936961</v>
      </c>
      <c r="J16" s="1259">
        <v>9.5255099025576335</v>
      </c>
      <c r="K16" s="1259">
        <v>9.6306399624167351</v>
      </c>
      <c r="L16" s="1261">
        <v>10.5</v>
      </c>
      <c r="N16" s="1257"/>
      <c r="O16" s="1257"/>
      <c r="P16" s="1257"/>
      <c r="Q16" s="1257"/>
      <c r="R16" s="1257"/>
      <c r="S16" s="1257"/>
      <c r="T16" s="1257"/>
      <c r="U16" s="1257"/>
      <c r="V16" s="1257"/>
      <c r="W16" s="1257"/>
      <c r="X16" s="1257"/>
      <c r="Y16" s="1257"/>
      <c r="Z16" s="1257"/>
      <c r="AA16" s="1257"/>
      <c r="AB16" s="1257"/>
      <c r="AC16" s="1257"/>
      <c r="AD16" s="1258"/>
      <c r="AE16" s="1258"/>
      <c r="AF16" s="1258"/>
      <c r="AG16" s="1258"/>
      <c r="AH16" s="1258"/>
    </row>
    <row r="17" spans="2:34" s="367" customFormat="1" ht="27.75" customHeight="1" x14ac:dyDescent="0.2">
      <c r="B17" s="1859">
        <v>2011</v>
      </c>
      <c r="C17" s="1267" t="s">
        <v>1087</v>
      </c>
      <c r="D17" s="1268">
        <v>0.20227034028231175</v>
      </c>
      <c r="E17" s="1268">
        <v>4.3561538241619315</v>
      </c>
      <c r="F17" s="1268">
        <v>4.6806297325566115</v>
      </c>
      <c r="G17" s="1268">
        <v>5.3472784033735108</v>
      </c>
      <c r="H17" s="1268">
        <v>5.2776010455071329</v>
      </c>
      <c r="I17" s="1268">
        <v>6.2287187018110304</v>
      </c>
      <c r="J17" s="1268">
        <v>6.573494973474074</v>
      </c>
      <c r="K17" s="1268">
        <v>6.483185079664783</v>
      </c>
      <c r="L17" s="1269">
        <v>9.5</v>
      </c>
      <c r="N17" s="1270"/>
      <c r="O17" s="1270"/>
      <c r="P17" s="1270"/>
      <c r="Q17" s="1270"/>
      <c r="R17" s="1270"/>
      <c r="S17" s="1270"/>
      <c r="T17" s="1270"/>
      <c r="U17" s="1270"/>
      <c r="V17" s="1270"/>
      <c r="W17" s="1262"/>
      <c r="X17" s="1258"/>
      <c r="Y17" s="1258"/>
      <c r="Z17" s="1258"/>
      <c r="AA17" s="1258"/>
      <c r="AB17" s="1258"/>
      <c r="AC17" s="1258"/>
      <c r="AD17" s="1258"/>
      <c r="AE17" s="1258"/>
      <c r="AF17" s="1258"/>
      <c r="AG17" s="1258"/>
      <c r="AH17" s="1258"/>
    </row>
    <row r="18" spans="2:34" s="367" customFormat="1" ht="27.75" customHeight="1" x14ac:dyDescent="0.2">
      <c r="B18" s="1860"/>
      <c r="C18" s="1263" t="s">
        <v>1088</v>
      </c>
      <c r="D18" s="1264">
        <v>0.19459917625560427</v>
      </c>
      <c r="E18" s="1264">
        <v>4.3572975932711397</v>
      </c>
      <c r="F18" s="1264">
        <v>4.4955715179359226</v>
      </c>
      <c r="G18" s="1264">
        <v>5.2248378609147368</v>
      </c>
      <c r="H18" s="1264">
        <v>5.2258809157245203</v>
      </c>
      <c r="I18" s="1264">
        <v>6.1822515097705315</v>
      </c>
      <c r="J18" s="1264">
        <v>6.5578953693080368</v>
      </c>
      <c r="K18" s="1264">
        <v>6.4837292291802182</v>
      </c>
      <c r="L18" s="1265">
        <v>9.5</v>
      </c>
      <c r="N18" s="1270"/>
      <c r="O18" s="1270"/>
      <c r="P18" s="1270"/>
      <c r="Q18" s="1270"/>
      <c r="R18" s="1270"/>
      <c r="S18" s="1270"/>
      <c r="T18" s="1270"/>
      <c r="U18" s="1270"/>
      <c r="V18" s="1270"/>
      <c r="W18" s="1262"/>
      <c r="X18" s="1258"/>
      <c r="Y18" s="1258"/>
      <c r="Z18" s="1258"/>
      <c r="AA18" s="1258"/>
      <c r="AB18" s="1258"/>
      <c r="AC18" s="1258"/>
      <c r="AD18" s="1258"/>
      <c r="AE18" s="1258"/>
      <c r="AF18" s="1258"/>
      <c r="AG18" s="1258"/>
      <c r="AH18" s="1258"/>
    </row>
    <row r="19" spans="2:34" s="367" customFormat="1" ht="27.75" customHeight="1" x14ac:dyDescent="0.2">
      <c r="B19" s="1860"/>
      <c r="C19" s="1263" t="s">
        <v>1089</v>
      </c>
      <c r="D19" s="1264">
        <v>0.17816230360263841</v>
      </c>
      <c r="E19" s="1264">
        <v>4.368276095199322</v>
      </c>
      <c r="F19" s="1264">
        <v>4.4010415414609945</v>
      </c>
      <c r="G19" s="1264">
        <v>5.1006807316407068</v>
      </c>
      <c r="H19" s="1264">
        <v>5.1437057164449236</v>
      </c>
      <c r="I19" s="1264">
        <v>6.164262427355113</v>
      </c>
      <c r="J19" s="1264">
        <v>7.5952597338275263</v>
      </c>
      <c r="K19" s="1264">
        <v>6.4826054906923556</v>
      </c>
      <c r="L19" s="1265">
        <v>9.5</v>
      </c>
      <c r="N19" s="1270"/>
      <c r="O19" s="1270"/>
      <c r="P19" s="1270"/>
      <c r="Q19" s="1270"/>
      <c r="R19" s="1270"/>
      <c r="S19" s="1270"/>
      <c r="T19" s="1270"/>
      <c r="U19" s="1270"/>
      <c r="V19" s="1270"/>
      <c r="W19" s="1262"/>
      <c r="X19" s="1258"/>
      <c r="Y19" s="1258"/>
      <c r="Z19" s="1258"/>
      <c r="AA19" s="1258"/>
      <c r="AB19" s="1258"/>
      <c r="AC19" s="1258"/>
      <c r="AD19" s="1258"/>
      <c r="AE19" s="1258"/>
      <c r="AF19" s="1258"/>
      <c r="AG19" s="1258"/>
      <c r="AH19" s="1258"/>
    </row>
    <row r="20" spans="2:34" s="367" customFormat="1" ht="27.75" customHeight="1" x14ac:dyDescent="0.2">
      <c r="B20" s="1860"/>
      <c r="C20" s="1263" t="s">
        <v>1090</v>
      </c>
      <c r="D20" s="1264">
        <v>0.18151553461132089</v>
      </c>
      <c r="E20" s="1264">
        <v>4.3449328280854207</v>
      </c>
      <c r="F20" s="1264">
        <v>4.279131141592158</v>
      </c>
      <c r="G20" s="1264">
        <v>5.0969389645712457</v>
      </c>
      <c r="H20" s="1264">
        <v>5.1996078675631194</v>
      </c>
      <c r="I20" s="1264">
        <v>6.136875171559832</v>
      </c>
      <c r="J20" s="1264">
        <v>7.3297778544872436</v>
      </c>
      <c r="K20" s="1264">
        <v>6.4847599074759481</v>
      </c>
      <c r="L20" s="1265">
        <v>9.5</v>
      </c>
      <c r="N20" s="1270"/>
      <c r="O20" s="1270"/>
      <c r="P20" s="1270"/>
      <c r="Q20" s="1270"/>
      <c r="R20" s="1270"/>
      <c r="S20" s="1270"/>
      <c r="T20" s="1270"/>
      <c r="U20" s="1270"/>
      <c r="V20" s="1270"/>
      <c r="W20" s="1262"/>
      <c r="X20" s="1258"/>
      <c r="Y20" s="1258"/>
      <c r="Z20" s="1258"/>
      <c r="AA20" s="1258"/>
      <c r="AB20" s="1258"/>
      <c r="AC20" s="1258"/>
      <c r="AD20" s="1258"/>
      <c r="AE20" s="1258"/>
      <c r="AF20" s="1258"/>
      <c r="AG20" s="1258"/>
      <c r="AH20" s="1258"/>
    </row>
    <row r="21" spans="2:34" s="367" customFormat="1" ht="27.75" customHeight="1" x14ac:dyDescent="0.2">
      <c r="B21" s="1860"/>
      <c r="C21" s="1263" t="s">
        <v>1091</v>
      </c>
      <c r="D21" s="1264">
        <v>0.20703730968555556</v>
      </c>
      <c r="E21" s="1264">
        <v>5.7522308674695006</v>
      </c>
      <c r="F21" s="1264">
        <v>5.9436956209917309</v>
      </c>
      <c r="G21" s="1264">
        <v>5.6017917758072517</v>
      </c>
      <c r="H21" s="1264">
        <v>6.0428956494132988</v>
      </c>
      <c r="I21" s="1264">
        <v>7.2342670008891217</v>
      </c>
      <c r="J21" s="1264">
        <v>7.8095036229337218</v>
      </c>
      <c r="K21" s="1264">
        <v>6.5119679183266932</v>
      </c>
      <c r="L21" s="1265">
        <v>9.5</v>
      </c>
      <c r="N21" s="1270"/>
      <c r="O21" s="1270"/>
      <c r="P21" s="1270"/>
      <c r="Q21" s="1270"/>
      <c r="R21" s="1270"/>
      <c r="S21" s="1270"/>
      <c r="T21" s="1270"/>
      <c r="U21" s="1270"/>
      <c r="V21" s="1270"/>
      <c r="W21" s="1262"/>
      <c r="X21" s="1258"/>
      <c r="Y21" s="1258"/>
      <c r="Z21" s="1258"/>
      <c r="AA21" s="1258"/>
      <c r="AB21" s="1258"/>
      <c r="AC21" s="1258"/>
      <c r="AD21" s="1258"/>
      <c r="AE21" s="1258"/>
      <c r="AF21" s="1258"/>
      <c r="AG21" s="1258"/>
      <c r="AH21" s="1258"/>
    </row>
    <row r="22" spans="2:34" s="367" customFormat="1" ht="27.75" customHeight="1" x14ac:dyDescent="0.2">
      <c r="B22" s="1860"/>
      <c r="C22" s="1263" t="s">
        <v>1092</v>
      </c>
      <c r="D22" s="1264">
        <v>0.21902687053041714</v>
      </c>
      <c r="E22" s="1264">
        <v>7.1106555034168712</v>
      </c>
      <c r="F22" s="1264">
        <v>6.239693586160791</v>
      </c>
      <c r="G22" s="1264">
        <v>6.1485547778535379</v>
      </c>
      <c r="H22" s="1264">
        <v>6.2034506931053173</v>
      </c>
      <c r="I22" s="1264">
        <v>7.5659271211488424</v>
      </c>
      <c r="J22" s="1264">
        <v>7.8370109491480298</v>
      </c>
      <c r="K22" s="1264">
        <v>7.9847416893899679</v>
      </c>
      <c r="L22" s="1265">
        <v>10.5</v>
      </c>
      <c r="N22" s="1270"/>
      <c r="O22" s="1270"/>
      <c r="P22" s="1270"/>
      <c r="Q22" s="1270"/>
      <c r="R22" s="1270"/>
      <c r="S22" s="1270"/>
      <c r="T22" s="1270"/>
      <c r="U22" s="1270"/>
      <c r="V22" s="1270"/>
      <c r="W22" s="1262"/>
      <c r="X22" s="1258"/>
      <c r="Y22" s="1258"/>
      <c r="Z22" s="1258"/>
      <c r="AA22" s="1258"/>
      <c r="AB22" s="1258"/>
      <c r="AC22" s="1258"/>
      <c r="AD22" s="1258"/>
      <c r="AE22" s="1258"/>
      <c r="AF22" s="1258"/>
      <c r="AG22" s="1258"/>
      <c r="AH22" s="1258"/>
    </row>
    <row r="23" spans="2:34" s="367" customFormat="1" ht="27.75" customHeight="1" x14ac:dyDescent="0.2">
      <c r="B23" s="1860"/>
      <c r="C23" s="1263" t="s">
        <v>1093</v>
      </c>
      <c r="D23" s="1264">
        <v>0.22752128933351373</v>
      </c>
      <c r="E23" s="1264">
        <v>7.0921451149406751</v>
      </c>
      <c r="F23" s="1264">
        <v>6.2390115219670781</v>
      </c>
      <c r="G23" s="1264">
        <v>6.2943856821657249</v>
      </c>
      <c r="H23" s="1264">
        <v>6.3425556553270104</v>
      </c>
      <c r="I23" s="1264">
        <v>7.6150484931023446</v>
      </c>
      <c r="J23" s="1264">
        <v>7.8206937372328502</v>
      </c>
      <c r="K23" s="1264">
        <v>7.9835702869280283</v>
      </c>
      <c r="L23" s="1265">
        <v>10.5</v>
      </c>
      <c r="N23" s="1270"/>
      <c r="O23" s="1270"/>
      <c r="P23" s="1270"/>
      <c r="Q23" s="1270"/>
      <c r="R23" s="1270"/>
      <c r="S23" s="1270"/>
      <c r="T23" s="1270"/>
      <c r="U23" s="1270"/>
      <c r="V23" s="1270"/>
      <c r="W23" s="1262"/>
      <c r="X23" s="1258"/>
      <c r="Y23" s="1258"/>
      <c r="Z23" s="1258"/>
      <c r="AA23" s="1258"/>
      <c r="AB23" s="1258"/>
      <c r="AC23" s="1258"/>
      <c r="AD23" s="1258"/>
      <c r="AE23" s="1258"/>
      <c r="AF23" s="1258"/>
      <c r="AG23" s="1258"/>
      <c r="AH23" s="1258"/>
    </row>
    <row r="24" spans="2:34" s="367" customFormat="1" ht="27.75" customHeight="1" x14ac:dyDescent="0.2">
      <c r="B24" s="1860"/>
      <c r="C24" s="1263" t="s">
        <v>1094</v>
      </c>
      <c r="D24" s="1264">
        <v>0.19727990451705082</v>
      </c>
      <c r="E24" s="1264">
        <v>7.0229787740774414</v>
      </c>
      <c r="F24" s="1264">
        <v>6.0793366041885379</v>
      </c>
      <c r="G24" s="1264">
        <v>6.4777110854067317</v>
      </c>
      <c r="H24" s="1264">
        <v>6.6579012712688073</v>
      </c>
      <c r="I24" s="1264">
        <v>7.6784535763343404</v>
      </c>
      <c r="J24" s="1264">
        <v>7.9158983186271872</v>
      </c>
      <c r="K24" s="1264">
        <v>7.9769218101260382</v>
      </c>
      <c r="L24" s="1265">
        <v>10.5</v>
      </c>
      <c r="N24" s="1270"/>
      <c r="O24" s="1270"/>
      <c r="P24" s="1270"/>
      <c r="Q24" s="1270"/>
      <c r="R24" s="1270"/>
      <c r="S24" s="1270"/>
      <c r="T24" s="1270"/>
      <c r="U24" s="1270"/>
      <c r="V24" s="1270"/>
      <c r="W24" s="1262"/>
      <c r="X24" s="1258"/>
      <c r="Y24" s="1258"/>
      <c r="Z24" s="1258"/>
      <c r="AA24" s="1258"/>
      <c r="AB24" s="1258"/>
      <c r="AC24" s="1258"/>
      <c r="AD24" s="1258"/>
      <c r="AE24" s="1258"/>
      <c r="AF24" s="1258"/>
      <c r="AG24" s="1258"/>
      <c r="AH24" s="1258"/>
    </row>
    <row r="25" spans="2:34" s="367" customFormat="1" ht="27.75" customHeight="1" x14ac:dyDescent="0.2">
      <c r="B25" s="1860"/>
      <c r="C25" s="1263" t="s">
        <v>1095</v>
      </c>
      <c r="D25" s="1264">
        <v>0.21694114692722885</v>
      </c>
      <c r="E25" s="1264">
        <v>7.0321240380869678</v>
      </c>
      <c r="F25" s="1264">
        <v>6.0056028863272628</v>
      </c>
      <c r="G25" s="1264">
        <v>6.6008178866277829</v>
      </c>
      <c r="H25" s="1264">
        <v>6.7514331964479606</v>
      </c>
      <c r="I25" s="1264">
        <v>7.7048884250148459</v>
      </c>
      <c r="J25" s="1264">
        <v>7.7408041161209056</v>
      </c>
      <c r="K25" s="1264">
        <v>7.9759159666247639</v>
      </c>
      <c r="L25" s="1265">
        <v>10.5</v>
      </c>
      <c r="N25" s="1270"/>
      <c r="O25" s="1270"/>
      <c r="P25" s="1270"/>
      <c r="Q25" s="1270"/>
      <c r="R25" s="1270"/>
      <c r="S25" s="1270"/>
      <c r="T25" s="1270"/>
      <c r="U25" s="1270"/>
      <c r="V25" s="1270"/>
      <c r="W25" s="1262"/>
      <c r="X25" s="1258"/>
      <c r="Y25" s="1258"/>
      <c r="Z25" s="1258"/>
      <c r="AA25" s="1258"/>
      <c r="AB25" s="1258"/>
      <c r="AC25" s="1258"/>
      <c r="AD25" s="1258"/>
      <c r="AE25" s="1258"/>
      <c r="AF25" s="1258"/>
      <c r="AG25" s="1258"/>
      <c r="AH25" s="1258"/>
    </row>
    <row r="26" spans="2:34" s="367" customFormat="1" ht="27.75" customHeight="1" x14ac:dyDescent="0.2">
      <c r="B26" s="1860"/>
      <c r="C26" s="1263" t="s">
        <v>1096</v>
      </c>
      <c r="D26" s="1264">
        <v>0.23951032445322379</v>
      </c>
      <c r="E26" s="1264">
        <v>7.0363020970592798</v>
      </c>
      <c r="F26" s="1264">
        <v>6.0122640310106608</v>
      </c>
      <c r="G26" s="1264">
        <v>6.7061371455368626</v>
      </c>
      <c r="H26" s="1264">
        <v>7.255361321610283</v>
      </c>
      <c r="I26" s="1264">
        <v>7.740542541157053</v>
      </c>
      <c r="J26" s="1264">
        <v>7.7379210298145571</v>
      </c>
      <c r="K26" s="1264">
        <v>7.9768693808586155</v>
      </c>
      <c r="L26" s="1265">
        <v>10.5</v>
      </c>
      <c r="N26" s="1270"/>
      <c r="O26" s="1270"/>
      <c r="P26" s="1270"/>
      <c r="Q26" s="1270"/>
      <c r="R26" s="1270"/>
      <c r="S26" s="1270"/>
      <c r="T26" s="1270"/>
      <c r="U26" s="1270"/>
      <c r="V26" s="1270"/>
      <c r="W26" s="1262"/>
      <c r="X26" s="1258"/>
      <c r="Y26" s="1258"/>
      <c r="Z26" s="1258"/>
      <c r="AA26" s="1258"/>
      <c r="AB26" s="1258"/>
      <c r="AC26" s="1258"/>
      <c r="AD26" s="1258"/>
      <c r="AE26" s="1258"/>
      <c r="AF26" s="1258"/>
      <c r="AG26" s="1258"/>
      <c r="AH26" s="1258"/>
    </row>
    <row r="27" spans="2:34" s="367" customFormat="1" ht="27.75" customHeight="1" x14ac:dyDescent="0.2">
      <c r="B27" s="1860"/>
      <c r="C27" s="1263" t="s">
        <v>1097</v>
      </c>
      <c r="D27" s="1264">
        <v>0.22003093596339915</v>
      </c>
      <c r="E27" s="1264">
        <v>7.0361432488836941</v>
      </c>
      <c r="F27" s="1264">
        <v>5.9793884202820173</v>
      </c>
      <c r="G27" s="1264">
        <v>6.7781660363627889</v>
      </c>
      <c r="H27" s="1264">
        <v>7.2682932657888912</v>
      </c>
      <c r="I27" s="1264">
        <v>7.7481542342457699</v>
      </c>
      <c r="J27" s="1264">
        <v>7.836689839505774</v>
      </c>
      <c r="K27" s="1264">
        <v>7.9774560884445886</v>
      </c>
      <c r="L27" s="1265">
        <v>10.5</v>
      </c>
      <c r="N27" s="1270"/>
      <c r="O27" s="1270"/>
      <c r="P27" s="1270"/>
      <c r="Q27" s="1270"/>
      <c r="R27" s="1270"/>
      <c r="S27" s="1270"/>
      <c r="T27" s="1270"/>
      <c r="U27" s="1270"/>
      <c r="V27" s="1270"/>
      <c r="W27" s="1262"/>
      <c r="X27" s="1258"/>
      <c r="Y27" s="1258"/>
      <c r="Z27" s="1258"/>
      <c r="AA27" s="1258"/>
      <c r="AB27" s="1258"/>
      <c r="AC27" s="1258"/>
      <c r="AD27" s="1258"/>
      <c r="AE27" s="1258"/>
      <c r="AF27" s="1258"/>
      <c r="AG27" s="1258"/>
      <c r="AH27" s="1258"/>
    </row>
    <row r="28" spans="2:34" s="367" customFormat="1" ht="27.75" customHeight="1" x14ac:dyDescent="0.2">
      <c r="B28" s="1861"/>
      <c r="C28" s="1271" t="s">
        <v>1098</v>
      </c>
      <c r="D28" s="1272">
        <v>0.18252191123458614</v>
      </c>
      <c r="E28" s="1272">
        <v>7.1122203554184864</v>
      </c>
      <c r="F28" s="1272">
        <v>6.1185946539070546</v>
      </c>
      <c r="G28" s="1272">
        <v>6.915188751415144</v>
      </c>
      <c r="H28" s="1272">
        <v>7.3318513439758721</v>
      </c>
      <c r="I28" s="1272">
        <v>7.8217886100934928</v>
      </c>
      <c r="J28" s="1272">
        <v>8.8390701518634174</v>
      </c>
      <c r="K28" s="1272">
        <v>8.0142774256765783</v>
      </c>
      <c r="L28" s="1266">
        <v>10.5</v>
      </c>
      <c r="N28" s="1270"/>
      <c r="O28" s="1270"/>
      <c r="P28" s="1270"/>
      <c r="Q28" s="1270"/>
      <c r="R28" s="1270"/>
      <c r="S28" s="1270"/>
      <c r="T28" s="1270"/>
      <c r="U28" s="1270"/>
      <c r="V28" s="1270"/>
      <c r="W28" s="1262"/>
      <c r="X28" s="1258"/>
      <c r="Y28" s="1258"/>
      <c r="Z28" s="1258"/>
      <c r="AA28" s="1258"/>
      <c r="AB28" s="1258"/>
      <c r="AC28" s="1258"/>
      <c r="AD28" s="1258"/>
      <c r="AE28" s="1258"/>
      <c r="AF28" s="1258"/>
      <c r="AG28" s="1258"/>
      <c r="AH28" s="1258"/>
    </row>
    <row r="29" spans="2:34" s="367" customFormat="1" ht="27.75" customHeight="1" x14ac:dyDescent="0.2">
      <c r="B29" s="1860">
        <v>2012</v>
      </c>
      <c r="C29" s="1263" t="s">
        <v>1087</v>
      </c>
      <c r="D29" s="1264">
        <v>0.37143085746551763</v>
      </c>
      <c r="E29" s="1264">
        <v>8.3121280592503872</v>
      </c>
      <c r="F29" s="1264">
        <v>8.8771323621645273</v>
      </c>
      <c r="G29" s="1264">
        <v>8.9376279380175419</v>
      </c>
      <c r="H29" s="1264">
        <v>8.6974685768383893</v>
      </c>
      <c r="I29" s="1264">
        <v>9.1661376951524396</v>
      </c>
      <c r="J29" s="1264">
        <v>6.705971155781695</v>
      </c>
      <c r="K29" s="1264">
        <v>8.0291471479143759</v>
      </c>
      <c r="L29" s="1265">
        <v>10.5</v>
      </c>
      <c r="N29" s="1270"/>
      <c r="O29" s="1270"/>
      <c r="P29" s="1270"/>
      <c r="Q29" s="1270"/>
      <c r="R29" s="1270"/>
      <c r="S29" s="1270"/>
      <c r="T29" s="1270"/>
      <c r="U29" s="1270"/>
      <c r="V29" s="1270"/>
      <c r="W29" s="1262"/>
      <c r="X29" s="1258"/>
      <c r="Y29" s="1258"/>
      <c r="Z29" s="1258"/>
      <c r="AA29" s="1258"/>
      <c r="AB29" s="1258"/>
      <c r="AC29" s="1258"/>
      <c r="AD29" s="1258"/>
      <c r="AE29" s="1258"/>
      <c r="AF29" s="1258"/>
      <c r="AG29" s="1258"/>
      <c r="AH29" s="1258"/>
    </row>
    <row r="30" spans="2:34" s="367" customFormat="1" ht="27.75" customHeight="1" x14ac:dyDescent="0.2">
      <c r="B30" s="1860"/>
      <c r="C30" s="1263" t="s">
        <v>1088</v>
      </c>
      <c r="D30" s="1264">
        <v>0.36400713073431329</v>
      </c>
      <c r="E30" s="1264">
        <v>8.3457395403726107</v>
      </c>
      <c r="F30" s="1264">
        <v>8.8940650374181836</v>
      </c>
      <c r="G30" s="1264">
        <v>9.1495153802090474</v>
      </c>
      <c r="H30" s="1264">
        <v>8.8321357899822104</v>
      </c>
      <c r="I30" s="1264">
        <v>9.0121161193171719</v>
      </c>
      <c r="J30" s="1264">
        <v>6.7937206338793343</v>
      </c>
      <c r="K30" s="1264">
        <v>9.499229939628103</v>
      </c>
      <c r="L30" s="1265">
        <v>10.5</v>
      </c>
      <c r="N30" s="1270"/>
      <c r="O30" s="1270"/>
      <c r="P30" s="1270"/>
      <c r="Q30" s="1270"/>
      <c r="R30" s="1270"/>
      <c r="S30" s="1270"/>
      <c r="T30" s="1270"/>
      <c r="U30" s="1270"/>
      <c r="V30" s="1270"/>
      <c r="W30" s="1262"/>
      <c r="X30" s="1258"/>
      <c r="Y30" s="1258"/>
      <c r="Z30" s="1258"/>
      <c r="AA30" s="1258"/>
      <c r="AB30" s="1258"/>
      <c r="AC30" s="1258"/>
      <c r="AD30" s="1258"/>
      <c r="AE30" s="1258"/>
      <c r="AF30" s="1258"/>
      <c r="AG30" s="1258"/>
      <c r="AH30" s="1258"/>
    </row>
    <row r="31" spans="2:34" s="367" customFormat="1" ht="27.75" customHeight="1" x14ac:dyDescent="0.2">
      <c r="B31" s="1860"/>
      <c r="C31" s="1263" t="s">
        <v>1089</v>
      </c>
      <c r="D31" s="1264">
        <v>0.1841932584877817</v>
      </c>
      <c r="E31" s="1264">
        <v>7.2342045727603628</v>
      </c>
      <c r="F31" s="1264">
        <v>7.4845881276785473</v>
      </c>
      <c r="G31" s="1264">
        <v>8.249440295356985</v>
      </c>
      <c r="H31" s="1264">
        <v>7.8899418393637051</v>
      </c>
      <c r="I31" s="1264">
        <v>8.3321600927293602</v>
      </c>
      <c r="J31" s="1264">
        <v>9.8061649145988632</v>
      </c>
      <c r="K31" s="1264">
        <v>9.5093581351945407</v>
      </c>
      <c r="L31" s="1265">
        <v>10.5</v>
      </c>
      <c r="N31" s="1270"/>
      <c r="O31" s="1270"/>
      <c r="P31" s="1270"/>
      <c r="Q31" s="1270"/>
      <c r="R31" s="1270"/>
      <c r="S31" s="1270"/>
      <c r="T31" s="1270"/>
      <c r="U31" s="1270"/>
      <c r="V31" s="1270"/>
      <c r="W31" s="1262"/>
      <c r="X31" s="1258"/>
      <c r="Y31" s="1258"/>
      <c r="Z31" s="1258"/>
      <c r="AA31" s="1258"/>
      <c r="AB31" s="1258"/>
      <c r="AC31" s="1258"/>
      <c r="AD31" s="1258"/>
      <c r="AE31" s="1258"/>
      <c r="AF31" s="1258"/>
      <c r="AG31" s="1258"/>
      <c r="AH31" s="1258"/>
    </row>
    <row r="32" spans="2:34" s="367" customFormat="1" ht="27.75" customHeight="1" x14ac:dyDescent="0.2">
      <c r="B32" s="1860"/>
      <c r="C32" s="1263" t="s">
        <v>1090</v>
      </c>
      <c r="D32" s="1264">
        <v>0.16062498988490406</v>
      </c>
      <c r="E32" s="1264">
        <v>7.1513594199046349</v>
      </c>
      <c r="F32" s="1264">
        <v>7.1921070266046634</v>
      </c>
      <c r="G32" s="1264">
        <v>8.0901204536781073</v>
      </c>
      <c r="H32" s="1264">
        <v>7.7945691827861525</v>
      </c>
      <c r="I32" s="1264">
        <v>8.4138678943424843</v>
      </c>
      <c r="J32" s="1264">
        <v>9.9728216123822619</v>
      </c>
      <c r="K32" s="1264">
        <v>9.5110485352032885</v>
      </c>
      <c r="L32" s="1265">
        <v>10.5</v>
      </c>
      <c r="N32" s="1270"/>
      <c r="O32" s="1270"/>
      <c r="P32" s="1270"/>
      <c r="Q32" s="1270"/>
      <c r="R32" s="1270"/>
      <c r="S32" s="1270"/>
      <c r="T32" s="1270"/>
      <c r="U32" s="1270"/>
      <c r="V32" s="1270"/>
      <c r="W32" s="1262"/>
      <c r="X32" s="1258"/>
      <c r="Y32" s="1258"/>
      <c r="Z32" s="1258"/>
      <c r="AA32" s="1258"/>
      <c r="AB32" s="1258"/>
      <c r="AC32" s="1258"/>
      <c r="AD32" s="1258"/>
      <c r="AE32" s="1258"/>
      <c r="AF32" s="1258"/>
      <c r="AG32" s="1258"/>
      <c r="AH32" s="1258"/>
    </row>
    <row r="33" spans="2:34" s="367" customFormat="1" ht="27.75" customHeight="1" x14ac:dyDescent="0.2">
      <c r="B33" s="1860"/>
      <c r="C33" s="1263" t="s">
        <v>1091</v>
      </c>
      <c r="D33" s="1264">
        <v>0.16181487953945525</v>
      </c>
      <c r="E33" s="1264">
        <v>7.2476112122557019</v>
      </c>
      <c r="F33" s="1264">
        <v>7.1030027377207068</v>
      </c>
      <c r="G33" s="1264">
        <v>7.4249060906885571</v>
      </c>
      <c r="H33" s="1264">
        <v>7.7688751110676986</v>
      </c>
      <c r="I33" s="1264">
        <v>8.3829141687608981</v>
      </c>
      <c r="J33" s="1264">
        <v>10.074294375546897</v>
      </c>
      <c r="K33" s="1264">
        <v>9.5095765391618929</v>
      </c>
      <c r="L33" s="1265">
        <v>10.5</v>
      </c>
      <c r="N33" s="1270"/>
      <c r="O33" s="1270"/>
      <c r="P33" s="1270"/>
      <c r="Q33" s="1270"/>
      <c r="R33" s="1270"/>
      <c r="S33" s="1270"/>
      <c r="T33" s="1270"/>
      <c r="U33" s="1270"/>
      <c r="V33" s="1270"/>
      <c r="W33" s="1262"/>
      <c r="X33" s="1258"/>
      <c r="Y33" s="1258"/>
      <c r="Z33" s="1258"/>
      <c r="AA33" s="1258"/>
      <c r="AB33" s="1258"/>
      <c r="AC33" s="1258"/>
      <c r="AD33" s="1258"/>
      <c r="AE33" s="1258"/>
      <c r="AF33" s="1258"/>
      <c r="AG33" s="1258"/>
      <c r="AH33" s="1258"/>
    </row>
    <row r="34" spans="2:34" s="367" customFormat="1" ht="27.75" customHeight="1" x14ac:dyDescent="0.2">
      <c r="B34" s="1860"/>
      <c r="C34" s="1263" t="s">
        <v>1092</v>
      </c>
      <c r="D34" s="1264">
        <v>0.1732612550563109</v>
      </c>
      <c r="E34" s="1264">
        <v>7.2245525998937934</v>
      </c>
      <c r="F34" s="1264">
        <v>7.1172808350757482</v>
      </c>
      <c r="G34" s="1264">
        <v>7.4191253735008758</v>
      </c>
      <c r="H34" s="1264">
        <v>7.8118106700594812</v>
      </c>
      <c r="I34" s="1264">
        <v>8.3193355193043086</v>
      </c>
      <c r="J34" s="1264">
        <v>10.086775137058481</v>
      </c>
      <c r="K34" s="1264">
        <v>9.5093192518986189</v>
      </c>
      <c r="L34" s="1265">
        <v>10.5</v>
      </c>
      <c r="N34" s="1270"/>
      <c r="O34" s="1270"/>
      <c r="P34" s="1270"/>
      <c r="Q34" s="1270"/>
      <c r="R34" s="1270"/>
      <c r="S34" s="1270"/>
      <c r="T34" s="1270"/>
      <c r="U34" s="1270"/>
      <c r="V34" s="1270"/>
      <c r="W34" s="1262"/>
      <c r="X34" s="1258"/>
      <c r="Y34" s="1258"/>
      <c r="Z34" s="1258"/>
      <c r="AA34" s="1258"/>
      <c r="AB34" s="1258"/>
      <c r="AC34" s="1258"/>
      <c r="AD34" s="1258"/>
      <c r="AE34" s="1258"/>
      <c r="AF34" s="1258"/>
      <c r="AG34" s="1258"/>
      <c r="AH34" s="1258"/>
    </row>
    <row r="35" spans="2:34" s="367" customFormat="1" ht="27.75" customHeight="1" x14ac:dyDescent="0.2">
      <c r="B35" s="1860"/>
      <c r="C35" s="1263" t="s">
        <v>1093</v>
      </c>
      <c r="D35" s="1264">
        <v>0.14929877428341135</v>
      </c>
      <c r="E35" s="1264">
        <v>7.8279947186865861</v>
      </c>
      <c r="F35" s="1264">
        <v>6.9971838816284802</v>
      </c>
      <c r="G35" s="1264">
        <v>7.2830843535318603</v>
      </c>
      <c r="H35" s="1264">
        <v>7.7446886060251545</v>
      </c>
      <c r="I35" s="1264">
        <v>8.4199712683437173</v>
      </c>
      <c r="J35" s="1264">
        <v>10.098509730862085</v>
      </c>
      <c r="K35" s="1264">
        <v>10</v>
      </c>
      <c r="L35" s="1265">
        <v>10.5</v>
      </c>
      <c r="N35" s="1270"/>
      <c r="O35" s="1270"/>
      <c r="P35" s="1270"/>
      <c r="Q35" s="1270"/>
      <c r="R35" s="1270"/>
      <c r="S35" s="1270"/>
      <c r="T35" s="1270"/>
      <c r="U35" s="1270"/>
      <c r="V35" s="1270"/>
      <c r="W35" s="1262"/>
      <c r="X35" s="1258"/>
      <c r="Y35" s="1258"/>
      <c r="Z35" s="1258"/>
      <c r="AA35" s="1258"/>
      <c r="AB35" s="1258"/>
      <c r="AC35" s="1258"/>
      <c r="AD35" s="1258"/>
      <c r="AE35" s="1258"/>
      <c r="AF35" s="1258"/>
      <c r="AG35" s="1258"/>
      <c r="AH35" s="1258"/>
    </row>
    <row r="36" spans="2:34" s="367" customFormat="1" ht="27.75" customHeight="1" x14ac:dyDescent="0.2">
      <c r="B36" s="1860"/>
      <c r="C36" s="1263" t="s">
        <v>1094</v>
      </c>
      <c r="D36" s="1264">
        <v>0.13145467786050499</v>
      </c>
      <c r="E36" s="1264">
        <v>7.8210917759884531</v>
      </c>
      <c r="F36" s="1264">
        <v>6.9982855256835457</v>
      </c>
      <c r="G36" s="1264">
        <v>7.3364026906040225</v>
      </c>
      <c r="H36" s="1264">
        <v>7.5076269543246061</v>
      </c>
      <c r="I36" s="1264">
        <v>8.4834468324706691</v>
      </c>
      <c r="J36" s="1264">
        <v>10.134330258141643</v>
      </c>
      <c r="K36" s="1264">
        <v>10</v>
      </c>
      <c r="L36" s="1265">
        <v>10.5</v>
      </c>
      <c r="N36" s="1270"/>
      <c r="O36" s="1270"/>
      <c r="P36" s="1270"/>
      <c r="Q36" s="1270"/>
      <c r="R36" s="1270"/>
      <c r="S36" s="1270"/>
      <c r="T36" s="1270"/>
      <c r="U36" s="1270"/>
      <c r="V36" s="1270"/>
      <c r="W36" s="1262"/>
      <c r="X36" s="1258"/>
      <c r="Y36" s="1258"/>
      <c r="Z36" s="1258"/>
      <c r="AA36" s="1258"/>
      <c r="AB36" s="1258"/>
      <c r="AC36" s="1258"/>
      <c r="AD36" s="1258"/>
      <c r="AE36" s="1258"/>
      <c r="AF36" s="1258"/>
      <c r="AG36" s="1258"/>
      <c r="AH36" s="1258"/>
    </row>
    <row r="37" spans="2:34" s="367" customFormat="1" ht="27.75" customHeight="1" x14ac:dyDescent="0.2">
      <c r="B37" s="1860"/>
      <c r="C37" s="1263" t="s">
        <v>1095</v>
      </c>
      <c r="D37" s="1264">
        <v>0.13192048514669683</v>
      </c>
      <c r="E37" s="1264">
        <v>7.839327892663313</v>
      </c>
      <c r="F37" s="1264">
        <v>6.9969153866814553</v>
      </c>
      <c r="G37" s="1264">
        <v>7.2639995909913644</v>
      </c>
      <c r="H37" s="1264">
        <v>7.296653384247727</v>
      </c>
      <c r="I37" s="1264">
        <v>8.4534273928799024</v>
      </c>
      <c r="J37" s="1264">
        <v>10.128609625323879</v>
      </c>
      <c r="K37" s="1264">
        <v>9.9999999999999982</v>
      </c>
      <c r="L37" s="1265">
        <v>10.5</v>
      </c>
      <c r="N37" s="1270"/>
      <c r="O37" s="1270"/>
      <c r="P37" s="1270"/>
      <c r="Q37" s="1270"/>
      <c r="R37" s="1270"/>
      <c r="S37" s="1270"/>
      <c r="T37" s="1270"/>
      <c r="U37" s="1270"/>
      <c r="V37" s="1270"/>
      <c r="W37" s="1262"/>
      <c r="X37" s="1258"/>
      <c r="Y37" s="1258"/>
      <c r="Z37" s="1258"/>
      <c r="AA37" s="1258"/>
      <c r="AB37" s="1258"/>
      <c r="AC37" s="1258"/>
      <c r="AD37" s="1258"/>
      <c r="AE37" s="1258"/>
      <c r="AF37" s="1258"/>
      <c r="AG37" s="1258"/>
      <c r="AH37" s="1258"/>
    </row>
    <row r="38" spans="2:34" s="367" customFormat="1" ht="27.75" customHeight="1" x14ac:dyDescent="0.2">
      <c r="B38" s="1860"/>
      <c r="C38" s="1263" t="s">
        <v>1096</v>
      </c>
      <c r="D38" s="1264">
        <v>0.14436010082579445</v>
      </c>
      <c r="E38" s="1264">
        <v>9</v>
      </c>
      <c r="F38" s="1264">
        <v>7.0264226435333397</v>
      </c>
      <c r="G38" s="1264">
        <v>7.3593667236304698</v>
      </c>
      <c r="H38" s="1264">
        <v>8.4337173377422285</v>
      </c>
      <c r="I38" s="1264">
        <v>9.7144944878331092</v>
      </c>
      <c r="J38" s="1264">
        <v>10.144063050235912</v>
      </c>
      <c r="K38" s="1264">
        <v>10.000000000000002</v>
      </c>
      <c r="L38" s="1265">
        <v>10.5</v>
      </c>
      <c r="N38" s="1270"/>
      <c r="O38" s="1270"/>
      <c r="P38" s="1270"/>
      <c r="Q38" s="1270"/>
      <c r="R38" s="1270"/>
      <c r="S38" s="1270"/>
      <c r="T38" s="1270"/>
      <c r="U38" s="1270"/>
      <c r="V38" s="1270"/>
      <c r="W38" s="1262"/>
      <c r="X38" s="1258"/>
      <c r="Y38" s="1258"/>
      <c r="Z38" s="1258"/>
      <c r="AA38" s="1258"/>
      <c r="AB38" s="1258"/>
      <c r="AC38" s="1258"/>
      <c r="AD38" s="1258"/>
      <c r="AE38" s="1258"/>
      <c r="AF38" s="1258"/>
      <c r="AG38" s="1258"/>
      <c r="AH38" s="1258"/>
    </row>
    <row r="39" spans="2:34" s="367" customFormat="1" ht="27.75" customHeight="1" x14ac:dyDescent="0.2">
      <c r="B39" s="1860"/>
      <c r="C39" s="1263" t="s">
        <v>1097</v>
      </c>
      <c r="D39" s="1264">
        <v>0.14220052987607876</v>
      </c>
      <c r="E39" s="1264">
        <v>9</v>
      </c>
      <c r="F39" s="1264">
        <v>7.0251472081137969</v>
      </c>
      <c r="G39" s="1264">
        <v>7.2934117099702114</v>
      </c>
      <c r="H39" s="1264">
        <v>8.4354327081086051</v>
      </c>
      <c r="I39" s="1264">
        <v>9.7957588297069869</v>
      </c>
      <c r="J39" s="1264">
        <v>10.163329917354325</v>
      </c>
      <c r="K39" s="1264">
        <v>10</v>
      </c>
      <c r="L39" s="1265">
        <v>10.5</v>
      </c>
      <c r="N39" s="1270"/>
      <c r="O39" s="1270"/>
      <c r="P39" s="1270"/>
      <c r="Q39" s="1270"/>
      <c r="R39" s="1270"/>
      <c r="S39" s="1270"/>
      <c r="T39" s="1270"/>
      <c r="U39" s="1270"/>
      <c r="V39" s="1270"/>
      <c r="W39" s="1262"/>
      <c r="X39" s="1258"/>
      <c r="Y39" s="1258"/>
      <c r="Z39" s="1258"/>
      <c r="AA39" s="1258"/>
      <c r="AB39" s="1258"/>
      <c r="AC39" s="1258"/>
      <c r="AD39" s="1258"/>
      <c r="AE39" s="1258"/>
      <c r="AF39" s="1258"/>
      <c r="AG39" s="1258"/>
      <c r="AH39" s="1258"/>
    </row>
    <row r="40" spans="2:34" s="367" customFormat="1" ht="27.75" customHeight="1" thickBot="1" x14ac:dyDescent="0.25">
      <c r="B40" s="1861"/>
      <c r="C40" s="1271" t="s">
        <v>1098</v>
      </c>
      <c r="D40" s="1273">
        <v>0.1406314358268213</v>
      </c>
      <c r="E40" s="1273">
        <v>9</v>
      </c>
      <c r="F40" s="1273">
        <v>7.0168126228783638</v>
      </c>
      <c r="G40" s="1273">
        <v>7.221129328333971</v>
      </c>
      <c r="H40" s="1273">
        <v>8.2001815288396571</v>
      </c>
      <c r="I40" s="1273">
        <v>9.8669705566833059</v>
      </c>
      <c r="J40" s="1273">
        <v>10.197528419526215</v>
      </c>
      <c r="K40" s="1273">
        <v>10</v>
      </c>
      <c r="L40" s="1274">
        <v>10.5</v>
      </c>
      <c r="N40" s="1270"/>
      <c r="O40" s="1270"/>
      <c r="P40" s="1270"/>
      <c r="Q40" s="1270"/>
      <c r="R40" s="1270"/>
      <c r="S40" s="1270"/>
      <c r="T40" s="1270"/>
      <c r="U40" s="1270"/>
      <c r="V40" s="1270"/>
      <c r="W40" s="1262"/>
      <c r="X40" s="1258"/>
      <c r="Y40" s="1258"/>
      <c r="Z40" s="1258"/>
      <c r="AA40" s="1258"/>
      <c r="AB40" s="1258"/>
      <c r="AC40" s="1258"/>
      <c r="AD40" s="1258"/>
      <c r="AE40" s="1258"/>
      <c r="AF40" s="1258"/>
      <c r="AG40" s="1258"/>
      <c r="AH40" s="1258"/>
    </row>
    <row r="41" spans="2:34" s="829" customFormat="1" ht="12.75" customHeight="1" thickTop="1" x14ac:dyDescent="0.2">
      <c r="B41" s="852"/>
      <c r="C41" s="852"/>
      <c r="D41" s="853"/>
      <c r="E41" s="853"/>
      <c r="F41" s="853"/>
      <c r="G41" s="853"/>
      <c r="H41" s="853"/>
      <c r="I41" s="853"/>
      <c r="J41" s="853"/>
      <c r="K41" s="853"/>
      <c r="L41" s="853"/>
      <c r="Q41" s="854"/>
      <c r="R41" s="854"/>
      <c r="S41" s="854"/>
      <c r="T41" s="854"/>
      <c r="U41" s="854"/>
      <c r="V41" s="854"/>
      <c r="W41" s="854"/>
      <c r="X41" s="854"/>
      <c r="Y41" s="854"/>
      <c r="Z41" s="854"/>
      <c r="AA41" s="854"/>
      <c r="AB41" s="854"/>
      <c r="AC41" s="854"/>
      <c r="AD41" s="854"/>
      <c r="AE41" s="854"/>
      <c r="AF41" s="854"/>
      <c r="AG41" s="854"/>
      <c r="AH41" s="854"/>
    </row>
    <row r="42" spans="2:34" s="839" customFormat="1" ht="21.75" customHeight="1" x14ac:dyDescent="0.2">
      <c r="B42" s="1879" t="s">
        <v>1537</v>
      </c>
      <c r="C42" s="1879"/>
      <c r="K42" s="1884" t="s">
        <v>1769</v>
      </c>
      <c r="L42" s="1884"/>
      <c r="Q42" s="855"/>
      <c r="R42" s="855"/>
      <c r="S42" s="855"/>
      <c r="T42" s="855"/>
      <c r="U42" s="855"/>
      <c r="V42" s="855"/>
      <c r="W42" s="855"/>
      <c r="X42" s="855"/>
      <c r="Y42" s="855"/>
      <c r="Z42" s="855"/>
      <c r="AA42" s="855"/>
      <c r="AB42" s="855"/>
      <c r="AC42" s="855"/>
      <c r="AD42" s="855"/>
      <c r="AE42" s="855"/>
      <c r="AF42" s="855"/>
      <c r="AG42" s="855"/>
      <c r="AH42" s="855"/>
    </row>
    <row r="43" spans="2:34" s="839" customFormat="1" ht="21.75" customHeight="1" x14ac:dyDescent="0.2">
      <c r="B43" s="856" t="s">
        <v>1441</v>
      </c>
      <c r="C43" s="856"/>
      <c r="D43" s="857"/>
      <c r="E43" s="857"/>
      <c r="F43" s="857"/>
      <c r="G43" s="857"/>
      <c r="H43" s="717"/>
      <c r="I43" s="717"/>
      <c r="J43" s="717"/>
      <c r="K43" s="717"/>
      <c r="L43" s="858" t="s">
        <v>1544</v>
      </c>
      <c r="Q43" s="855"/>
      <c r="R43" s="855"/>
      <c r="S43" s="855"/>
      <c r="T43" s="855"/>
      <c r="U43" s="855"/>
      <c r="V43" s="855"/>
      <c r="W43" s="855"/>
      <c r="X43" s="855"/>
      <c r="Y43" s="855"/>
      <c r="Z43" s="855"/>
      <c r="AA43" s="855"/>
      <c r="AB43" s="855"/>
      <c r="AC43" s="855"/>
      <c r="AD43" s="855"/>
      <c r="AE43" s="855"/>
      <c r="AF43" s="855"/>
      <c r="AG43" s="855"/>
      <c r="AH43" s="855"/>
    </row>
    <row r="44" spans="2:34" s="829" customFormat="1" ht="8.25" customHeight="1" x14ac:dyDescent="0.2">
      <c r="Q44" s="854"/>
      <c r="R44" s="854"/>
      <c r="S44" s="854"/>
      <c r="T44" s="854"/>
      <c r="U44" s="854"/>
      <c r="V44" s="854"/>
      <c r="W44" s="854"/>
      <c r="X44" s="854"/>
      <c r="Y44" s="854"/>
      <c r="Z44" s="854"/>
      <c r="AA44" s="854"/>
      <c r="AB44" s="854"/>
      <c r="AC44" s="854"/>
      <c r="AD44" s="854"/>
      <c r="AE44" s="854"/>
      <c r="AF44" s="854"/>
      <c r="AG44" s="854"/>
      <c r="AH44" s="854"/>
    </row>
    <row r="45" spans="2:34" s="829" customFormat="1" ht="8.25" customHeight="1" x14ac:dyDescent="0.2">
      <c r="Q45" s="854"/>
      <c r="R45" s="854"/>
      <c r="S45" s="854"/>
      <c r="T45" s="854"/>
      <c r="U45" s="854"/>
      <c r="V45" s="854"/>
      <c r="W45" s="854"/>
      <c r="X45" s="854"/>
      <c r="Y45" s="854"/>
      <c r="Z45" s="854"/>
      <c r="AA45" s="854"/>
      <c r="AB45" s="854"/>
      <c r="AC45" s="854"/>
      <c r="AD45" s="854"/>
      <c r="AE45" s="854"/>
      <c r="AF45" s="854"/>
      <c r="AG45" s="854"/>
      <c r="AH45" s="854"/>
    </row>
    <row r="46" spans="2:34" s="829" customFormat="1" ht="36.75" x14ac:dyDescent="0.2">
      <c r="B46" s="1828" t="s">
        <v>1852</v>
      </c>
      <c r="C46" s="1828"/>
      <c r="D46" s="1828"/>
      <c r="E46" s="1828"/>
      <c r="F46" s="1828"/>
      <c r="G46" s="1828"/>
      <c r="H46" s="1828"/>
      <c r="I46" s="1828"/>
      <c r="J46" s="1828"/>
      <c r="K46" s="1828"/>
      <c r="L46" s="1828"/>
      <c r="Q46" s="854"/>
      <c r="R46" s="854"/>
      <c r="S46" s="854"/>
      <c r="T46" s="854"/>
      <c r="U46" s="854"/>
      <c r="V46" s="854"/>
      <c r="W46" s="854"/>
      <c r="X46" s="854"/>
      <c r="Y46" s="854"/>
      <c r="Z46" s="854"/>
      <c r="AA46" s="854"/>
      <c r="AB46" s="854"/>
      <c r="AC46" s="854"/>
      <c r="AD46" s="854"/>
      <c r="AE46" s="854"/>
      <c r="AF46" s="854"/>
      <c r="AG46" s="854"/>
      <c r="AH46" s="854"/>
    </row>
    <row r="47" spans="2:34" s="829" customFormat="1" ht="9.75" customHeight="1" x14ac:dyDescent="0.2">
      <c r="B47" s="835"/>
      <c r="C47" s="835"/>
      <c r="D47" s="859"/>
      <c r="E47" s="859"/>
      <c r="F47" s="859"/>
      <c r="G47" s="859"/>
      <c r="H47" s="859"/>
      <c r="I47" s="859"/>
      <c r="J47" s="859"/>
      <c r="K47" s="859"/>
      <c r="L47" s="859"/>
      <c r="Q47" s="854"/>
      <c r="R47" s="854"/>
      <c r="S47" s="854"/>
      <c r="T47" s="854"/>
      <c r="U47" s="854"/>
      <c r="V47" s="854"/>
      <c r="W47" s="854"/>
      <c r="X47" s="854"/>
      <c r="Y47" s="854"/>
      <c r="Z47" s="854"/>
      <c r="AA47" s="854"/>
      <c r="AB47" s="854"/>
      <c r="AC47" s="854"/>
      <c r="AD47" s="854"/>
      <c r="AE47" s="854"/>
      <c r="AF47" s="854"/>
      <c r="AG47" s="854"/>
      <c r="AH47" s="854"/>
    </row>
    <row r="48" spans="2:34" s="829" customFormat="1" ht="36.75" x14ac:dyDescent="0.2">
      <c r="B48" s="1828" t="s">
        <v>1853</v>
      </c>
      <c r="C48" s="1828"/>
      <c r="D48" s="1828"/>
      <c r="E48" s="1828"/>
      <c r="F48" s="1828"/>
      <c r="G48" s="1828"/>
      <c r="H48" s="1828"/>
      <c r="I48" s="1828"/>
      <c r="J48" s="1828"/>
      <c r="K48" s="1828"/>
      <c r="L48" s="1828"/>
      <c r="Q48" s="854"/>
      <c r="R48" s="854"/>
      <c r="S48" s="854"/>
      <c r="T48" s="854"/>
      <c r="U48" s="854"/>
      <c r="V48" s="854"/>
      <c r="W48" s="854"/>
      <c r="X48" s="854"/>
      <c r="Y48" s="854"/>
      <c r="Z48" s="854"/>
      <c r="AA48" s="854"/>
      <c r="AB48" s="854"/>
      <c r="AC48" s="854"/>
      <c r="AD48" s="854"/>
      <c r="AE48" s="854"/>
      <c r="AF48" s="854"/>
      <c r="AG48" s="854"/>
      <c r="AH48" s="854"/>
    </row>
    <row r="49" spans="2:34" s="829" customFormat="1" ht="11.25" customHeight="1" x14ac:dyDescent="0.2">
      <c r="Q49" s="854"/>
      <c r="R49" s="854"/>
      <c r="S49" s="854"/>
      <c r="T49" s="854"/>
      <c r="U49" s="854"/>
      <c r="V49" s="854"/>
      <c r="W49" s="854"/>
      <c r="X49" s="854"/>
      <c r="Y49" s="854"/>
      <c r="Z49" s="854"/>
      <c r="AA49" s="854"/>
      <c r="AB49" s="854"/>
      <c r="AC49" s="854"/>
      <c r="AD49" s="854"/>
      <c r="AE49" s="854"/>
      <c r="AF49" s="854"/>
      <c r="AG49" s="854"/>
      <c r="AH49" s="854"/>
    </row>
    <row r="50" spans="2:34" s="839" customFormat="1" ht="22.5" x14ac:dyDescent="0.2">
      <c r="B50" s="1878" t="s">
        <v>1783</v>
      </c>
      <c r="C50" s="1878"/>
      <c r="L50" s="717" t="s">
        <v>1782</v>
      </c>
      <c r="Q50" s="855"/>
      <c r="R50" s="855"/>
      <c r="S50" s="855"/>
      <c r="T50" s="855"/>
      <c r="U50" s="855"/>
      <c r="V50" s="855"/>
      <c r="W50" s="855"/>
      <c r="X50" s="855"/>
      <c r="Y50" s="855"/>
      <c r="Z50" s="855"/>
      <c r="AA50" s="855"/>
      <c r="AB50" s="855"/>
      <c r="AC50" s="855"/>
      <c r="AD50" s="855"/>
      <c r="AE50" s="855"/>
      <c r="AF50" s="855"/>
      <c r="AG50" s="855"/>
      <c r="AH50" s="855"/>
    </row>
    <row r="51" spans="2:34" s="829" customFormat="1" ht="15.75" thickBot="1" x14ac:dyDescent="0.25">
      <c r="Q51" s="854"/>
      <c r="R51" s="854"/>
      <c r="S51" s="854"/>
      <c r="T51" s="854"/>
      <c r="U51" s="854"/>
      <c r="V51" s="854"/>
      <c r="W51" s="854"/>
      <c r="X51" s="854"/>
      <c r="Y51" s="854"/>
      <c r="Z51" s="854"/>
      <c r="AA51" s="854"/>
      <c r="AB51" s="854"/>
      <c r="AC51" s="854"/>
      <c r="AD51" s="854"/>
      <c r="AE51" s="854"/>
      <c r="AF51" s="854"/>
      <c r="AG51" s="854"/>
      <c r="AH51" s="854"/>
    </row>
    <row r="52" spans="2:34" s="800" customFormat="1" ht="31.5" thickTop="1" x14ac:dyDescent="0.2">
      <c r="B52" s="1875" t="s">
        <v>887</v>
      </c>
      <c r="C52" s="1876"/>
      <c r="D52" s="860" t="s">
        <v>1100</v>
      </c>
      <c r="E52" s="1872" t="s">
        <v>1622</v>
      </c>
      <c r="F52" s="1873"/>
      <c r="G52" s="1874"/>
      <c r="H52" s="1872" t="s">
        <v>1631</v>
      </c>
      <c r="I52" s="1873"/>
      <c r="J52" s="1873"/>
      <c r="K52" s="1873"/>
      <c r="L52" s="1877"/>
      <c r="Q52" s="851"/>
      <c r="R52" s="851"/>
      <c r="S52" s="851"/>
      <c r="T52" s="851"/>
      <c r="U52" s="851"/>
      <c r="V52" s="851"/>
      <c r="W52" s="851"/>
      <c r="X52" s="851"/>
      <c r="Y52" s="851"/>
      <c r="Z52" s="851"/>
      <c r="AA52" s="851"/>
      <c r="AB52" s="851"/>
      <c r="AC52" s="851"/>
      <c r="AD52" s="851"/>
      <c r="AE52" s="851"/>
      <c r="AF52" s="851"/>
      <c r="AG52" s="851"/>
      <c r="AH52" s="851"/>
    </row>
    <row r="53" spans="2:34" s="800" customFormat="1" ht="30.75" x14ac:dyDescent="0.2">
      <c r="B53" s="1870" t="s">
        <v>886</v>
      </c>
      <c r="C53" s="1868"/>
      <c r="D53" s="1868" t="s">
        <v>1101</v>
      </c>
      <c r="E53" s="1667" t="s">
        <v>1102</v>
      </c>
      <c r="F53" s="1667" t="s">
        <v>1103</v>
      </c>
      <c r="G53" s="738" t="s">
        <v>1104</v>
      </c>
      <c r="H53" s="738" t="s">
        <v>1105</v>
      </c>
      <c r="I53" s="738" t="s">
        <v>1106</v>
      </c>
      <c r="J53" s="738" t="s">
        <v>1108</v>
      </c>
      <c r="K53" s="738" t="s">
        <v>1107</v>
      </c>
      <c r="L53" s="861" t="s">
        <v>1111</v>
      </c>
      <c r="Q53" s="851"/>
      <c r="R53" s="851"/>
      <c r="S53" s="851"/>
      <c r="T53" s="851"/>
      <c r="U53" s="851"/>
      <c r="V53" s="851"/>
      <c r="W53" s="851"/>
      <c r="X53" s="851"/>
      <c r="Y53" s="851"/>
      <c r="Z53" s="851"/>
      <c r="AA53" s="851"/>
      <c r="AB53" s="851"/>
      <c r="AC53" s="851"/>
      <c r="AD53" s="851"/>
      <c r="AE53" s="851"/>
      <c r="AF53" s="851"/>
      <c r="AG53" s="851"/>
      <c r="AH53" s="851"/>
    </row>
    <row r="54" spans="2:34" s="800" customFormat="1" ht="30.75" x14ac:dyDescent="0.2">
      <c r="B54" s="1871"/>
      <c r="C54" s="1869"/>
      <c r="D54" s="1869"/>
      <c r="E54" s="862" t="s">
        <v>1109</v>
      </c>
      <c r="F54" s="862" t="s">
        <v>1110</v>
      </c>
      <c r="G54" s="862" t="s">
        <v>1112</v>
      </c>
      <c r="H54" s="862" t="s">
        <v>1116</v>
      </c>
      <c r="I54" s="862" t="s">
        <v>1113</v>
      </c>
      <c r="J54" s="862" t="s">
        <v>1117</v>
      </c>
      <c r="K54" s="862" t="s">
        <v>1114</v>
      </c>
      <c r="L54" s="863" t="s">
        <v>1115</v>
      </c>
      <c r="Q54" s="851"/>
      <c r="R54" s="851"/>
      <c r="S54" s="851"/>
      <c r="T54" s="851"/>
      <c r="U54" s="851"/>
      <c r="V54" s="851"/>
      <c r="W54" s="851"/>
      <c r="X54" s="851"/>
      <c r="Y54" s="851"/>
      <c r="Z54" s="851"/>
      <c r="AA54" s="851"/>
      <c r="AB54" s="851"/>
      <c r="AC54" s="851"/>
      <c r="AD54" s="851"/>
      <c r="AE54" s="851"/>
      <c r="AF54" s="851"/>
      <c r="AG54" s="851"/>
      <c r="AH54" s="851"/>
    </row>
    <row r="55" spans="2:34" s="367" customFormat="1" ht="27.95" customHeight="1" x14ac:dyDescent="0.2">
      <c r="B55" s="1862">
        <v>2008</v>
      </c>
      <c r="C55" s="1863"/>
      <c r="D55" s="1259">
        <v>10.168476293620348</v>
      </c>
      <c r="E55" s="1259">
        <v>8.0386512153351859</v>
      </c>
      <c r="F55" s="1259">
        <v>8.0995053870714742</v>
      </c>
      <c r="G55" s="1259">
        <v>9.5005995471875639</v>
      </c>
      <c r="H55" s="1259">
        <v>10.059095723013572</v>
      </c>
      <c r="I55" s="1259">
        <v>9.9230424211307913</v>
      </c>
      <c r="J55" s="1259">
        <v>10.272575837300108</v>
      </c>
      <c r="K55" s="1259">
        <v>9.3578664935652025</v>
      </c>
      <c r="L55" s="1260">
        <v>9.9031451187524198</v>
      </c>
      <c r="N55" s="1257"/>
      <c r="O55" s="1257"/>
      <c r="P55" s="1257"/>
      <c r="Q55" s="1257"/>
      <c r="R55" s="1257"/>
      <c r="S55" s="1257"/>
      <c r="T55" s="1257"/>
      <c r="U55" s="1257"/>
      <c r="V55" s="1257"/>
      <c r="W55" s="1257"/>
      <c r="X55" s="1257"/>
      <c r="Y55" s="1257"/>
      <c r="Z55" s="1257"/>
      <c r="AA55" s="1257"/>
      <c r="AB55" s="1258"/>
      <c r="AC55" s="1258"/>
      <c r="AD55" s="1258"/>
      <c r="AE55" s="1258"/>
      <c r="AF55" s="1258"/>
      <c r="AG55" s="1258"/>
      <c r="AH55" s="1258"/>
    </row>
    <row r="56" spans="2:34" s="367" customFormat="1" ht="27.95" customHeight="1" x14ac:dyDescent="0.2">
      <c r="B56" s="1866">
        <v>2009</v>
      </c>
      <c r="C56" s="1865"/>
      <c r="D56" s="1259">
        <v>10.163126567403074</v>
      </c>
      <c r="E56" s="1259">
        <v>7.9958221453620224</v>
      </c>
      <c r="F56" s="1259">
        <v>8.2039884190395771</v>
      </c>
      <c r="G56" s="1259">
        <v>9.2337621201026554</v>
      </c>
      <c r="H56" s="1259">
        <v>10.049190459477018</v>
      </c>
      <c r="I56" s="1259">
        <v>9.6578214309190216</v>
      </c>
      <c r="J56" s="1259">
        <v>9.6430297388740005</v>
      </c>
      <c r="K56" s="1259">
        <v>8.9661539069100442</v>
      </c>
      <c r="L56" s="1261">
        <v>9.5790488840450223</v>
      </c>
      <c r="N56" s="1257"/>
      <c r="O56" s="1257"/>
      <c r="P56" s="1257"/>
      <c r="Q56" s="1257"/>
      <c r="R56" s="1257"/>
      <c r="S56" s="1257"/>
      <c r="T56" s="1257"/>
      <c r="U56" s="1257"/>
      <c r="V56" s="1257"/>
      <c r="W56" s="1257"/>
      <c r="X56" s="1257"/>
      <c r="Y56" s="1257"/>
      <c r="Z56" s="1257"/>
      <c r="AA56" s="1257"/>
      <c r="AB56" s="1258"/>
      <c r="AC56" s="1258"/>
      <c r="AD56" s="1258"/>
      <c r="AE56" s="1258"/>
      <c r="AF56" s="1258"/>
      <c r="AG56" s="1258"/>
      <c r="AH56" s="1258"/>
    </row>
    <row r="57" spans="2:34" s="367" customFormat="1" ht="27.75" customHeight="1" x14ac:dyDescent="0.2">
      <c r="B57" s="1866">
        <v>2010</v>
      </c>
      <c r="C57" s="1865"/>
      <c r="D57" s="1259">
        <v>9.8778845207282373</v>
      </c>
      <c r="E57" s="1259">
        <v>7.8161449257636839</v>
      </c>
      <c r="F57" s="1259">
        <v>8.3084385270819556</v>
      </c>
      <c r="G57" s="1259">
        <v>9.2042513326167121</v>
      </c>
      <c r="H57" s="1259">
        <v>10.0697270634766</v>
      </c>
      <c r="I57" s="1259">
        <v>9.3503507417113862</v>
      </c>
      <c r="J57" s="1259">
        <v>9.5769334513708841</v>
      </c>
      <c r="K57" s="1259">
        <v>8.8557563567683868</v>
      </c>
      <c r="L57" s="1261">
        <v>9.463191903331813</v>
      </c>
      <c r="N57" s="1257"/>
      <c r="O57" s="1257"/>
      <c r="P57" s="1257"/>
      <c r="Q57" s="1257"/>
      <c r="R57" s="1257"/>
      <c r="S57" s="1257"/>
      <c r="T57" s="1257"/>
      <c r="U57" s="1257"/>
      <c r="V57" s="1257"/>
      <c r="W57" s="1257"/>
      <c r="X57" s="1257"/>
      <c r="Y57" s="1257"/>
      <c r="Z57" s="1257"/>
      <c r="AA57" s="1257"/>
      <c r="AB57" s="1258"/>
      <c r="AC57" s="1258"/>
      <c r="AD57" s="1258"/>
      <c r="AE57" s="1258"/>
      <c r="AF57" s="1258"/>
      <c r="AG57" s="1258"/>
      <c r="AH57" s="1258"/>
    </row>
    <row r="58" spans="2:34" s="367" customFormat="1" ht="27.75" customHeight="1" x14ac:dyDescent="0.2">
      <c r="B58" s="1866">
        <v>2011</v>
      </c>
      <c r="C58" s="1865"/>
      <c r="D58" s="1259">
        <v>9.9733920461278469</v>
      </c>
      <c r="E58" s="1259">
        <v>7.7830272449647691</v>
      </c>
      <c r="F58" s="1259">
        <v>8.3450846737326874</v>
      </c>
      <c r="G58" s="1259">
        <v>9.2669358853131261</v>
      </c>
      <c r="H58" s="1259">
        <v>10.2061056441745</v>
      </c>
      <c r="I58" s="1259">
        <v>9.6490262241795364</v>
      </c>
      <c r="J58" s="1259">
        <v>9.4299928142533194</v>
      </c>
      <c r="K58" s="1259">
        <v>9.0569512540538515</v>
      </c>
      <c r="L58" s="1261">
        <v>9.5855189841653026</v>
      </c>
      <c r="N58" s="1257"/>
      <c r="O58" s="1257"/>
      <c r="P58" s="1257"/>
      <c r="Q58" s="1257"/>
      <c r="R58" s="1257"/>
      <c r="S58" s="1257"/>
      <c r="T58" s="1257"/>
      <c r="U58" s="1257"/>
      <c r="V58" s="1257"/>
      <c r="W58" s="1257"/>
      <c r="X58" s="1257"/>
      <c r="Y58" s="1257"/>
      <c r="Z58" s="1257"/>
      <c r="AA58" s="1257"/>
      <c r="AB58" s="1258"/>
      <c r="AC58" s="1258"/>
      <c r="AD58" s="1258"/>
      <c r="AE58" s="1258"/>
      <c r="AF58" s="1258"/>
      <c r="AG58" s="1258"/>
      <c r="AH58" s="1258"/>
    </row>
    <row r="59" spans="2:34" s="367" customFormat="1" ht="27.75" customHeight="1" x14ac:dyDescent="0.2">
      <c r="B59" s="1864">
        <v>2012</v>
      </c>
      <c r="C59" s="1865"/>
      <c r="D59" s="1259">
        <v>11.486237350879918</v>
      </c>
      <c r="E59" s="1259">
        <v>8.6575673351905849</v>
      </c>
      <c r="F59" s="1259">
        <v>9.6265014110872666</v>
      </c>
      <c r="G59" s="1259">
        <v>9.7578414392228918</v>
      </c>
      <c r="H59" s="1259">
        <v>11.595289623171656</v>
      </c>
      <c r="I59" s="1259">
        <v>12.171499145683818</v>
      </c>
      <c r="J59" s="1259">
        <v>11.955544732302602</v>
      </c>
      <c r="K59" s="1259">
        <v>11.836198123682266</v>
      </c>
      <c r="L59" s="1602">
        <v>11.889632906210085</v>
      </c>
      <c r="N59" s="1257"/>
      <c r="O59" s="1257"/>
      <c r="P59" s="1257"/>
      <c r="Q59" s="1257"/>
      <c r="R59" s="1257"/>
      <c r="S59" s="1257"/>
      <c r="T59" s="1257"/>
      <c r="U59" s="1257"/>
      <c r="V59" s="1257"/>
      <c r="W59" s="1257"/>
      <c r="X59" s="1257"/>
      <c r="Y59" s="1257"/>
      <c r="Z59" s="1257"/>
      <c r="AA59" s="1257"/>
      <c r="AB59" s="1258"/>
      <c r="AC59" s="1258"/>
      <c r="AD59" s="1258"/>
      <c r="AE59" s="1258"/>
      <c r="AF59" s="1258"/>
      <c r="AG59" s="1258"/>
      <c r="AH59" s="1258"/>
    </row>
    <row r="60" spans="2:34" s="367" customFormat="1" ht="27.75" customHeight="1" x14ac:dyDescent="0.2">
      <c r="B60" s="1859">
        <v>2011</v>
      </c>
      <c r="C60" s="1267" t="s">
        <v>1087</v>
      </c>
      <c r="D60" s="1268">
        <v>9.7725114867142224</v>
      </c>
      <c r="E60" s="1268">
        <v>7.5706877320934396</v>
      </c>
      <c r="F60" s="1268">
        <v>8.1024436642944302</v>
      </c>
      <c r="G60" s="1268">
        <v>9.2078775758766795</v>
      </c>
      <c r="H60" s="1268">
        <v>9.8667532345938387</v>
      </c>
      <c r="I60" s="1268">
        <v>8.9436101804561137</v>
      </c>
      <c r="J60" s="1268">
        <v>8.009920292052918</v>
      </c>
      <c r="K60" s="1268">
        <v>8.0765661517578042</v>
      </c>
      <c r="L60" s="1269">
        <v>8.7242124647151691</v>
      </c>
      <c r="N60" s="1262"/>
      <c r="O60" s="1262"/>
      <c r="P60" s="1262"/>
      <c r="Q60" s="1262"/>
      <c r="R60" s="1262"/>
      <c r="S60" s="1262"/>
      <c r="T60" s="1262"/>
      <c r="U60" s="1262"/>
      <c r="V60" s="1262"/>
      <c r="W60" s="1262"/>
      <c r="X60" s="1262"/>
      <c r="Y60" s="1262"/>
      <c r="Z60" s="1262"/>
      <c r="AA60" s="1258"/>
      <c r="AB60" s="1258"/>
      <c r="AC60" s="1258"/>
      <c r="AD60" s="1258"/>
      <c r="AE60" s="1258"/>
      <c r="AF60" s="1258"/>
      <c r="AG60" s="1258"/>
      <c r="AH60" s="1258"/>
    </row>
    <row r="61" spans="2:34" s="367" customFormat="1" ht="27.75" customHeight="1" x14ac:dyDescent="0.2">
      <c r="B61" s="1860"/>
      <c r="C61" s="1263" t="s">
        <v>1088</v>
      </c>
      <c r="D61" s="1264">
        <v>9.7885203780744412</v>
      </c>
      <c r="E61" s="1264">
        <v>7.631807939119037</v>
      </c>
      <c r="F61" s="1264">
        <v>8.0799397771005754</v>
      </c>
      <c r="G61" s="1264">
        <v>9.2061572595133736</v>
      </c>
      <c r="H61" s="1264">
        <v>9.8527812156962149</v>
      </c>
      <c r="I61" s="1264">
        <v>8.858686678292317</v>
      </c>
      <c r="J61" s="1264">
        <v>8.6251984450934049</v>
      </c>
      <c r="K61" s="1264">
        <v>8.1767499211123944</v>
      </c>
      <c r="L61" s="1265">
        <v>8.8783540650485833</v>
      </c>
      <c r="N61" s="1262"/>
      <c r="O61" s="1262"/>
      <c r="P61" s="1262"/>
      <c r="Q61" s="1262"/>
      <c r="R61" s="1262"/>
      <c r="S61" s="1262"/>
      <c r="T61" s="1262"/>
      <c r="U61" s="1262"/>
      <c r="V61" s="1262"/>
      <c r="W61" s="1262"/>
      <c r="X61" s="1262"/>
      <c r="Y61" s="1262"/>
      <c r="Z61" s="1262"/>
      <c r="AA61" s="1258"/>
      <c r="AB61" s="1258"/>
      <c r="AC61" s="1258"/>
      <c r="AD61" s="1258"/>
      <c r="AE61" s="1258"/>
      <c r="AF61" s="1258"/>
      <c r="AG61" s="1258"/>
      <c r="AH61" s="1258"/>
    </row>
    <row r="62" spans="2:34" s="367" customFormat="1" ht="27.75" customHeight="1" x14ac:dyDescent="0.2">
      <c r="B62" s="1860"/>
      <c r="C62" s="1263" t="s">
        <v>1089</v>
      </c>
      <c r="D62" s="1264">
        <v>9.7806085656638917</v>
      </c>
      <c r="E62" s="1264">
        <v>7.6345503097433776</v>
      </c>
      <c r="F62" s="1264">
        <v>8.0533893416217524</v>
      </c>
      <c r="G62" s="1264">
        <v>9.2411453614202159</v>
      </c>
      <c r="H62" s="1264">
        <v>9.9248703160167313</v>
      </c>
      <c r="I62" s="1264">
        <v>8.9355537582057476</v>
      </c>
      <c r="J62" s="1264">
        <v>8.7415916734440344</v>
      </c>
      <c r="K62" s="1264">
        <v>8.2288604750394896</v>
      </c>
      <c r="L62" s="1265">
        <v>8.9577190556765007</v>
      </c>
      <c r="N62" s="1262"/>
      <c r="O62" s="1262"/>
      <c r="P62" s="1262"/>
      <c r="Q62" s="1262"/>
      <c r="R62" s="1262"/>
      <c r="S62" s="1262"/>
      <c r="T62" s="1262"/>
      <c r="U62" s="1262"/>
      <c r="V62" s="1262"/>
      <c r="W62" s="1262"/>
      <c r="X62" s="1262"/>
      <c r="Y62" s="1262"/>
      <c r="Z62" s="1262"/>
      <c r="AA62" s="1258"/>
      <c r="AB62" s="1258"/>
      <c r="AC62" s="1258"/>
      <c r="AD62" s="1258"/>
      <c r="AE62" s="1258"/>
      <c r="AF62" s="1258"/>
      <c r="AG62" s="1258"/>
      <c r="AH62" s="1258"/>
    </row>
    <row r="63" spans="2:34" s="367" customFormat="1" ht="27.75" customHeight="1" x14ac:dyDescent="0.2">
      <c r="B63" s="1860"/>
      <c r="C63" s="1263" t="s">
        <v>1090</v>
      </c>
      <c r="D63" s="1264">
        <v>9.4902891888095713</v>
      </c>
      <c r="E63" s="1264">
        <v>7.7965055481010239</v>
      </c>
      <c r="F63" s="1264">
        <v>8.1094424892622534</v>
      </c>
      <c r="G63" s="1264">
        <v>9.4279408897626364</v>
      </c>
      <c r="H63" s="1264">
        <v>9.8470236899443702</v>
      </c>
      <c r="I63" s="1264">
        <v>9.0595568813063689</v>
      </c>
      <c r="J63" s="1264">
        <v>8.879091287467979</v>
      </c>
      <c r="K63" s="1264">
        <v>8.3192841127773711</v>
      </c>
      <c r="L63" s="1265">
        <v>9.0262389928740223</v>
      </c>
      <c r="N63" s="1262"/>
      <c r="O63" s="1262"/>
      <c r="P63" s="1262"/>
      <c r="Q63" s="1262"/>
      <c r="R63" s="1262"/>
      <c r="S63" s="1262"/>
      <c r="T63" s="1262"/>
      <c r="U63" s="1262"/>
      <c r="V63" s="1262"/>
      <c r="W63" s="1262"/>
      <c r="X63" s="1262"/>
      <c r="Y63" s="1262"/>
      <c r="Z63" s="1262"/>
      <c r="AA63" s="1258"/>
      <c r="AB63" s="1258"/>
      <c r="AC63" s="1258"/>
      <c r="AD63" s="1258"/>
      <c r="AE63" s="1258"/>
      <c r="AF63" s="1258"/>
      <c r="AG63" s="1258"/>
      <c r="AH63" s="1258"/>
    </row>
    <row r="64" spans="2:34" s="367" customFormat="1" ht="27.75" customHeight="1" x14ac:dyDescent="0.2">
      <c r="B64" s="1860"/>
      <c r="C64" s="1263" t="s">
        <v>1091</v>
      </c>
      <c r="D64" s="1264">
        <v>9.5597155694368379</v>
      </c>
      <c r="E64" s="1264">
        <v>7.7302087686233714</v>
      </c>
      <c r="F64" s="1264">
        <v>8.2035834293734275</v>
      </c>
      <c r="G64" s="1264">
        <v>9.2222312945026097</v>
      </c>
      <c r="H64" s="1264">
        <v>10.05774432937268</v>
      </c>
      <c r="I64" s="1264">
        <v>9.5427127948356425</v>
      </c>
      <c r="J64" s="1264">
        <v>9.3253352703528236</v>
      </c>
      <c r="K64" s="1264">
        <v>8.955832477899337</v>
      </c>
      <c r="L64" s="1265">
        <v>9.4704062181151212</v>
      </c>
      <c r="N64" s="1262"/>
      <c r="O64" s="1262"/>
      <c r="P64" s="1262"/>
      <c r="Q64" s="1262"/>
      <c r="R64" s="1262"/>
      <c r="S64" s="1262"/>
      <c r="T64" s="1262"/>
      <c r="U64" s="1262"/>
      <c r="V64" s="1262"/>
      <c r="W64" s="1262"/>
      <c r="X64" s="1262"/>
      <c r="Y64" s="1262"/>
      <c r="Z64" s="1262"/>
      <c r="AA64" s="1258"/>
      <c r="AB64" s="1258"/>
      <c r="AC64" s="1258"/>
      <c r="AD64" s="1258"/>
      <c r="AE64" s="1258"/>
      <c r="AF64" s="1258"/>
      <c r="AG64" s="1258"/>
      <c r="AH64" s="1258"/>
    </row>
    <row r="65" spans="2:34" s="367" customFormat="1" ht="27.75" customHeight="1" x14ac:dyDescent="0.2">
      <c r="B65" s="1860"/>
      <c r="C65" s="1263" t="s">
        <v>1092</v>
      </c>
      <c r="D65" s="1264">
        <v>9.8873968338453473</v>
      </c>
      <c r="E65" s="1264">
        <v>7.6643684186945285</v>
      </c>
      <c r="F65" s="1264">
        <v>8.3830726474548776</v>
      </c>
      <c r="G65" s="1264">
        <v>9.2587068601621656</v>
      </c>
      <c r="H65" s="1264">
        <v>10.137615608624595</v>
      </c>
      <c r="I65" s="1264">
        <v>9.9082394183461453</v>
      </c>
      <c r="J65" s="1264">
        <v>9.6058421888272729</v>
      </c>
      <c r="K65" s="1264">
        <v>10.053476706945865</v>
      </c>
      <c r="L65" s="1265">
        <v>9.9262934806859686</v>
      </c>
      <c r="N65" s="1262"/>
      <c r="O65" s="1262"/>
      <c r="P65" s="1262"/>
      <c r="Q65" s="1262"/>
      <c r="R65" s="1262"/>
      <c r="S65" s="1262"/>
      <c r="T65" s="1262"/>
      <c r="U65" s="1262"/>
      <c r="V65" s="1262"/>
      <c r="W65" s="1262"/>
      <c r="X65" s="1262"/>
      <c r="Y65" s="1262"/>
      <c r="Z65" s="1262"/>
      <c r="AA65" s="1258"/>
      <c r="AB65" s="1258"/>
      <c r="AC65" s="1258"/>
      <c r="AD65" s="1258"/>
      <c r="AE65" s="1258"/>
      <c r="AF65" s="1258"/>
      <c r="AG65" s="1258"/>
      <c r="AH65" s="1258"/>
    </row>
    <row r="66" spans="2:34" s="367" customFormat="1" ht="27.75" customHeight="1" x14ac:dyDescent="0.2">
      <c r="B66" s="1860"/>
      <c r="C66" s="1263" t="s">
        <v>1093</v>
      </c>
      <c r="D66" s="1264">
        <v>10.162342052079904</v>
      </c>
      <c r="E66" s="1264">
        <v>7.7970043727251932</v>
      </c>
      <c r="F66" s="1264">
        <v>8.4050622269847715</v>
      </c>
      <c r="G66" s="1264">
        <v>9.2313820588334643</v>
      </c>
      <c r="H66" s="1264">
        <v>10.347099428829958</v>
      </c>
      <c r="I66" s="1264">
        <v>9.9495223468055389</v>
      </c>
      <c r="J66" s="1264">
        <v>10.067505170853192</v>
      </c>
      <c r="K66" s="1264">
        <v>9.2119331408822802</v>
      </c>
      <c r="L66" s="1265">
        <v>9.8940150218427423</v>
      </c>
      <c r="N66" s="1262"/>
      <c r="O66" s="1262"/>
      <c r="P66" s="1262"/>
      <c r="Q66" s="1262"/>
      <c r="R66" s="1262"/>
      <c r="S66" s="1262"/>
      <c r="T66" s="1262"/>
      <c r="U66" s="1262"/>
      <c r="V66" s="1262"/>
      <c r="W66" s="1262"/>
      <c r="X66" s="1262"/>
      <c r="Y66" s="1262"/>
      <c r="Z66" s="1262"/>
      <c r="AA66" s="1258"/>
      <c r="AB66" s="1258"/>
      <c r="AC66" s="1258"/>
      <c r="AD66" s="1258"/>
      <c r="AE66" s="1258"/>
      <c r="AF66" s="1258"/>
      <c r="AG66" s="1258"/>
      <c r="AH66" s="1258"/>
    </row>
    <row r="67" spans="2:34" s="367" customFormat="1" ht="27.75" customHeight="1" x14ac:dyDescent="0.2">
      <c r="B67" s="1860"/>
      <c r="C67" s="1263" t="s">
        <v>1094</v>
      </c>
      <c r="D67" s="1264">
        <v>10.202783392640823</v>
      </c>
      <c r="E67" s="1264">
        <v>7.7997556583087695</v>
      </c>
      <c r="F67" s="1264">
        <v>8.5712765480373285</v>
      </c>
      <c r="G67" s="1264">
        <v>9.2389191868538187</v>
      </c>
      <c r="H67" s="1264">
        <v>10.361881565530419</v>
      </c>
      <c r="I67" s="1264">
        <v>9.9326170220369985</v>
      </c>
      <c r="J67" s="1264">
        <v>9.9508208310201169</v>
      </c>
      <c r="K67" s="1264">
        <v>9.2701774311142913</v>
      </c>
      <c r="L67" s="1265">
        <v>9.8788742124254565</v>
      </c>
      <c r="N67" s="1262"/>
      <c r="O67" s="1262"/>
      <c r="P67" s="1262"/>
      <c r="Q67" s="1262"/>
      <c r="R67" s="1262"/>
      <c r="S67" s="1262"/>
      <c r="T67" s="1262"/>
      <c r="U67" s="1262"/>
      <c r="V67" s="1262"/>
      <c r="W67" s="1262"/>
      <c r="X67" s="1262"/>
      <c r="Y67" s="1262"/>
      <c r="Z67" s="1262"/>
      <c r="AA67" s="1258"/>
      <c r="AB67" s="1258"/>
      <c r="AC67" s="1258"/>
      <c r="AD67" s="1258"/>
      <c r="AE67" s="1258"/>
      <c r="AF67" s="1258"/>
      <c r="AG67" s="1258"/>
      <c r="AH67" s="1258"/>
    </row>
    <row r="68" spans="2:34" s="367" customFormat="1" ht="27.75" customHeight="1" x14ac:dyDescent="0.2">
      <c r="B68" s="1860"/>
      <c r="C68" s="1263" t="s">
        <v>1095</v>
      </c>
      <c r="D68" s="1264">
        <v>10.2566557400298</v>
      </c>
      <c r="E68" s="1264">
        <v>8.0181768375492712</v>
      </c>
      <c r="F68" s="1264">
        <v>8.575950621006081</v>
      </c>
      <c r="G68" s="1264">
        <v>9.2511100145649596</v>
      </c>
      <c r="H68" s="1264">
        <v>10.413804981758593</v>
      </c>
      <c r="I68" s="1264">
        <v>9.9870813470441693</v>
      </c>
      <c r="J68" s="1264">
        <v>9.8632124796622556</v>
      </c>
      <c r="K68" s="1264">
        <v>9.3579236674274107</v>
      </c>
      <c r="L68" s="1265">
        <v>9.9055056189731072</v>
      </c>
      <c r="N68" s="1262"/>
      <c r="O68" s="1262"/>
      <c r="P68" s="1262"/>
      <c r="Q68" s="1262"/>
      <c r="R68" s="1262"/>
      <c r="S68" s="1262"/>
      <c r="T68" s="1262"/>
      <c r="U68" s="1262"/>
      <c r="V68" s="1262"/>
      <c r="W68" s="1262"/>
      <c r="X68" s="1262"/>
      <c r="Y68" s="1262"/>
      <c r="Z68" s="1262"/>
      <c r="AA68" s="1258"/>
      <c r="AB68" s="1258"/>
      <c r="AC68" s="1258"/>
      <c r="AD68" s="1258"/>
      <c r="AE68" s="1258"/>
      <c r="AF68" s="1258"/>
      <c r="AG68" s="1258"/>
      <c r="AH68" s="1258"/>
    </row>
    <row r="69" spans="2:34" s="367" customFormat="1" ht="27.75" customHeight="1" x14ac:dyDescent="0.2">
      <c r="B69" s="1860"/>
      <c r="C69" s="1263" t="s">
        <v>1096</v>
      </c>
      <c r="D69" s="1264">
        <v>10.222266561344458</v>
      </c>
      <c r="E69" s="1264">
        <v>7.9163948493227192</v>
      </c>
      <c r="F69" s="1264">
        <v>8.6406405211974011</v>
      </c>
      <c r="G69" s="1264">
        <v>9.2542198301062619</v>
      </c>
      <c r="H69" s="1264">
        <v>10.47860512397318</v>
      </c>
      <c r="I69" s="1264">
        <v>10.084324019169427</v>
      </c>
      <c r="J69" s="1264">
        <v>9.8537428169271521</v>
      </c>
      <c r="K69" s="1264">
        <v>9.3985143780948714</v>
      </c>
      <c r="L69" s="1265">
        <v>9.9537965845411573</v>
      </c>
      <c r="N69" s="1262"/>
      <c r="O69" s="1262"/>
      <c r="P69" s="1262"/>
      <c r="Q69" s="1262"/>
      <c r="R69" s="1262"/>
      <c r="S69" s="1262"/>
      <c r="T69" s="1262"/>
      <c r="U69" s="1262"/>
      <c r="V69" s="1262"/>
      <c r="W69" s="1262"/>
      <c r="X69" s="1262"/>
      <c r="Y69" s="1262"/>
      <c r="Z69" s="1262"/>
      <c r="AA69" s="1258"/>
      <c r="AB69" s="1258"/>
      <c r="AC69" s="1258"/>
      <c r="AD69" s="1258"/>
      <c r="AE69" s="1258"/>
      <c r="AF69" s="1258"/>
      <c r="AG69" s="1258"/>
      <c r="AH69" s="1258"/>
    </row>
    <row r="70" spans="2:34" s="367" customFormat="1" ht="27.75" customHeight="1" x14ac:dyDescent="0.2">
      <c r="B70" s="1860"/>
      <c r="C70" s="1263" t="s">
        <v>1097</v>
      </c>
      <c r="D70" s="1264">
        <v>10.215276103961354</v>
      </c>
      <c r="E70" s="1264">
        <v>7.8940593270248609</v>
      </c>
      <c r="F70" s="1264">
        <v>8.4544359210342961</v>
      </c>
      <c r="G70" s="1264">
        <v>9.2726232026758719</v>
      </c>
      <c r="H70" s="1264">
        <v>10.539005671619687</v>
      </c>
      <c r="I70" s="1264">
        <v>10.139197804034399</v>
      </c>
      <c r="J70" s="1264">
        <v>9.9118460616090296</v>
      </c>
      <c r="K70" s="1264">
        <v>9.4185144286567724</v>
      </c>
      <c r="L70" s="1265">
        <v>10.002140991479973</v>
      </c>
      <c r="N70" s="1262"/>
      <c r="O70" s="1262"/>
      <c r="P70" s="1262"/>
      <c r="Q70" s="1262"/>
      <c r="R70" s="1262"/>
      <c r="S70" s="1262"/>
      <c r="T70" s="1262"/>
      <c r="U70" s="1262"/>
      <c r="V70" s="1262"/>
      <c r="W70" s="1262"/>
      <c r="X70" s="1262"/>
      <c r="Y70" s="1262"/>
      <c r="Z70" s="1262"/>
      <c r="AA70" s="1258"/>
      <c r="AB70" s="1258"/>
      <c r="AC70" s="1258"/>
      <c r="AD70" s="1258"/>
      <c r="AE70" s="1258"/>
      <c r="AF70" s="1258"/>
      <c r="AG70" s="1258"/>
      <c r="AH70" s="1258"/>
    </row>
    <row r="71" spans="2:34" s="367" customFormat="1" ht="27.75" customHeight="1" x14ac:dyDescent="0.2">
      <c r="B71" s="1861"/>
      <c r="C71" s="1271" t="s">
        <v>1098</v>
      </c>
      <c r="D71" s="1272">
        <v>10.342338680933521</v>
      </c>
      <c r="E71" s="1272">
        <v>7.9428071782716216</v>
      </c>
      <c r="F71" s="1272">
        <v>8.5617788974250519</v>
      </c>
      <c r="G71" s="1272">
        <v>9.3909170894854732</v>
      </c>
      <c r="H71" s="1272">
        <v>10.646082564133735</v>
      </c>
      <c r="I71" s="1272">
        <v>10.447212439621573</v>
      </c>
      <c r="J71" s="1272">
        <v>10.325807253729684</v>
      </c>
      <c r="K71" s="1272">
        <v>10.215582156938313</v>
      </c>
      <c r="L71" s="1266">
        <v>10.408671103605826</v>
      </c>
      <c r="N71" s="1262"/>
      <c r="O71" s="1262"/>
      <c r="P71" s="1262"/>
      <c r="Q71" s="1262"/>
      <c r="R71" s="1262"/>
      <c r="S71" s="1262"/>
      <c r="T71" s="1262"/>
      <c r="U71" s="1262"/>
      <c r="V71" s="1262"/>
      <c r="W71" s="1262"/>
      <c r="X71" s="1262"/>
      <c r="Y71" s="1262"/>
      <c r="Z71" s="1262"/>
      <c r="AA71" s="1258"/>
      <c r="AB71" s="1258"/>
      <c r="AC71" s="1258"/>
      <c r="AD71" s="1258"/>
      <c r="AE71" s="1258"/>
      <c r="AF71" s="1258"/>
      <c r="AG71" s="1258"/>
      <c r="AH71" s="1258"/>
    </row>
    <row r="72" spans="2:34" s="367" customFormat="1" ht="27.75" customHeight="1" x14ac:dyDescent="0.2">
      <c r="B72" s="1860">
        <v>2012</v>
      </c>
      <c r="C72" s="1263" t="s">
        <v>1087</v>
      </c>
      <c r="D72" s="1264">
        <v>11.859172399305518</v>
      </c>
      <c r="E72" s="1264">
        <v>8.6329605095765114</v>
      </c>
      <c r="F72" s="1264">
        <v>8.8087319464534648</v>
      </c>
      <c r="G72" s="1264">
        <v>9.5524201550305232</v>
      </c>
      <c r="H72" s="1264">
        <v>12.216129667286491</v>
      </c>
      <c r="I72" s="1264">
        <v>12.394170554338938</v>
      </c>
      <c r="J72" s="1264">
        <v>11.286546603662975</v>
      </c>
      <c r="K72" s="1264">
        <v>10.891791538583732</v>
      </c>
      <c r="L72" s="1265">
        <v>11.697159590968036</v>
      </c>
      <c r="N72" s="1262"/>
      <c r="O72" s="1262"/>
      <c r="P72" s="1262"/>
      <c r="Q72" s="1262"/>
      <c r="R72" s="1262"/>
      <c r="S72" s="1262"/>
      <c r="T72" s="1262"/>
      <c r="U72" s="1262"/>
      <c r="V72" s="1262"/>
      <c r="W72" s="1262"/>
      <c r="X72" s="1262"/>
      <c r="Y72" s="1262"/>
      <c r="Z72" s="1262"/>
      <c r="AA72" s="1258"/>
      <c r="AB72" s="1258"/>
      <c r="AC72" s="1258"/>
      <c r="AD72" s="1258"/>
      <c r="AE72" s="1258"/>
      <c r="AF72" s="1258"/>
      <c r="AG72" s="1258"/>
      <c r="AH72" s="1258"/>
    </row>
    <row r="73" spans="2:34" s="367" customFormat="1" ht="27.75" customHeight="1" x14ac:dyDescent="0.2">
      <c r="B73" s="1860"/>
      <c r="C73" s="1263" t="s">
        <v>1088</v>
      </c>
      <c r="D73" s="1264">
        <v>12.077852839562228</v>
      </c>
      <c r="E73" s="1264">
        <v>8.6344501855382774</v>
      </c>
      <c r="F73" s="1264">
        <v>9.4625649145167507</v>
      </c>
      <c r="G73" s="1264">
        <v>9.9302105781576682</v>
      </c>
      <c r="H73" s="1264">
        <v>12.289526879701175</v>
      </c>
      <c r="I73" s="1264">
        <v>12.464310969104002</v>
      </c>
      <c r="J73" s="1264">
        <v>11.64760943378081</v>
      </c>
      <c r="K73" s="1264">
        <v>11.955337691962551</v>
      </c>
      <c r="L73" s="1265">
        <v>12.089196243637135</v>
      </c>
      <c r="N73" s="1262"/>
      <c r="O73" s="1262"/>
      <c r="P73" s="1262"/>
      <c r="Q73" s="1262"/>
      <c r="R73" s="1262"/>
      <c r="S73" s="1262"/>
      <c r="T73" s="1262"/>
      <c r="U73" s="1262"/>
      <c r="V73" s="1262"/>
      <c r="W73" s="1262"/>
      <c r="X73" s="1262"/>
      <c r="Y73" s="1262"/>
      <c r="Z73" s="1262"/>
      <c r="AA73" s="1258"/>
      <c r="AB73" s="1258"/>
      <c r="AC73" s="1258"/>
      <c r="AD73" s="1258"/>
      <c r="AE73" s="1258"/>
      <c r="AF73" s="1258"/>
      <c r="AG73" s="1258"/>
      <c r="AH73" s="1258"/>
    </row>
    <row r="74" spans="2:34" s="367" customFormat="1" ht="27.75" customHeight="1" x14ac:dyDescent="0.2">
      <c r="B74" s="1860"/>
      <c r="C74" s="1263" t="s">
        <v>1089</v>
      </c>
      <c r="D74" s="1264">
        <v>11.848139772337976</v>
      </c>
      <c r="E74" s="1264">
        <v>8.1531909964974894</v>
      </c>
      <c r="F74" s="1264">
        <v>9.5297481796197481</v>
      </c>
      <c r="G74" s="1264">
        <v>9.7926865102793563</v>
      </c>
      <c r="H74" s="1264">
        <v>11.231702285959273</v>
      </c>
      <c r="I74" s="1264">
        <v>11.986344486525795</v>
      </c>
      <c r="J74" s="1264">
        <v>11.646050679906178</v>
      </c>
      <c r="K74" s="1264">
        <v>11.91507643267923</v>
      </c>
      <c r="L74" s="1265">
        <v>11.694793471267619</v>
      </c>
      <c r="N74" s="1262"/>
      <c r="O74" s="1262"/>
      <c r="P74" s="1262"/>
      <c r="Q74" s="1262"/>
      <c r="R74" s="1262"/>
      <c r="S74" s="1262"/>
      <c r="T74" s="1262"/>
      <c r="U74" s="1262"/>
      <c r="V74" s="1262"/>
      <c r="W74" s="1262"/>
      <c r="X74" s="1262"/>
      <c r="Y74" s="1262"/>
      <c r="Z74" s="1262"/>
      <c r="AA74" s="1258"/>
      <c r="AB74" s="1258"/>
      <c r="AC74" s="1258"/>
      <c r="AD74" s="1258"/>
      <c r="AE74" s="1258"/>
      <c r="AF74" s="1258"/>
      <c r="AG74" s="1258"/>
      <c r="AH74" s="1258"/>
    </row>
    <row r="75" spans="2:34" s="367" customFormat="1" ht="27.75" customHeight="1" x14ac:dyDescent="0.2">
      <c r="B75" s="1860"/>
      <c r="C75" s="1263" t="s">
        <v>1090</v>
      </c>
      <c r="D75" s="1264">
        <v>11.470129275041042</v>
      </c>
      <c r="E75" s="1264">
        <v>8.655358563208523</v>
      </c>
      <c r="F75" s="1264">
        <v>9.6769848043027782</v>
      </c>
      <c r="G75" s="1264">
        <v>9.8534836653436226</v>
      </c>
      <c r="H75" s="1264">
        <v>11.244619707503579</v>
      </c>
      <c r="I75" s="1264">
        <v>11.952882673954985</v>
      </c>
      <c r="J75" s="1264">
        <v>11.559345623815478</v>
      </c>
      <c r="K75" s="1264">
        <v>11.85034415860731</v>
      </c>
      <c r="L75" s="1265">
        <v>11.651798040970338</v>
      </c>
      <c r="N75" s="1262"/>
      <c r="O75" s="1262"/>
      <c r="P75" s="1262"/>
      <c r="Q75" s="1262"/>
      <c r="R75" s="1262"/>
      <c r="S75" s="1262"/>
      <c r="T75" s="1262"/>
      <c r="U75" s="1262"/>
      <c r="V75" s="1262"/>
      <c r="W75" s="1262"/>
      <c r="X75" s="1262"/>
      <c r="Y75" s="1262"/>
      <c r="Z75" s="1262"/>
      <c r="AA75" s="1258"/>
      <c r="AB75" s="1258"/>
      <c r="AC75" s="1258"/>
      <c r="AD75" s="1258"/>
      <c r="AE75" s="1258"/>
      <c r="AF75" s="1258"/>
      <c r="AG75" s="1258"/>
      <c r="AH75" s="1258"/>
    </row>
    <row r="76" spans="2:34" s="367" customFormat="1" ht="27.75" customHeight="1" x14ac:dyDescent="0.2">
      <c r="B76" s="1860"/>
      <c r="C76" s="1263" t="s">
        <v>1091</v>
      </c>
      <c r="D76" s="1264">
        <v>11.825605847876739</v>
      </c>
      <c r="E76" s="1264">
        <v>8.5041815848410529</v>
      </c>
      <c r="F76" s="1264">
        <v>9.5864675442748677</v>
      </c>
      <c r="G76" s="1264">
        <v>9.8120434349514891</v>
      </c>
      <c r="H76" s="1264">
        <v>11.251039922504599</v>
      </c>
      <c r="I76" s="1264">
        <v>11.986927550394238</v>
      </c>
      <c r="J76" s="1264">
        <v>11.653554861272776</v>
      </c>
      <c r="K76" s="1264">
        <v>11.905839495595176</v>
      </c>
      <c r="L76" s="1265">
        <v>11.699340457441698</v>
      </c>
      <c r="N76" s="1262"/>
      <c r="O76" s="1262"/>
      <c r="P76" s="1262"/>
      <c r="Q76" s="1262"/>
      <c r="R76" s="1262"/>
      <c r="S76" s="1262"/>
      <c r="T76" s="1262"/>
      <c r="U76" s="1262"/>
      <c r="V76" s="1262"/>
      <c r="W76" s="1262"/>
      <c r="X76" s="1262"/>
      <c r="Y76" s="1262"/>
      <c r="Z76" s="1262"/>
      <c r="AA76" s="1258"/>
      <c r="AB76" s="1258"/>
      <c r="AC76" s="1258"/>
      <c r="AD76" s="1258"/>
      <c r="AE76" s="1258"/>
      <c r="AF76" s="1258"/>
      <c r="AG76" s="1258"/>
      <c r="AH76" s="1258"/>
    </row>
    <row r="77" spans="2:34" s="367" customFormat="1" ht="27.75" customHeight="1" x14ac:dyDescent="0.2">
      <c r="B77" s="1860"/>
      <c r="C77" s="1263" t="s">
        <v>1092</v>
      </c>
      <c r="D77" s="1264">
        <v>11.7514079952439</v>
      </c>
      <c r="E77" s="1264">
        <v>8.6439701073002784</v>
      </c>
      <c r="F77" s="1264">
        <v>9.6571780011035298</v>
      </c>
      <c r="G77" s="1264">
        <v>9.8665751233744601</v>
      </c>
      <c r="H77" s="1264">
        <v>11.261606432228179</v>
      </c>
      <c r="I77" s="1264">
        <v>11.964490455699572</v>
      </c>
      <c r="J77" s="1264">
        <v>11.481833417334782</v>
      </c>
      <c r="K77" s="1264">
        <v>11.960628874888936</v>
      </c>
      <c r="L77" s="1265">
        <v>11.667139795037865</v>
      </c>
      <c r="N77" s="1262"/>
      <c r="O77" s="1262"/>
      <c r="P77" s="1262"/>
      <c r="Q77" s="1262"/>
      <c r="R77" s="1262"/>
      <c r="S77" s="1262"/>
      <c r="T77" s="1262"/>
      <c r="U77" s="1262"/>
      <c r="V77" s="1262"/>
      <c r="W77" s="1262"/>
      <c r="X77" s="1262"/>
      <c r="Y77" s="1262"/>
      <c r="Z77" s="1262"/>
      <c r="AA77" s="1258"/>
      <c r="AB77" s="1258"/>
      <c r="AC77" s="1258"/>
      <c r="AD77" s="1258"/>
      <c r="AE77" s="1258"/>
      <c r="AF77" s="1258"/>
      <c r="AG77" s="1258"/>
      <c r="AH77" s="1258"/>
    </row>
    <row r="78" spans="2:34" s="367" customFormat="1" ht="27.75" customHeight="1" x14ac:dyDescent="0.2">
      <c r="B78" s="1860"/>
      <c r="C78" s="1263" t="s">
        <v>1093</v>
      </c>
      <c r="D78" s="1264">
        <v>11.726605321138946</v>
      </c>
      <c r="E78" s="1264">
        <v>8.5995726999505298</v>
      </c>
      <c r="F78" s="1264">
        <v>9.6690020051217349</v>
      </c>
      <c r="G78" s="1264">
        <v>9.6739118565491626</v>
      </c>
      <c r="H78" s="1264">
        <v>11.142653454153892</v>
      </c>
      <c r="I78" s="1264">
        <v>11.989944903465547</v>
      </c>
      <c r="J78" s="1264">
        <v>11.622983960138878</v>
      </c>
      <c r="K78" s="1264">
        <v>12.022533262061597</v>
      </c>
      <c r="L78" s="1265">
        <v>11.694528894954978</v>
      </c>
      <c r="N78" s="1262"/>
      <c r="O78" s="1262"/>
      <c r="P78" s="1262"/>
      <c r="Q78" s="1262"/>
      <c r="R78" s="1262"/>
      <c r="S78" s="1262"/>
      <c r="T78" s="1262"/>
      <c r="U78" s="1262"/>
      <c r="V78" s="1262"/>
      <c r="W78" s="1262"/>
      <c r="X78" s="1262"/>
      <c r="Y78" s="1262"/>
      <c r="Z78" s="1262"/>
      <c r="AA78" s="1258"/>
      <c r="AB78" s="1258"/>
      <c r="AC78" s="1258"/>
      <c r="AD78" s="1258"/>
      <c r="AE78" s="1258"/>
      <c r="AF78" s="1258"/>
      <c r="AG78" s="1258"/>
      <c r="AH78" s="1258"/>
    </row>
    <row r="79" spans="2:34" s="367" customFormat="1" ht="27.75" customHeight="1" x14ac:dyDescent="0.2">
      <c r="B79" s="1860"/>
      <c r="C79" s="1263" t="s">
        <v>1094</v>
      </c>
      <c r="D79" s="1264">
        <v>11.181326489012516</v>
      </c>
      <c r="E79" s="1264">
        <v>8.8028618202646847</v>
      </c>
      <c r="F79" s="1264">
        <v>9.7099980270977504</v>
      </c>
      <c r="G79" s="1264">
        <v>9.6766068783532333</v>
      </c>
      <c r="H79" s="1264">
        <v>11.348398576930844</v>
      </c>
      <c r="I79" s="1264">
        <v>11.962228625234324</v>
      </c>
      <c r="J79" s="1264">
        <v>11.756664856868113</v>
      </c>
      <c r="K79" s="1264">
        <v>12.076183344971232</v>
      </c>
      <c r="L79" s="1265">
        <v>11.785868851001128</v>
      </c>
      <c r="N79" s="1262"/>
      <c r="O79" s="1262"/>
      <c r="P79" s="1262"/>
      <c r="Q79" s="1262"/>
      <c r="R79" s="1262"/>
      <c r="S79" s="1262"/>
      <c r="T79" s="1262"/>
      <c r="U79" s="1262"/>
      <c r="V79" s="1262"/>
      <c r="W79" s="1262"/>
      <c r="X79" s="1262"/>
      <c r="Y79" s="1262"/>
      <c r="Z79" s="1262"/>
      <c r="AA79" s="1258"/>
      <c r="AB79" s="1258"/>
      <c r="AC79" s="1258"/>
      <c r="AD79" s="1258"/>
      <c r="AE79" s="1258"/>
      <c r="AF79" s="1258"/>
      <c r="AG79" s="1258"/>
      <c r="AH79" s="1258"/>
    </row>
    <row r="80" spans="2:34" s="367" customFormat="1" ht="27.75" customHeight="1" x14ac:dyDescent="0.2">
      <c r="B80" s="1860"/>
      <c r="C80" s="1263" t="s">
        <v>1095</v>
      </c>
      <c r="D80" s="1264">
        <v>10.679786220663443</v>
      </c>
      <c r="E80" s="1264">
        <v>8.7054929250706117</v>
      </c>
      <c r="F80" s="1264">
        <v>9.754180694630513</v>
      </c>
      <c r="G80" s="1264">
        <v>9.7029436653930148</v>
      </c>
      <c r="H80" s="1264">
        <v>11.320463733617808</v>
      </c>
      <c r="I80" s="1264">
        <v>11.931442491824482</v>
      </c>
      <c r="J80" s="1264">
        <v>11.830670327756829</v>
      </c>
      <c r="K80" s="1264">
        <v>11.809707846639364</v>
      </c>
      <c r="L80" s="1265">
        <v>11.723071099959622</v>
      </c>
      <c r="N80" s="1262"/>
      <c r="O80" s="1262"/>
      <c r="P80" s="1262"/>
      <c r="Q80" s="1262"/>
      <c r="R80" s="1262"/>
      <c r="S80" s="1262"/>
      <c r="T80" s="1262"/>
      <c r="U80" s="1262"/>
      <c r="V80" s="1262"/>
      <c r="W80" s="1262"/>
      <c r="X80" s="1262"/>
      <c r="Y80" s="1262"/>
      <c r="Z80" s="1262"/>
      <c r="AA80" s="1258"/>
      <c r="AB80" s="1258"/>
      <c r="AC80" s="1258"/>
      <c r="AD80" s="1258"/>
      <c r="AE80" s="1258"/>
      <c r="AF80" s="1258"/>
      <c r="AG80" s="1258"/>
      <c r="AH80" s="1258"/>
    </row>
    <row r="81" spans="2:34" s="367" customFormat="1" ht="27.75" customHeight="1" x14ac:dyDescent="0.2">
      <c r="B81" s="1860"/>
      <c r="C81" s="1263" t="s">
        <v>1096</v>
      </c>
      <c r="D81" s="1264">
        <v>11.316462062916617</v>
      </c>
      <c r="E81" s="1264">
        <v>8.9015900835448711</v>
      </c>
      <c r="F81" s="1264">
        <v>9.8248696913680451</v>
      </c>
      <c r="G81" s="1264">
        <v>9.8438644826812638</v>
      </c>
      <c r="H81" s="1264">
        <v>12.190055044160967</v>
      </c>
      <c r="I81" s="1264">
        <v>12.43444468073687</v>
      </c>
      <c r="J81" s="1264">
        <v>12.991472703672398</v>
      </c>
      <c r="K81" s="1264">
        <v>11.728950578721804</v>
      </c>
      <c r="L81" s="1265">
        <v>12.33623075182301</v>
      </c>
      <c r="N81" s="1262"/>
      <c r="O81" s="1262"/>
      <c r="P81" s="1262"/>
      <c r="Q81" s="1262"/>
      <c r="R81" s="1262"/>
      <c r="S81" s="1262"/>
      <c r="T81" s="1262"/>
      <c r="U81" s="1262"/>
      <c r="V81" s="1262"/>
      <c r="W81" s="1262"/>
      <c r="X81" s="1262"/>
      <c r="Y81" s="1262"/>
      <c r="Z81" s="1262"/>
      <c r="AA81" s="1258"/>
      <c r="AB81" s="1258"/>
      <c r="AC81" s="1258"/>
      <c r="AD81" s="1258"/>
      <c r="AE81" s="1258"/>
      <c r="AF81" s="1258"/>
      <c r="AG81" s="1258"/>
      <c r="AH81" s="1258"/>
    </row>
    <row r="82" spans="2:34" s="367" customFormat="1" ht="27.75" customHeight="1" x14ac:dyDescent="0.2">
      <c r="B82" s="1860"/>
      <c r="C82" s="1263" t="s">
        <v>1097</v>
      </c>
      <c r="D82" s="1264">
        <v>11.151972960261306</v>
      </c>
      <c r="E82" s="1264">
        <v>8.8082536030519964</v>
      </c>
      <c r="F82" s="1264">
        <v>9.8644278091048747</v>
      </c>
      <c r="G82" s="1264">
        <v>9.6648756226673065</v>
      </c>
      <c r="H82" s="1264">
        <v>12.185412625091816</v>
      </c>
      <c r="I82" s="1264">
        <v>12.497760414368681</v>
      </c>
      <c r="J82" s="1264">
        <v>12.994852364159962</v>
      </c>
      <c r="K82" s="1264">
        <v>11.917213078598845</v>
      </c>
      <c r="L82" s="1265">
        <v>12.398809620554827</v>
      </c>
      <c r="N82" s="1262"/>
      <c r="O82" s="1262"/>
      <c r="P82" s="1262"/>
      <c r="Q82" s="1262"/>
      <c r="R82" s="1262"/>
      <c r="S82" s="1262"/>
      <c r="T82" s="1262"/>
      <c r="U82" s="1262"/>
      <c r="V82" s="1262"/>
      <c r="W82" s="1262"/>
      <c r="X82" s="1262"/>
      <c r="Y82" s="1262"/>
      <c r="Z82" s="1262"/>
      <c r="AA82" s="1258"/>
      <c r="AB82" s="1258"/>
      <c r="AC82" s="1258"/>
      <c r="AD82" s="1258"/>
      <c r="AE82" s="1258"/>
      <c r="AF82" s="1258"/>
      <c r="AG82" s="1258"/>
      <c r="AH82" s="1258"/>
    </row>
    <row r="83" spans="2:34" s="367" customFormat="1" ht="27.75" customHeight="1" thickBot="1" x14ac:dyDescent="0.25">
      <c r="B83" s="1861"/>
      <c r="C83" s="1271" t="s">
        <v>1098</v>
      </c>
      <c r="D83" s="1273">
        <v>10.946387027198764</v>
      </c>
      <c r="E83" s="1273">
        <v>8.8489249434422028</v>
      </c>
      <c r="F83" s="1273">
        <v>9.9738633154531318</v>
      </c>
      <c r="G83" s="1273">
        <v>9.7244752978936049</v>
      </c>
      <c r="H83" s="1273">
        <v>11.46186714892125</v>
      </c>
      <c r="I83" s="1273">
        <v>12.49304194255839</v>
      </c>
      <c r="J83" s="1273">
        <v>12.994951955262055</v>
      </c>
      <c r="K83" s="1273">
        <v>12.000771180877392</v>
      </c>
      <c r="L83" s="1274">
        <v>12.23765805690477</v>
      </c>
      <c r="N83" s="1262"/>
      <c r="O83" s="1262"/>
      <c r="P83" s="1262"/>
      <c r="Q83" s="1262"/>
      <c r="R83" s="1262"/>
      <c r="S83" s="1262"/>
      <c r="T83" s="1262"/>
      <c r="U83" s="1262"/>
      <c r="V83" s="1262"/>
      <c r="W83" s="1262"/>
      <c r="X83" s="1262"/>
      <c r="Y83" s="1262"/>
      <c r="Z83" s="1262"/>
      <c r="AA83" s="1258"/>
      <c r="AB83" s="1258"/>
      <c r="AC83" s="1258"/>
      <c r="AD83" s="1258"/>
      <c r="AE83" s="1258"/>
      <c r="AF83" s="1258"/>
      <c r="AG83" s="1258"/>
      <c r="AH83" s="1258"/>
    </row>
    <row r="84" spans="2:34" ht="8.25" customHeight="1" thickTop="1" x14ac:dyDescent="0.35">
      <c r="B84" s="232"/>
      <c r="C84" s="232"/>
      <c r="D84" s="232"/>
      <c r="E84" s="232"/>
      <c r="F84" s="232"/>
      <c r="G84" s="232"/>
      <c r="H84" s="232"/>
      <c r="I84" s="232"/>
      <c r="J84" s="232"/>
      <c r="K84" s="232"/>
      <c r="L84" s="232"/>
      <c r="Q84" s="231"/>
      <c r="R84" s="231"/>
      <c r="S84" s="231"/>
      <c r="T84" s="231"/>
      <c r="U84" s="231"/>
      <c r="V84" s="231"/>
      <c r="W84" s="231"/>
      <c r="X84" s="231"/>
      <c r="Y84" s="231"/>
      <c r="Z84" s="231"/>
      <c r="AA84" s="231"/>
      <c r="AB84" s="231"/>
      <c r="AC84" s="231"/>
      <c r="AD84" s="231"/>
      <c r="AE84" s="231"/>
      <c r="AF84" s="231"/>
      <c r="AG84" s="231"/>
      <c r="AH84" s="231"/>
    </row>
    <row r="85" spans="2:34" s="419" customFormat="1" ht="22.5" customHeight="1" x14ac:dyDescent="0.5">
      <c r="B85" s="1867" t="s">
        <v>1767</v>
      </c>
      <c r="C85" s="1867"/>
      <c r="K85" s="1858" t="s">
        <v>1769</v>
      </c>
      <c r="L85" s="1858"/>
      <c r="Q85" s="533"/>
      <c r="R85" s="533"/>
      <c r="S85" s="533"/>
      <c r="T85" s="533"/>
      <c r="U85" s="533"/>
      <c r="V85" s="533"/>
      <c r="W85" s="533"/>
      <c r="X85" s="533"/>
      <c r="Y85" s="533"/>
      <c r="Z85" s="533"/>
      <c r="AA85" s="533"/>
      <c r="AB85" s="533"/>
      <c r="AC85" s="533"/>
      <c r="AD85" s="533"/>
      <c r="AE85" s="533"/>
      <c r="AF85" s="533"/>
      <c r="AG85" s="533"/>
      <c r="AH85" s="533"/>
    </row>
    <row r="86" spans="2:34" x14ac:dyDescent="0.35">
      <c r="Q86" s="231"/>
      <c r="R86" s="231"/>
      <c r="S86" s="231"/>
      <c r="T86" s="231"/>
      <c r="U86" s="231"/>
      <c r="V86" s="231"/>
      <c r="W86" s="231"/>
      <c r="X86" s="231"/>
      <c r="Y86" s="231"/>
      <c r="Z86" s="231"/>
      <c r="AA86" s="231"/>
      <c r="AB86" s="231"/>
      <c r="AC86" s="231"/>
      <c r="AD86" s="231"/>
      <c r="AE86" s="231"/>
      <c r="AF86" s="231"/>
      <c r="AG86" s="231"/>
      <c r="AH86" s="231"/>
    </row>
    <row r="87" spans="2:34" x14ac:dyDescent="0.35">
      <c r="Q87" s="231"/>
      <c r="R87" s="231"/>
      <c r="S87" s="231"/>
      <c r="T87" s="231"/>
      <c r="U87" s="231"/>
      <c r="V87" s="231"/>
      <c r="W87" s="231"/>
      <c r="X87" s="231"/>
      <c r="Y87" s="231"/>
      <c r="Z87" s="231"/>
      <c r="AA87" s="231"/>
      <c r="AB87" s="231"/>
      <c r="AC87" s="231"/>
      <c r="AD87" s="231"/>
      <c r="AE87" s="231"/>
      <c r="AF87" s="231"/>
      <c r="AG87" s="231"/>
      <c r="AH87" s="231"/>
    </row>
    <row r="89" spans="2:34" x14ac:dyDescent="0.35">
      <c r="D89" s="144"/>
      <c r="E89" s="144"/>
      <c r="F89" s="144"/>
      <c r="G89" s="144"/>
      <c r="H89" s="144"/>
      <c r="I89" s="144"/>
      <c r="J89" s="144"/>
      <c r="K89" s="144"/>
      <c r="L89" s="144"/>
      <c r="M89" s="144"/>
    </row>
    <row r="90" spans="2:34" x14ac:dyDescent="0.35">
      <c r="D90" s="144"/>
      <c r="E90" s="144"/>
      <c r="F90" s="144"/>
      <c r="G90" s="144"/>
      <c r="H90" s="144"/>
      <c r="I90" s="144"/>
      <c r="J90" s="144"/>
      <c r="K90" s="144"/>
      <c r="L90" s="144"/>
      <c r="M90" s="144"/>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row>
    <row r="104" spans="4:13" x14ac:dyDescent="0.35">
      <c r="D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sheetData>
  <mergeCells count="36">
    <mergeCell ref="L10:L11"/>
    <mergeCell ref="B5:L5"/>
    <mergeCell ref="K10:K11"/>
    <mergeCell ref="K42:L42"/>
    <mergeCell ref="F9:J9"/>
    <mergeCell ref="D10:D11"/>
    <mergeCell ref="E10:E11"/>
    <mergeCell ref="B10:C11"/>
    <mergeCell ref="B15:C15"/>
    <mergeCell ref="B29:B40"/>
    <mergeCell ref="B16:C16"/>
    <mergeCell ref="B13:C13"/>
    <mergeCell ref="B14:C14"/>
    <mergeCell ref="B17:B28"/>
    <mergeCell ref="B7:C7"/>
    <mergeCell ref="B48:L48"/>
    <mergeCell ref="B52:C52"/>
    <mergeCell ref="H52:L52"/>
    <mergeCell ref="B50:C50"/>
    <mergeCell ref="B42:C42"/>
    <mergeCell ref="B3:L3"/>
    <mergeCell ref="B9:C9"/>
    <mergeCell ref="K85:L85"/>
    <mergeCell ref="B60:B71"/>
    <mergeCell ref="B72:B83"/>
    <mergeCell ref="B55:C55"/>
    <mergeCell ref="B59:C59"/>
    <mergeCell ref="B56:C56"/>
    <mergeCell ref="B85:C85"/>
    <mergeCell ref="B57:C57"/>
    <mergeCell ref="B58:C58"/>
    <mergeCell ref="D53:D54"/>
    <mergeCell ref="B53:C54"/>
    <mergeCell ref="B12:C12"/>
    <mergeCell ref="E52:G52"/>
    <mergeCell ref="B46:L46"/>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76" t="s">
        <v>1854</v>
      </c>
      <c r="C3" s="1776"/>
      <c r="D3" s="1776"/>
      <c r="E3" s="1776"/>
      <c r="F3" s="1776"/>
      <c r="G3" s="2"/>
      <c r="H3" s="2"/>
      <c r="I3" s="2"/>
      <c r="J3" s="2"/>
    </row>
    <row r="4" spans="2:22" s="201" customFormat="1" ht="12.75" customHeight="1" x14ac:dyDescent="0.85">
      <c r="B4" s="542"/>
      <c r="C4" s="542"/>
      <c r="D4" s="542"/>
      <c r="E4" s="542"/>
      <c r="F4" s="542"/>
    </row>
    <row r="5" spans="2:22" s="201" customFormat="1" ht="36.75" x14ac:dyDescent="0.85">
      <c r="B5" s="1776" t="s">
        <v>1855</v>
      </c>
      <c r="C5" s="1776"/>
      <c r="D5" s="1776"/>
      <c r="E5" s="1776"/>
      <c r="F5" s="1776"/>
      <c r="G5" s="2"/>
      <c r="H5" s="2"/>
      <c r="I5" s="2"/>
      <c r="J5" s="202"/>
    </row>
    <row r="6" spans="2:22" s="201" customFormat="1" ht="19.5" customHeight="1" x14ac:dyDescent="0.65">
      <c r="K6" s="203"/>
      <c r="L6" s="203"/>
      <c r="M6" s="203"/>
      <c r="N6" s="203"/>
      <c r="O6" s="203"/>
      <c r="P6" s="203"/>
      <c r="Q6" s="203"/>
      <c r="R6" s="203"/>
    </row>
    <row r="7" spans="2:22" s="37" customFormat="1" ht="22.5" x14ac:dyDescent="0.5">
      <c r="B7" s="357" t="s">
        <v>1778</v>
      </c>
      <c r="C7" s="419"/>
      <c r="D7" s="419"/>
      <c r="E7" s="419"/>
      <c r="F7" s="229" t="s">
        <v>1781</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94"/>
      <c r="C9" s="204"/>
      <c r="D9" s="204"/>
      <c r="E9" s="204"/>
      <c r="F9" s="1891"/>
    </row>
    <row r="10" spans="2:22" s="534" customFormat="1" ht="23.1" customHeight="1" x14ac:dyDescent="0.7">
      <c r="B10" s="1895"/>
      <c r="C10" s="540" t="s">
        <v>530</v>
      </c>
      <c r="D10" s="540" t="s">
        <v>294</v>
      </c>
      <c r="E10" s="540" t="s">
        <v>180</v>
      </c>
      <c r="F10" s="1892"/>
    </row>
    <row r="11" spans="2:22" s="534" customFormat="1" ht="23.1" customHeight="1" x14ac:dyDescent="0.7">
      <c r="B11" s="1895"/>
      <c r="C11" s="541" t="s">
        <v>181</v>
      </c>
      <c r="D11" s="541" t="s">
        <v>825</v>
      </c>
      <c r="E11" s="541" t="s">
        <v>531</v>
      </c>
      <c r="F11" s="1892"/>
    </row>
    <row r="12" spans="2:22" s="536" customFormat="1" ht="12" customHeight="1" x14ac:dyDescent="0.7">
      <c r="B12" s="1896"/>
      <c r="C12" s="535"/>
      <c r="D12" s="535"/>
      <c r="E12" s="535"/>
      <c r="F12" s="1893"/>
    </row>
    <row r="13" spans="2:22" s="536" customFormat="1" ht="9" customHeight="1" x14ac:dyDescent="0.7">
      <c r="B13" s="537"/>
      <c r="C13" s="538"/>
      <c r="D13" s="538"/>
      <c r="E13" s="538"/>
      <c r="F13" s="539"/>
    </row>
    <row r="14" spans="2:22" s="1276" customFormat="1" ht="24.95" customHeight="1" x14ac:dyDescent="0.2">
      <c r="B14" s="1302" t="s">
        <v>89</v>
      </c>
      <c r="C14" s="1275"/>
      <c r="D14" s="1275"/>
      <c r="E14" s="1275"/>
      <c r="F14" s="1311" t="s">
        <v>11</v>
      </c>
    </row>
    <row r="15" spans="2:22" s="1276" customFormat="1" ht="9" customHeight="1" x14ac:dyDescent="0.2">
      <c r="B15" s="1303"/>
      <c r="C15" s="1277"/>
      <c r="D15" s="1277"/>
      <c r="E15" s="1277"/>
      <c r="F15" s="1312"/>
    </row>
    <row r="16" spans="2:22" s="1276" customFormat="1" ht="24.95" customHeight="1" x14ac:dyDescent="0.2">
      <c r="B16" s="1304" t="s">
        <v>532</v>
      </c>
      <c r="C16" s="1278">
        <v>7</v>
      </c>
      <c r="D16" s="1278">
        <v>8</v>
      </c>
      <c r="E16" s="1278">
        <v>8</v>
      </c>
      <c r="F16" s="1313" t="s">
        <v>292</v>
      </c>
    </row>
    <row r="17" spans="2:6" s="1276" customFormat="1" ht="9" customHeight="1" x14ac:dyDescent="0.2">
      <c r="B17" s="1303"/>
      <c r="C17" s="1279"/>
      <c r="D17" s="1279"/>
      <c r="E17" s="1279"/>
      <c r="F17" s="1312"/>
    </row>
    <row r="18" spans="2:6" s="1280" customFormat="1" ht="24.95" customHeight="1" x14ac:dyDescent="0.2">
      <c r="B18" s="1304" t="s">
        <v>533</v>
      </c>
      <c r="C18" s="1278"/>
      <c r="D18" s="1278"/>
      <c r="E18" s="1278"/>
      <c r="F18" s="1313" t="s">
        <v>123</v>
      </c>
    </row>
    <row r="19" spans="2:6" s="1280" customFormat="1" ht="24.95" customHeight="1" x14ac:dyDescent="0.2">
      <c r="B19" s="1669" t="s">
        <v>338</v>
      </c>
      <c r="C19" s="1278">
        <v>4.5</v>
      </c>
      <c r="D19" s="1278" t="s">
        <v>1123</v>
      </c>
      <c r="E19" s="1278" t="s">
        <v>1122</v>
      </c>
      <c r="F19" s="1668" t="s">
        <v>337</v>
      </c>
    </row>
    <row r="20" spans="2:6" s="1280" customFormat="1" ht="24.95" customHeight="1" x14ac:dyDescent="0.2">
      <c r="B20" s="1305" t="s">
        <v>458</v>
      </c>
      <c r="C20" s="1278">
        <v>4.5</v>
      </c>
      <c r="D20" s="1278" t="s">
        <v>1123</v>
      </c>
      <c r="E20" s="1278" t="s">
        <v>1122</v>
      </c>
      <c r="F20" s="1668" t="s">
        <v>459</v>
      </c>
    </row>
    <row r="21" spans="2:6" s="1276" customFormat="1" ht="24.95" customHeight="1" x14ac:dyDescent="0.2">
      <c r="B21" s="1669" t="s">
        <v>460</v>
      </c>
      <c r="C21" s="1278">
        <v>7</v>
      </c>
      <c r="D21" s="1278">
        <v>9.5</v>
      </c>
      <c r="E21" s="1278">
        <v>9.5</v>
      </c>
      <c r="F21" s="1668" t="s">
        <v>461</v>
      </c>
    </row>
    <row r="22" spans="2:6" s="1276" customFormat="1" ht="24.95" customHeight="1" x14ac:dyDescent="0.2">
      <c r="B22" s="1669" t="s">
        <v>1248</v>
      </c>
      <c r="C22" s="1278">
        <v>7</v>
      </c>
      <c r="D22" s="1278">
        <v>9.5</v>
      </c>
      <c r="E22" s="1278">
        <v>9.5</v>
      </c>
      <c r="F22" s="1668" t="s">
        <v>462</v>
      </c>
    </row>
    <row r="23" spans="2:6" s="1276" customFormat="1" ht="24.95" customHeight="1" x14ac:dyDescent="0.2">
      <c r="B23" s="1306" t="s">
        <v>463</v>
      </c>
      <c r="C23" s="1278">
        <v>12</v>
      </c>
      <c r="D23" s="1281">
        <v>12</v>
      </c>
      <c r="E23" s="1281">
        <v>12</v>
      </c>
      <c r="F23" s="1668" t="s">
        <v>1260</v>
      </c>
    </row>
    <row r="24" spans="2:6" s="1280" customFormat="1" ht="9" customHeight="1" thickBot="1" x14ac:dyDescent="0.25">
      <c r="B24" s="1307"/>
      <c r="C24" s="1282"/>
      <c r="D24" s="1282"/>
      <c r="E24" s="1282"/>
      <c r="F24" s="1314"/>
    </row>
    <row r="25" spans="2:6" s="1284" customFormat="1" ht="9" customHeight="1" thickTop="1" x14ac:dyDescent="0.2">
      <c r="B25" s="1308"/>
      <c r="C25" s="1283"/>
      <c r="D25" s="1283"/>
      <c r="E25" s="1283"/>
      <c r="F25" s="1315"/>
    </row>
    <row r="26" spans="2:6" s="1280" customFormat="1" ht="24.95" customHeight="1" x14ac:dyDescent="0.2">
      <c r="B26" s="1302" t="s">
        <v>184</v>
      </c>
      <c r="C26" s="1281"/>
      <c r="D26" s="1281"/>
      <c r="E26" s="1281"/>
      <c r="F26" s="1311" t="s">
        <v>12</v>
      </c>
    </row>
    <row r="27" spans="2:6" s="1276" customFormat="1" ht="9" customHeight="1" x14ac:dyDescent="0.2">
      <c r="B27" s="1303"/>
      <c r="C27" s="1279"/>
      <c r="D27" s="1279"/>
      <c r="E27" s="1279"/>
      <c r="F27" s="1312"/>
    </row>
    <row r="28" spans="2:6" s="1276" customFormat="1" ht="24.95" customHeight="1" x14ac:dyDescent="0.2">
      <c r="B28" s="1304" t="s">
        <v>464</v>
      </c>
      <c r="C28" s="1278"/>
      <c r="D28" s="1278"/>
      <c r="E28" s="1278"/>
      <c r="F28" s="1313" t="s">
        <v>292</v>
      </c>
    </row>
    <row r="29" spans="2:6" s="1276" customFormat="1" ht="24.95" customHeight="1" x14ac:dyDescent="0.2">
      <c r="B29" s="1669" t="s">
        <v>465</v>
      </c>
      <c r="C29" s="1285">
        <v>7</v>
      </c>
      <c r="D29" s="1285">
        <v>8</v>
      </c>
      <c r="E29" s="1285">
        <v>8</v>
      </c>
      <c r="F29" s="1668" t="s">
        <v>466</v>
      </c>
    </row>
    <row r="30" spans="2:6" s="1276" customFormat="1" ht="24.95" customHeight="1" x14ac:dyDescent="0.2">
      <c r="B30" s="1669" t="s">
        <v>467</v>
      </c>
      <c r="C30" s="1285">
        <v>7</v>
      </c>
      <c r="D30" s="1285">
        <v>8</v>
      </c>
      <c r="E30" s="1285">
        <v>8</v>
      </c>
      <c r="F30" s="1668" t="s">
        <v>468</v>
      </c>
    </row>
    <row r="31" spans="2:6" s="1276" customFormat="1" ht="9" customHeight="1" x14ac:dyDescent="0.2">
      <c r="B31" s="1303"/>
      <c r="C31" s="1279"/>
      <c r="D31" s="1279"/>
      <c r="E31" s="1279"/>
      <c r="F31" s="1312"/>
    </row>
    <row r="32" spans="2:6" s="1276" customFormat="1" ht="24.95" customHeight="1" x14ac:dyDescent="0.2">
      <c r="B32" s="1304" t="s">
        <v>533</v>
      </c>
      <c r="C32" s="1278"/>
      <c r="D32" s="1278"/>
      <c r="E32" s="1278"/>
      <c r="F32" s="1313" t="s">
        <v>123</v>
      </c>
    </row>
    <row r="33" spans="2:6" s="1276" customFormat="1" ht="24.95" customHeight="1" x14ac:dyDescent="0.2">
      <c r="B33" s="1669" t="s">
        <v>469</v>
      </c>
      <c r="C33" s="1285">
        <v>7</v>
      </c>
      <c r="D33" s="1285">
        <v>8.5</v>
      </c>
      <c r="E33" s="1285">
        <v>8.5</v>
      </c>
      <c r="F33" s="1668" t="s">
        <v>470</v>
      </c>
    </row>
    <row r="34" spans="2:6" s="1276" customFormat="1" ht="24.95" customHeight="1" x14ac:dyDescent="0.2">
      <c r="B34" s="1669" t="s">
        <v>798</v>
      </c>
      <c r="C34" s="1285">
        <v>7</v>
      </c>
      <c r="D34" s="1285">
        <v>9</v>
      </c>
      <c r="E34" s="1285">
        <v>9</v>
      </c>
      <c r="F34" s="1668" t="s">
        <v>471</v>
      </c>
    </row>
    <row r="35" spans="2:6" s="1276" customFormat="1" ht="24.95" customHeight="1" x14ac:dyDescent="0.2">
      <c r="B35" s="1306" t="s">
        <v>463</v>
      </c>
      <c r="C35" s="1285">
        <v>12</v>
      </c>
      <c r="D35" s="1283">
        <v>12</v>
      </c>
      <c r="E35" s="1281">
        <v>12</v>
      </c>
      <c r="F35" s="1668" t="s">
        <v>1260</v>
      </c>
    </row>
    <row r="36" spans="2:6" s="1276" customFormat="1" ht="9" customHeight="1" x14ac:dyDescent="0.2">
      <c r="B36" s="1303"/>
      <c r="C36" s="1279"/>
      <c r="D36" s="1279"/>
      <c r="E36" s="1279"/>
      <c r="F36" s="1312"/>
    </row>
    <row r="37" spans="2:6" s="1280" customFormat="1" ht="24.95" customHeight="1" x14ac:dyDescent="0.2">
      <c r="B37" s="1304" t="s">
        <v>472</v>
      </c>
      <c r="C37" s="1285">
        <v>7</v>
      </c>
      <c r="D37" s="1278">
        <v>9.5</v>
      </c>
      <c r="E37" s="1278">
        <v>9.5</v>
      </c>
      <c r="F37" s="1313" t="s">
        <v>473</v>
      </c>
    </row>
    <row r="38" spans="2:6" s="1280" customFormat="1" ht="9" customHeight="1" thickBot="1" x14ac:dyDescent="0.25">
      <c r="B38" s="1308"/>
      <c r="C38" s="1283"/>
      <c r="D38" s="1283"/>
      <c r="E38" s="1283"/>
      <c r="F38" s="1315"/>
    </row>
    <row r="39" spans="2:6" s="1284" customFormat="1" ht="9" customHeight="1" thickTop="1" x14ac:dyDescent="0.2">
      <c r="B39" s="1309"/>
      <c r="C39" s="1286"/>
      <c r="D39" s="1286"/>
      <c r="E39" s="1286"/>
      <c r="F39" s="1316"/>
    </row>
    <row r="40" spans="2:6" s="1280" customFormat="1" ht="24.95" customHeight="1" x14ac:dyDescent="0.2">
      <c r="B40" s="1246" t="s">
        <v>1308</v>
      </c>
      <c r="C40" s="1281"/>
      <c r="D40" s="1281"/>
      <c r="E40" s="1283"/>
      <c r="F40" s="1252" t="s">
        <v>1309</v>
      </c>
    </row>
    <row r="41" spans="2:6" s="1276" customFormat="1" ht="9" customHeight="1" x14ac:dyDescent="0.2">
      <c r="B41" s="1303"/>
      <c r="C41" s="1279"/>
      <c r="D41" s="1279"/>
      <c r="E41" s="1279"/>
      <c r="F41" s="1312"/>
    </row>
    <row r="42" spans="2:6" s="1280" customFormat="1" ht="24.95" customHeight="1" x14ac:dyDescent="0.2">
      <c r="B42" s="1310" t="s">
        <v>474</v>
      </c>
      <c r="C42" s="1278">
        <v>4.5</v>
      </c>
      <c r="D42" s="1278">
        <v>4.5</v>
      </c>
      <c r="E42" s="1278">
        <v>6</v>
      </c>
      <c r="F42" s="1668" t="s">
        <v>475</v>
      </c>
    </row>
    <row r="43" spans="2:6" s="1280" customFormat="1" ht="24.95" customHeight="1" x14ac:dyDescent="0.2">
      <c r="B43" s="1669" t="s">
        <v>476</v>
      </c>
      <c r="C43" s="1278">
        <v>4.5</v>
      </c>
      <c r="D43" s="1278" t="s">
        <v>1124</v>
      </c>
      <c r="E43" s="1278">
        <v>8</v>
      </c>
      <c r="F43" s="1668" t="s">
        <v>1251</v>
      </c>
    </row>
    <row r="44" spans="2:6" s="1280" customFormat="1" ht="24.95" customHeight="1" x14ac:dyDescent="0.2">
      <c r="B44" s="1310" t="s">
        <v>477</v>
      </c>
      <c r="C44" s="1278">
        <v>4.5</v>
      </c>
      <c r="D44" s="1278" t="s">
        <v>1124</v>
      </c>
      <c r="E44" s="1278">
        <v>6</v>
      </c>
      <c r="F44" s="1668" t="s">
        <v>478</v>
      </c>
    </row>
    <row r="45" spans="2:6" s="1280" customFormat="1" ht="24.95" customHeight="1" x14ac:dyDescent="0.2">
      <c r="B45" s="1306" t="s">
        <v>463</v>
      </c>
      <c r="C45" s="1278">
        <v>10</v>
      </c>
      <c r="D45" s="1278">
        <v>10</v>
      </c>
      <c r="E45" s="1278">
        <v>10</v>
      </c>
      <c r="F45" s="1668" t="s">
        <v>1260</v>
      </c>
    </row>
    <row r="46" spans="2:6" s="1280" customFormat="1" ht="9" customHeight="1" thickBot="1" x14ac:dyDescent="0.25">
      <c r="B46" s="1307"/>
      <c r="C46" s="1282"/>
      <c r="D46" s="1282"/>
      <c r="E46" s="1282"/>
      <c r="F46" s="1314"/>
    </row>
    <row r="47" spans="2:6" s="1284" customFormat="1" ht="9" customHeight="1" thickTop="1" x14ac:dyDescent="0.2">
      <c r="B47" s="1308"/>
      <c r="C47" s="1283"/>
      <c r="D47" s="1283"/>
      <c r="E47" s="1283"/>
      <c r="F47" s="1315"/>
    </row>
    <row r="48" spans="2:6" s="1276" customFormat="1" ht="24.95" customHeight="1" x14ac:dyDescent="0.2">
      <c r="B48" s="1302" t="s">
        <v>186</v>
      </c>
      <c r="C48" s="1281"/>
      <c r="D48" s="1281"/>
      <c r="E48" s="1281"/>
      <c r="F48" s="1311" t="s">
        <v>639</v>
      </c>
    </row>
    <row r="49" spans="2:6" s="1276" customFormat="1" ht="9" customHeight="1" x14ac:dyDescent="0.2">
      <c r="B49" s="1303"/>
      <c r="C49" s="1279"/>
      <c r="D49" s="1279"/>
      <c r="E49" s="1279"/>
      <c r="F49" s="1312"/>
    </row>
    <row r="50" spans="2:6" s="1280" customFormat="1" ht="24.95" customHeight="1" x14ac:dyDescent="0.2">
      <c r="B50" s="1669" t="s">
        <v>479</v>
      </c>
      <c r="C50" s="1278"/>
      <c r="D50" s="1278"/>
      <c r="E50" s="1278"/>
      <c r="F50" s="1668" t="s">
        <v>480</v>
      </c>
    </row>
    <row r="51" spans="2:6" s="1280" customFormat="1" ht="24.95" customHeight="1" x14ac:dyDescent="0.2">
      <c r="B51" s="1669" t="s">
        <v>481</v>
      </c>
      <c r="C51" s="1278">
        <v>7</v>
      </c>
      <c r="D51" s="1278">
        <v>7.5</v>
      </c>
      <c r="E51" s="1278">
        <v>7.5</v>
      </c>
      <c r="F51" s="1668" t="s">
        <v>482</v>
      </c>
    </row>
    <row r="52" spans="2:6" s="1280" customFormat="1" ht="24.95" customHeight="1" x14ac:dyDescent="0.2">
      <c r="B52" s="1669" t="s">
        <v>1249</v>
      </c>
      <c r="C52" s="1278">
        <v>7.5</v>
      </c>
      <c r="D52" s="1278">
        <v>8</v>
      </c>
      <c r="E52" s="1278">
        <v>8</v>
      </c>
      <c r="F52" s="1668" t="s">
        <v>483</v>
      </c>
    </row>
    <row r="53" spans="2:6" s="1276" customFormat="1" ht="25.5" customHeight="1" x14ac:dyDescent="0.2">
      <c r="B53" s="1669" t="s">
        <v>484</v>
      </c>
      <c r="C53" s="1278" t="s">
        <v>1172</v>
      </c>
      <c r="D53" s="1278" t="s">
        <v>1125</v>
      </c>
      <c r="E53" s="1278" t="s">
        <v>1125</v>
      </c>
      <c r="F53" s="1668" t="s">
        <v>485</v>
      </c>
    </row>
    <row r="54" spans="2:6" s="1280" customFormat="1" ht="24.95" customHeight="1" x14ac:dyDescent="0.2">
      <c r="B54" s="1306" t="s">
        <v>463</v>
      </c>
      <c r="C54" s="1281">
        <v>12</v>
      </c>
      <c r="D54" s="1278">
        <v>12</v>
      </c>
      <c r="E54" s="1278">
        <v>12</v>
      </c>
      <c r="F54" s="1668" t="s">
        <v>1260</v>
      </c>
    </row>
    <row r="55" spans="2:6" s="1280" customFormat="1" ht="9" customHeight="1" thickBot="1" x14ac:dyDescent="0.25">
      <c r="B55" s="1307"/>
      <c r="C55" s="1287"/>
      <c r="D55" s="1287"/>
      <c r="E55" s="1287"/>
      <c r="F55" s="1314"/>
    </row>
    <row r="56" spans="2:6" s="1284" customFormat="1" ht="9" customHeight="1" thickTop="1" x14ac:dyDescent="0.2">
      <c r="B56" s="1309"/>
      <c r="C56" s="1288"/>
      <c r="D56" s="1288"/>
      <c r="E56" s="1288"/>
      <c r="F56" s="1316"/>
    </row>
    <row r="57" spans="2:6" s="1276" customFormat="1" ht="24.95" customHeight="1" x14ac:dyDescent="0.2">
      <c r="B57" s="1302" t="s">
        <v>190</v>
      </c>
      <c r="C57" s="1289"/>
      <c r="D57" s="1290"/>
      <c r="E57" s="1289"/>
      <c r="F57" s="1311" t="s">
        <v>640</v>
      </c>
    </row>
    <row r="58" spans="2:6" s="1276" customFormat="1" ht="9" customHeight="1" x14ac:dyDescent="0.2">
      <c r="B58" s="1303"/>
      <c r="C58" s="1291"/>
      <c r="D58" s="1291"/>
      <c r="E58" s="1291"/>
      <c r="F58" s="1312"/>
    </row>
    <row r="59" spans="2:6" s="1276" customFormat="1" ht="25.5" customHeight="1" x14ac:dyDescent="0.2">
      <c r="B59" s="1303"/>
      <c r="C59" s="1292" t="s">
        <v>526</v>
      </c>
      <c r="D59" s="1292" t="s">
        <v>1368</v>
      </c>
      <c r="E59" s="1292" t="s">
        <v>426</v>
      </c>
      <c r="F59" s="1312"/>
    </row>
    <row r="60" spans="2:6" s="1276" customFormat="1" ht="30.75" x14ac:dyDescent="0.2">
      <c r="B60" s="1303"/>
      <c r="C60" s="1293" t="s">
        <v>475</v>
      </c>
      <c r="D60" s="1294" t="s">
        <v>1367</v>
      </c>
      <c r="E60" s="1293" t="s">
        <v>427</v>
      </c>
      <c r="F60" s="1312"/>
    </row>
    <row r="61" spans="2:6" s="1276" customFormat="1" ht="9" customHeight="1" x14ac:dyDescent="0.2">
      <c r="B61" s="1303"/>
      <c r="C61" s="1295"/>
      <c r="D61" s="1295"/>
      <c r="E61" s="1295"/>
      <c r="F61" s="1312"/>
    </row>
    <row r="62" spans="2:6" s="1276" customFormat="1" ht="24.75" customHeight="1" x14ac:dyDescent="0.2">
      <c r="B62" s="1304" t="s">
        <v>533</v>
      </c>
      <c r="C62" s="1296"/>
      <c r="D62" s="1296"/>
      <c r="E62" s="1296"/>
      <c r="F62" s="1313" t="s">
        <v>123</v>
      </c>
    </row>
    <row r="63" spans="2:6" s="1280" customFormat="1" ht="24.95" customHeight="1" x14ac:dyDescent="0.2">
      <c r="B63" s="1669" t="s">
        <v>527</v>
      </c>
      <c r="C63" s="1278">
        <v>7</v>
      </c>
      <c r="D63" s="1278">
        <v>8.5</v>
      </c>
      <c r="E63" s="1278">
        <v>9</v>
      </c>
      <c r="F63" s="1317" t="s">
        <v>528</v>
      </c>
    </row>
    <row r="64" spans="2:6" s="1276" customFormat="1" ht="24.95" customHeight="1" x14ac:dyDescent="0.2">
      <c r="B64" s="1669" t="s">
        <v>1250</v>
      </c>
      <c r="C64" s="1278">
        <v>7</v>
      </c>
      <c r="D64" s="1278">
        <v>8.5</v>
      </c>
      <c r="E64" s="1278">
        <v>9</v>
      </c>
      <c r="F64" s="1668" t="s">
        <v>1234</v>
      </c>
    </row>
    <row r="65" spans="1:6" s="1280" customFormat="1" ht="24.75" customHeight="1" x14ac:dyDescent="0.2">
      <c r="B65" s="1669" t="s">
        <v>1784</v>
      </c>
      <c r="C65" s="1278">
        <v>7</v>
      </c>
      <c r="D65" s="1278">
        <v>8.5</v>
      </c>
      <c r="E65" s="1278">
        <v>9</v>
      </c>
      <c r="F65" s="1668" t="s">
        <v>529</v>
      </c>
    </row>
    <row r="66" spans="1:6" s="1276" customFormat="1" ht="25.5" customHeight="1" x14ac:dyDescent="0.2">
      <c r="B66" s="1669" t="s">
        <v>684</v>
      </c>
      <c r="C66" s="1278">
        <v>7</v>
      </c>
      <c r="D66" s="1278">
        <v>8.5</v>
      </c>
      <c r="E66" s="1278">
        <v>9</v>
      </c>
      <c r="F66" s="1668" t="s">
        <v>96</v>
      </c>
    </row>
    <row r="67" spans="1:6" s="1276" customFormat="1" ht="24.95" customHeight="1" x14ac:dyDescent="0.2">
      <c r="B67" s="1308" t="s">
        <v>97</v>
      </c>
      <c r="C67" s="1278">
        <v>7</v>
      </c>
      <c r="D67" s="1278">
        <v>8.5</v>
      </c>
      <c r="E67" s="1278">
        <v>9</v>
      </c>
      <c r="F67" s="1315" t="s">
        <v>98</v>
      </c>
    </row>
    <row r="68" spans="1:6" s="1280" customFormat="1" ht="24.95" customHeight="1" x14ac:dyDescent="0.2">
      <c r="B68" s="1306" t="s">
        <v>519</v>
      </c>
      <c r="C68" s="1283">
        <v>7</v>
      </c>
      <c r="D68" s="1283">
        <v>7</v>
      </c>
      <c r="E68" s="1283" t="s">
        <v>710</v>
      </c>
      <c r="F68" s="1668" t="s">
        <v>520</v>
      </c>
    </row>
    <row r="69" spans="1:6" s="1280" customFormat="1" ht="24.95" customHeight="1" x14ac:dyDescent="0.2">
      <c r="B69" s="1306" t="s">
        <v>463</v>
      </c>
      <c r="C69" s="1283">
        <v>12</v>
      </c>
      <c r="D69" s="1283">
        <v>12</v>
      </c>
      <c r="E69" s="1283">
        <v>12</v>
      </c>
      <c r="F69" s="1668" t="s">
        <v>1260</v>
      </c>
    </row>
    <row r="70" spans="1:6" s="1280" customFormat="1" ht="8.25" customHeight="1" x14ac:dyDescent="0.2">
      <c r="B70" s="1306"/>
      <c r="C70" s="1297"/>
      <c r="D70" s="1297"/>
      <c r="E70" s="1297"/>
      <c r="F70" s="1668"/>
    </row>
    <row r="71" spans="1:6" s="1276" customFormat="1" ht="25.5" customHeight="1" x14ac:dyDescent="0.2">
      <c r="B71" s="1304" t="s">
        <v>472</v>
      </c>
      <c r="C71" s="1298">
        <v>9.5</v>
      </c>
      <c r="D71" s="1279" t="s">
        <v>710</v>
      </c>
      <c r="E71" s="1279" t="s">
        <v>710</v>
      </c>
      <c r="F71" s="1313" t="s">
        <v>473</v>
      </c>
    </row>
    <row r="72" spans="1:6" s="1276" customFormat="1" ht="15" customHeight="1" thickBot="1" x14ac:dyDescent="0.25">
      <c r="B72" s="1299"/>
      <c r="C72" s="1300"/>
      <c r="D72" s="1300"/>
      <c r="E72" s="1301"/>
      <c r="F72" s="1318"/>
    </row>
    <row r="73" spans="1:6" s="206" customFormat="1" ht="9" customHeight="1" thickTop="1" x14ac:dyDescent="0.5">
      <c r="B73" s="207"/>
      <c r="C73" s="208"/>
      <c r="D73" s="208"/>
      <c r="E73" s="208"/>
      <c r="F73" s="1319"/>
    </row>
    <row r="74" spans="1:6" s="336" customFormat="1" ht="18.75" customHeight="1" x14ac:dyDescent="0.5">
      <c r="B74" s="417" t="s">
        <v>1767</v>
      </c>
      <c r="F74" s="417" t="s">
        <v>1769</v>
      </c>
    </row>
    <row r="75" spans="1:6" s="336" customFormat="1" ht="18.75" customHeight="1" x14ac:dyDescent="0.5">
      <c r="B75" s="359" t="s">
        <v>1545</v>
      </c>
      <c r="C75" s="543"/>
      <c r="D75" s="543"/>
      <c r="E75" s="543"/>
      <c r="F75" s="417" t="s">
        <v>1547</v>
      </c>
    </row>
    <row r="76" spans="1:6" s="546" customFormat="1" ht="22.5" x14ac:dyDescent="0.5">
      <c r="A76" s="336"/>
      <c r="B76" s="544" t="s">
        <v>1546</v>
      </c>
      <c r="C76" s="545"/>
      <c r="D76" s="545"/>
      <c r="E76" s="545"/>
      <c r="F76" s="546" t="s">
        <v>1548</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4" t="s">
        <v>1615</v>
      </c>
      <c r="D2" s="1774"/>
      <c r="E2" s="1774"/>
      <c r="F2" s="7"/>
    </row>
    <row r="3" spans="2:13" s="5" customFormat="1" ht="17.25" customHeight="1" x14ac:dyDescent="0.85">
      <c r="B3" s="1"/>
      <c r="C3" s="1662"/>
      <c r="D3" s="1630"/>
      <c r="E3" s="773"/>
      <c r="F3" s="3"/>
      <c r="G3" s="2"/>
      <c r="H3" s="2"/>
      <c r="I3" s="2"/>
      <c r="J3" s="2"/>
      <c r="K3" s="2"/>
      <c r="L3" s="2"/>
      <c r="M3" s="2"/>
    </row>
    <row r="4" spans="2:13" ht="36.75" x14ac:dyDescent="0.85">
      <c r="C4" s="1774" t="s">
        <v>1762</v>
      </c>
      <c r="D4" s="1774"/>
      <c r="E4" s="1774"/>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74" t="s">
        <v>1024</v>
      </c>
      <c r="C8" s="775" t="s">
        <v>907</v>
      </c>
      <c r="D8" s="775" t="s">
        <v>908</v>
      </c>
      <c r="E8" s="776" t="s">
        <v>1023</v>
      </c>
      <c r="F8" s="777" t="s">
        <v>1025</v>
      </c>
    </row>
    <row r="9" spans="2:13" s="20" customFormat="1" ht="21" customHeight="1" x14ac:dyDescent="0.7">
      <c r="B9" s="778"/>
      <c r="C9" s="779"/>
      <c r="D9" s="780" t="s">
        <v>1140</v>
      </c>
      <c r="E9" s="779"/>
      <c r="F9" s="781"/>
    </row>
    <row r="10" spans="2:13" s="20" customFormat="1" ht="9.75" customHeight="1" x14ac:dyDescent="0.65">
      <c r="B10" s="21"/>
      <c r="C10" s="22"/>
      <c r="D10" s="23"/>
      <c r="E10" s="24"/>
      <c r="F10" s="25"/>
    </row>
    <row r="11" spans="2:13" s="20" customFormat="1" ht="32.25" customHeight="1" x14ac:dyDescent="0.65">
      <c r="B11" s="21"/>
      <c r="C11" s="1713" t="s">
        <v>1751</v>
      </c>
      <c r="D11" s="299" t="s">
        <v>1753</v>
      </c>
      <c r="E11" s="1714" t="s">
        <v>1752</v>
      </c>
      <c r="F11" s="25"/>
    </row>
    <row r="12" spans="2:13" s="302" customFormat="1" ht="23.25" customHeight="1" x14ac:dyDescent="0.65">
      <c r="B12" s="297"/>
      <c r="C12" s="298" t="s">
        <v>1685</v>
      </c>
      <c r="D12" s="299" t="s">
        <v>1888</v>
      </c>
      <c r="E12" s="300" t="s">
        <v>1224</v>
      </c>
      <c r="F12" s="301"/>
    </row>
    <row r="13" spans="2:13" s="8" customFormat="1" ht="23.25" customHeight="1" x14ac:dyDescent="0.65">
      <c r="B13" s="303">
        <v>1</v>
      </c>
      <c r="C13" s="304" t="s">
        <v>1686</v>
      </c>
      <c r="D13" s="305" t="s">
        <v>1141</v>
      </c>
      <c r="E13" s="306" t="s">
        <v>1026</v>
      </c>
      <c r="F13" s="307">
        <v>1</v>
      </c>
    </row>
    <row r="14" spans="2:13" s="8" customFormat="1" ht="23.25" customHeight="1" x14ac:dyDescent="0.65">
      <c r="B14" s="303">
        <v>2</v>
      </c>
      <c r="C14" s="308" t="s">
        <v>1837</v>
      </c>
      <c r="D14" s="305" t="s">
        <v>1142</v>
      </c>
      <c r="E14" s="309" t="s">
        <v>1838</v>
      </c>
      <c r="F14" s="307">
        <v>2</v>
      </c>
    </row>
    <row r="15" spans="2:13" s="8" customFormat="1" ht="23.25" customHeight="1" x14ac:dyDescent="0.65">
      <c r="B15" s="303">
        <v>3</v>
      </c>
      <c r="C15" s="308" t="s">
        <v>1158</v>
      </c>
      <c r="D15" s="305" t="s">
        <v>1143</v>
      </c>
      <c r="E15" s="309" t="s">
        <v>1948</v>
      </c>
      <c r="F15" s="307">
        <v>3</v>
      </c>
    </row>
    <row r="16" spans="2:13" s="8" customFormat="1" ht="23.25" customHeight="1" x14ac:dyDescent="0.65">
      <c r="B16" s="303">
        <v>4</v>
      </c>
      <c r="C16" s="308" t="s">
        <v>1126</v>
      </c>
      <c r="D16" s="305" t="s">
        <v>1651</v>
      </c>
      <c r="E16" s="309" t="s">
        <v>1127</v>
      </c>
      <c r="F16" s="307">
        <v>4</v>
      </c>
    </row>
    <row r="17" spans="2:6" s="8" customFormat="1" ht="23.25" customHeight="1" x14ac:dyDescent="0.65">
      <c r="B17" s="310">
        <v>5</v>
      </c>
      <c r="C17" s="308" t="s">
        <v>1675</v>
      </c>
      <c r="D17" s="305" t="s">
        <v>1144</v>
      </c>
      <c r="E17" s="309" t="s">
        <v>1645</v>
      </c>
      <c r="F17" s="311">
        <v>5</v>
      </c>
    </row>
    <row r="18" spans="2:6" s="8" customFormat="1" ht="50.25" customHeight="1" x14ac:dyDescent="0.65">
      <c r="B18" s="1605">
        <v>6</v>
      </c>
      <c r="C18" s="1771" t="s">
        <v>1944</v>
      </c>
      <c r="D18" s="305" t="s">
        <v>1145</v>
      </c>
      <c r="E18" s="1675" t="s">
        <v>1949</v>
      </c>
      <c r="F18" s="1606">
        <v>6</v>
      </c>
    </row>
    <row r="19" spans="2:6" s="8" customFormat="1" ht="24" customHeight="1" x14ac:dyDescent="0.65">
      <c r="B19" s="303">
        <v>7</v>
      </c>
      <c r="C19" s="308" t="s">
        <v>1945</v>
      </c>
      <c r="D19" s="305" t="s">
        <v>1146</v>
      </c>
      <c r="E19" s="1675" t="s">
        <v>1950</v>
      </c>
      <c r="F19" s="307">
        <v>7</v>
      </c>
    </row>
    <row r="20" spans="2:6" s="8" customFormat="1" ht="48.75" customHeight="1" x14ac:dyDescent="0.65">
      <c r="B20" s="303">
        <v>8</v>
      </c>
      <c r="C20" s="1771" t="s">
        <v>1946</v>
      </c>
      <c r="D20" s="305" t="s">
        <v>1147</v>
      </c>
      <c r="E20" s="1675" t="s">
        <v>1951</v>
      </c>
      <c r="F20" s="307">
        <v>8</v>
      </c>
    </row>
    <row r="21" spans="2:6" s="8" customFormat="1" ht="50.25" customHeight="1" x14ac:dyDescent="0.65">
      <c r="B21" s="303">
        <v>9</v>
      </c>
      <c r="C21" s="1771" t="s">
        <v>1947</v>
      </c>
      <c r="D21" s="305" t="s">
        <v>1223</v>
      </c>
      <c r="E21" s="1675" t="s">
        <v>1952</v>
      </c>
      <c r="F21" s="307">
        <v>9</v>
      </c>
    </row>
    <row r="22" spans="2:6" s="8" customFormat="1" ht="23.25" customHeight="1" x14ac:dyDescent="0.65">
      <c r="B22" s="303">
        <v>10</v>
      </c>
      <c r="C22" s="308" t="s">
        <v>1132</v>
      </c>
      <c r="D22" s="305" t="s">
        <v>1223</v>
      </c>
      <c r="E22" s="309" t="s">
        <v>1128</v>
      </c>
      <c r="F22" s="307">
        <v>10</v>
      </c>
    </row>
    <row r="23" spans="2:6" s="8" customFormat="1" ht="23.25" customHeight="1" x14ac:dyDescent="0.65">
      <c r="B23" s="303">
        <v>11</v>
      </c>
      <c r="C23" s="308" t="s">
        <v>1687</v>
      </c>
      <c r="D23" s="305" t="s">
        <v>1148</v>
      </c>
      <c r="E23" s="312" t="s">
        <v>1027</v>
      </c>
      <c r="F23" s="307">
        <v>11</v>
      </c>
    </row>
    <row r="24" spans="2:6" s="8" customFormat="1" ht="23.25" customHeight="1" x14ac:dyDescent="0.65">
      <c r="B24" s="303">
        <v>12</v>
      </c>
      <c r="C24" s="308" t="s">
        <v>1691</v>
      </c>
      <c r="D24" s="305" t="s">
        <v>1862</v>
      </c>
      <c r="E24" s="306" t="s">
        <v>1161</v>
      </c>
      <c r="F24" s="307">
        <v>12</v>
      </c>
    </row>
    <row r="25" spans="2:6" s="8" customFormat="1" ht="23.25" customHeight="1" x14ac:dyDescent="0.65">
      <c r="B25" s="303">
        <v>13</v>
      </c>
      <c r="C25" s="308" t="s">
        <v>1676</v>
      </c>
      <c r="D25" s="305" t="s">
        <v>1863</v>
      </c>
      <c r="E25" s="313" t="s">
        <v>1133</v>
      </c>
      <c r="F25" s="307">
        <v>13</v>
      </c>
    </row>
    <row r="26" spans="2:6" s="8" customFormat="1" ht="23.25" customHeight="1" x14ac:dyDescent="0.65">
      <c r="B26" s="303">
        <v>14</v>
      </c>
      <c r="C26" s="308" t="s">
        <v>1677</v>
      </c>
      <c r="D26" s="305" t="s">
        <v>1863</v>
      </c>
      <c r="E26" s="313" t="s">
        <v>1129</v>
      </c>
      <c r="F26" s="307">
        <v>14</v>
      </c>
    </row>
    <row r="27" spans="2:6" s="8" customFormat="1" ht="23.25" customHeight="1" x14ac:dyDescent="0.65">
      <c r="B27" s="303">
        <v>15</v>
      </c>
      <c r="C27" s="308" t="s">
        <v>1689</v>
      </c>
      <c r="D27" s="305" t="s">
        <v>1652</v>
      </c>
      <c r="E27" s="306" t="s">
        <v>1225</v>
      </c>
      <c r="F27" s="307">
        <v>15</v>
      </c>
    </row>
    <row r="28" spans="2:6" s="8" customFormat="1" ht="23.25" customHeight="1" x14ac:dyDescent="0.65">
      <c r="B28" s="303">
        <v>16</v>
      </c>
      <c r="C28" s="308" t="s">
        <v>1690</v>
      </c>
      <c r="D28" s="305" t="s">
        <v>1653</v>
      </c>
      <c r="E28" s="306" t="s">
        <v>1159</v>
      </c>
      <c r="F28" s="307">
        <v>16</v>
      </c>
    </row>
    <row r="29" spans="2:6" s="8" customFormat="1" ht="23.25" customHeight="1" x14ac:dyDescent="0.65">
      <c r="B29" s="303">
        <v>17</v>
      </c>
      <c r="C29" s="314" t="s">
        <v>1448</v>
      </c>
      <c r="D29" s="305" t="s">
        <v>1864</v>
      </c>
      <c r="E29" s="315" t="s">
        <v>1425</v>
      </c>
      <c r="F29" s="307">
        <v>17</v>
      </c>
    </row>
    <row r="30" spans="2:6" s="8" customFormat="1" ht="23.25" customHeight="1" x14ac:dyDescent="0.65">
      <c r="B30" s="303">
        <v>18</v>
      </c>
      <c r="C30" s="308" t="s">
        <v>1160</v>
      </c>
      <c r="D30" s="305" t="s">
        <v>1865</v>
      </c>
      <c r="E30" s="309" t="s">
        <v>1226</v>
      </c>
      <c r="F30" s="307">
        <v>18</v>
      </c>
    </row>
    <row r="31" spans="2:6" s="302" customFormat="1" ht="23.25" customHeight="1" x14ac:dyDescent="0.65">
      <c r="B31" s="297"/>
      <c r="C31" s="298" t="s">
        <v>1426</v>
      </c>
      <c r="D31" s="299" t="s">
        <v>1871</v>
      </c>
      <c r="E31" s="316" t="s">
        <v>1706</v>
      </c>
      <c r="F31" s="301"/>
    </row>
    <row r="32" spans="2:6" s="8" customFormat="1" ht="23.25" customHeight="1" x14ac:dyDescent="0.65">
      <c r="B32" s="303">
        <v>19</v>
      </c>
      <c r="C32" s="314" t="s">
        <v>1692</v>
      </c>
      <c r="D32" s="305" t="s">
        <v>1872</v>
      </c>
      <c r="E32" s="315" t="s">
        <v>1565</v>
      </c>
      <c r="F32" s="307">
        <v>19</v>
      </c>
    </row>
    <row r="33" spans="2:6" s="8" customFormat="1" ht="23.25" customHeight="1" x14ac:dyDescent="0.65">
      <c r="B33" s="303">
        <v>20</v>
      </c>
      <c r="C33" s="314" t="s">
        <v>1445</v>
      </c>
      <c r="D33" s="305" t="s">
        <v>1873</v>
      </c>
      <c r="E33" s="315" t="s">
        <v>1447</v>
      </c>
      <c r="F33" s="307">
        <v>20</v>
      </c>
    </row>
    <row r="34" spans="2:6" s="8" customFormat="1" ht="23.25" customHeight="1" x14ac:dyDescent="0.65">
      <c r="B34" s="303">
        <v>21</v>
      </c>
      <c r="C34" s="314" t="s">
        <v>1446</v>
      </c>
      <c r="D34" s="305" t="s">
        <v>1874</v>
      </c>
      <c r="E34" s="315" t="s">
        <v>1707</v>
      </c>
      <c r="F34" s="307">
        <v>21</v>
      </c>
    </row>
    <row r="35" spans="2:6" s="302" customFormat="1" ht="23.25" customHeight="1" x14ac:dyDescent="0.65">
      <c r="B35" s="303"/>
      <c r="C35" s="298" t="s">
        <v>1693</v>
      </c>
      <c r="D35" s="299" t="s">
        <v>1877</v>
      </c>
      <c r="E35" s="300" t="s">
        <v>1427</v>
      </c>
      <c r="F35" s="307"/>
    </row>
    <row r="36" spans="2:6" s="8" customFormat="1" ht="23.25" customHeight="1" x14ac:dyDescent="0.65">
      <c r="B36" s="303">
        <v>22</v>
      </c>
      <c r="C36" s="308" t="s">
        <v>1694</v>
      </c>
      <c r="D36" s="305" t="s">
        <v>1875</v>
      </c>
      <c r="E36" s="317" t="s">
        <v>1153</v>
      </c>
      <c r="F36" s="307">
        <v>22</v>
      </c>
    </row>
    <row r="37" spans="2:6" s="8" customFormat="1" ht="23.25" customHeight="1" x14ac:dyDescent="0.65">
      <c r="B37" s="303">
        <v>23</v>
      </c>
      <c r="C37" s="308" t="s">
        <v>1695</v>
      </c>
      <c r="D37" s="305" t="s">
        <v>1876</v>
      </c>
      <c r="E37" s="317" t="s">
        <v>1228</v>
      </c>
      <c r="F37" s="307">
        <v>23</v>
      </c>
    </row>
    <row r="38" spans="2:6" s="302" customFormat="1" ht="23.25" customHeight="1" x14ac:dyDescent="0.65">
      <c r="B38" s="303"/>
      <c r="C38" s="298" t="s">
        <v>1824</v>
      </c>
      <c r="D38" s="299" t="s">
        <v>1878</v>
      </c>
      <c r="E38" s="300" t="s">
        <v>1716</v>
      </c>
      <c r="F38" s="307"/>
    </row>
    <row r="39" spans="2:6" s="8" customFormat="1" ht="23.25" customHeight="1" x14ac:dyDescent="0.65">
      <c r="B39" s="303">
        <v>24</v>
      </c>
      <c r="C39" s="308" t="s">
        <v>1678</v>
      </c>
      <c r="D39" s="305" t="s">
        <v>1879</v>
      </c>
      <c r="E39" s="317" t="s">
        <v>1679</v>
      </c>
      <c r="F39" s="307">
        <v>24</v>
      </c>
    </row>
    <row r="40" spans="2:6" s="8" customFormat="1" ht="23.25" customHeight="1" x14ac:dyDescent="0.65">
      <c r="B40" s="303">
        <v>25</v>
      </c>
      <c r="C40" s="308" t="s">
        <v>1665</v>
      </c>
      <c r="D40" s="305" t="s">
        <v>1880</v>
      </c>
      <c r="E40" s="317" t="s">
        <v>1666</v>
      </c>
      <c r="F40" s="307">
        <v>25</v>
      </c>
    </row>
    <row r="41" spans="2:6" s="8" customFormat="1" ht="23.25" customHeight="1" x14ac:dyDescent="0.65">
      <c r="B41" s="303">
        <v>26</v>
      </c>
      <c r="C41" s="308" t="s">
        <v>1684</v>
      </c>
      <c r="D41" s="305" t="s">
        <v>1881</v>
      </c>
      <c r="E41" s="317" t="s">
        <v>1227</v>
      </c>
      <c r="F41" s="307">
        <v>26</v>
      </c>
    </row>
    <row r="42" spans="2:6" s="8" customFormat="1" ht="23.25" customHeight="1" x14ac:dyDescent="0.65">
      <c r="B42" s="303">
        <v>27</v>
      </c>
      <c r="C42" s="308" t="s">
        <v>1532</v>
      </c>
      <c r="D42" s="305" t="s">
        <v>1881</v>
      </c>
      <c r="E42" s="317" t="s">
        <v>1531</v>
      </c>
      <c r="F42" s="307">
        <v>27</v>
      </c>
    </row>
    <row r="43" spans="2:6" s="8" customFormat="1" ht="30" customHeight="1" x14ac:dyDescent="0.65">
      <c r="B43" s="303">
        <v>28</v>
      </c>
      <c r="C43" s="1597" t="s">
        <v>1733</v>
      </c>
      <c r="D43" s="305" t="s">
        <v>1882</v>
      </c>
      <c r="E43" s="318" t="s">
        <v>1028</v>
      </c>
      <c r="F43" s="307">
        <v>28</v>
      </c>
    </row>
    <row r="44" spans="2:6" s="8" customFormat="1" ht="24.2" customHeight="1" x14ac:dyDescent="0.65">
      <c r="B44" s="303">
        <v>29</v>
      </c>
      <c r="C44" s="308" t="s">
        <v>1696</v>
      </c>
      <c r="D44" s="305" t="s">
        <v>1654</v>
      </c>
      <c r="E44" s="317" t="s">
        <v>1029</v>
      </c>
      <c r="F44" s="307">
        <v>29</v>
      </c>
    </row>
    <row r="45" spans="2:6" s="8" customFormat="1" ht="23.25" customHeight="1" x14ac:dyDescent="0.65">
      <c r="B45" s="303">
        <v>30</v>
      </c>
      <c r="C45" s="308" t="s">
        <v>1697</v>
      </c>
      <c r="D45" s="305" t="s">
        <v>1655</v>
      </c>
      <c r="E45" s="317" t="s">
        <v>1030</v>
      </c>
      <c r="F45" s="307">
        <v>30</v>
      </c>
    </row>
    <row r="46" spans="2:6" s="8" customFormat="1" ht="23.25" customHeight="1" x14ac:dyDescent="0.65">
      <c r="B46" s="303">
        <v>31</v>
      </c>
      <c r="C46" s="308" t="s">
        <v>1682</v>
      </c>
      <c r="D46" s="305" t="s">
        <v>1883</v>
      </c>
      <c r="E46" s="317" t="s">
        <v>1031</v>
      </c>
      <c r="F46" s="307">
        <v>31</v>
      </c>
    </row>
    <row r="47" spans="2:6" s="8" customFormat="1" ht="23.25" customHeight="1" x14ac:dyDescent="0.65">
      <c r="B47" s="303">
        <v>32</v>
      </c>
      <c r="C47" s="308" t="s">
        <v>1683</v>
      </c>
      <c r="D47" s="305" t="s">
        <v>1656</v>
      </c>
      <c r="E47" s="317" t="s">
        <v>1032</v>
      </c>
      <c r="F47" s="307">
        <v>32</v>
      </c>
    </row>
    <row r="48" spans="2:6" s="8" customFormat="1" ht="23.25" customHeight="1" x14ac:dyDescent="0.65">
      <c r="B48" s="303">
        <v>33</v>
      </c>
      <c r="C48" s="308" t="s">
        <v>1681</v>
      </c>
      <c r="D48" s="305" t="s">
        <v>1657</v>
      </c>
      <c r="E48" s="317" t="s">
        <v>1033</v>
      </c>
      <c r="F48" s="307">
        <v>33</v>
      </c>
    </row>
    <row r="49" spans="2:6" s="8" customFormat="1" ht="23.25" customHeight="1" x14ac:dyDescent="0.65">
      <c r="B49" s="303"/>
      <c r="C49" s="298" t="s">
        <v>1667</v>
      </c>
      <c r="D49" s="305" t="s">
        <v>1884</v>
      </c>
      <c r="E49" s="300" t="s">
        <v>1564</v>
      </c>
      <c r="F49" s="307"/>
    </row>
    <row r="50" spans="2:6" s="8" customFormat="1" ht="23.25" customHeight="1" x14ac:dyDescent="0.65">
      <c r="B50" s="303">
        <v>34</v>
      </c>
      <c r="C50" s="308" t="s">
        <v>1698</v>
      </c>
      <c r="D50" s="305" t="s">
        <v>1885</v>
      </c>
      <c r="E50" s="317" t="s">
        <v>1034</v>
      </c>
      <c r="F50" s="307">
        <v>34</v>
      </c>
    </row>
    <row r="51" spans="2:6" s="8" customFormat="1" ht="23.25" customHeight="1" x14ac:dyDescent="0.65">
      <c r="B51" s="303">
        <v>35</v>
      </c>
      <c r="C51" s="308" t="s">
        <v>1699</v>
      </c>
      <c r="D51" s="305" t="s">
        <v>1886</v>
      </c>
      <c r="E51" s="317" t="s">
        <v>1035</v>
      </c>
      <c r="F51" s="307">
        <v>35</v>
      </c>
    </row>
    <row r="52" spans="2:6" s="8" customFormat="1" ht="23.25" customHeight="1" x14ac:dyDescent="0.65">
      <c r="B52" s="303">
        <v>36</v>
      </c>
      <c r="C52" s="308" t="s">
        <v>1700</v>
      </c>
      <c r="D52" s="305" t="s">
        <v>1658</v>
      </c>
      <c r="E52" s="317" t="s">
        <v>1036</v>
      </c>
      <c r="F52" s="307">
        <v>36</v>
      </c>
    </row>
    <row r="53" spans="2:6" s="8" customFormat="1" ht="23.25" customHeight="1" x14ac:dyDescent="0.65">
      <c r="B53" s="303">
        <v>37</v>
      </c>
      <c r="C53" s="308" t="s">
        <v>1701</v>
      </c>
      <c r="D53" s="305" t="s">
        <v>1659</v>
      </c>
      <c r="E53" s="317" t="s">
        <v>1130</v>
      </c>
      <c r="F53" s="307">
        <v>37</v>
      </c>
    </row>
    <row r="54" spans="2:6" s="8" customFormat="1" ht="23.25" customHeight="1" x14ac:dyDescent="0.65">
      <c r="B54" s="303">
        <v>38</v>
      </c>
      <c r="C54" s="308" t="s">
        <v>1702</v>
      </c>
      <c r="D54" s="305" t="s">
        <v>1660</v>
      </c>
      <c r="E54" s="317" t="s">
        <v>1037</v>
      </c>
      <c r="F54" s="307">
        <v>38</v>
      </c>
    </row>
    <row r="55" spans="2:6" s="8" customFormat="1" ht="23.25" customHeight="1" x14ac:dyDescent="0.65">
      <c r="B55" s="303">
        <v>39</v>
      </c>
      <c r="C55" s="308" t="s">
        <v>1703</v>
      </c>
      <c r="D55" s="305" t="s">
        <v>1661</v>
      </c>
      <c r="E55" s="317" t="s">
        <v>1131</v>
      </c>
      <c r="F55" s="307">
        <v>39</v>
      </c>
    </row>
    <row r="56" spans="2:6" s="8" customFormat="1" ht="23.25" customHeight="1" x14ac:dyDescent="0.65">
      <c r="B56" s="303">
        <v>40</v>
      </c>
      <c r="C56" s="308" t="s">
        <v>1704</v>
      </c>
      <c r="D56" s="305" t="s">
        <v>1662</v>
      </c>
      <c r="E56" s="317" t="s">
        <v>1038</v>
      </c>
      <c r="F56" s="307">
        <v>40</v>
      </c>
    </row>
    <row r="57" spans="2:6" s="8" customFormat="1" ht="23.25" customHeight="1" x14ac:dyDescent="0.65">
      <c r="B57" s="303">
        <v>41</v>
      </c>
      <c r="C57" s="308" t="s">
        <v>1705</v>
      </c>
      <c r="D57" s="305" t="s">
        <v>1663</v>
      </c>
      <c r="E57" s="317" t="s">
        <v>1229</v>
      </c>
      <c r="F57" s="307">
        <v>41</v>
      </c>
    </row>
    <row r="58" spans="2:6" s="8" customFormat="1" ht="23.25" customHeight="1" x14ac:dyDescent="0.65">
      <c r="B58" s="303">
        <v>42</v>
      </c>
      <c r="C58" s="308" t="s">
        <v>1747</v>
      </c>
      <c r="D58" s="305" t="s">
        <v>1664</v>
      </c>
      <c r="E58" s="317" t="s">
        <v>1823</v>
      </c>
      <c r="F58" s="307">
        <v>42</v>
      </c>
    </row>
    <row r="59" spans="2:6" s="8" customFormat="1" ht="23.25" customHeight="1" x14ac:dyDescent="0.65">
      <c r="B59" s="303">
        <v>43</v>
      </c>
      <c r="C59" s="308" t="s">
        <v>1957</v>
      </c>
      <c r="D59" s="305" t="s">
        <v>1887</v>
      </c>
      <c r="E59" s="317" t="s">
        <v>1958</v>
      </c>
      <c r="F59" s="307">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0" style="53" customWidth="1"/>
    <col min="3" max="3" width="84.140625" style="129" bestFit="1"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76" t="s">
        <v>1856</v>
      </c>
      <c r="C3" s="1776"/>
      <c r="D3" s="1776"/>
    </row>
    <row r="4" spans="2:21" s="5" customFormat="1" ht="12.75" customHeight="1" x14ac:dyDescent="0.85">
      <c r="B4" s="1662"/>
      <c r="C4" s="1662"/>
      <c r="D4" s="1662"/>
    </row>
    <row r="5" spans="2:21" s="5" customFormat="1" ht="36.75" x14ac:dyDescent="0.85">
      <c r="B5" s="1776" t="s">
        <v>1857</v>
      </c>
      <c r="C5" s="1776"/>
      <c r="D5" s="1777"/>
    </row>
    <row r="6" spans="2:21" s="5" customFormat="1" ht="19.5" customHeight="1" x14ac:dyDescent="0.65">
      <c r="B6" s="2"/>
      <c r="C6" s="2"/>
      <c r="D6" s="2"/>
      <c r="E6" s="2"/>
      <c r="F6" s="2"/>
      <c r="G6" s="2"/>
      <c r="H6" s="2"/>
      <c r="I6" s="2"/>
      <c r="J6" s="2"/>
      <c r="K6" s="2"/>
      <c r="L6" s="2"/>
      <c r="M6" s="2"/>
      <c r="N6" s="2"/>
      <c r="O6" s="2"/>
      <c r="P6" s="2"/>
    </row>
    <row r="7" spans="2:21" s="419" customFormat="1" ht="22.5" x14ac:dyDescent="0.5">
      <c r="B7" s="357" t="s">
        <v>1778</v>
      </c>
      <c r="D7" s="229" t="s">
        <v>1781</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321" customFormat="1" ht="24.95" customHeight="1" x14ac:dyDescent="0.2">
      <c r="B10" s="1025" t="s">
        <v>1501</v>
      </c>
      <c r="C10" s="1320"/>
      <c r="D10" s="633" t="s">
        <v>879</v>
      </c>
      <c r="J10" s="787"/>
      <c r="K10" s="787"/>
      <c r="L10" s="787"/>
      <c r="M10" s="787"/>
      <c r="N10" s="787"/>
    </row>
    <row r="11" spans="2:21" s="1321" customFormat="1" ht="15" customHeight="1" x14ac:dyDescent="0.2">
      <c r="B11" s="1323"/>
      <c r="C11" s="1320"/>
      <c r="D11" s="1326"/>
      <c r="J11" s="787"/>
      <c r="K11" s="787"/>
      <c r="L11" s="787"/>
      <c r="M11" s="787"/>
      <c r="N11" s="787"/>
    </row>
    <row r="12" spans="2:21" s="787" customFormat="1" ht="24.95" customHeight="1" x14ac:dyDescent="0.2">
      <c r="B12" s="1669" t="s">
        <v>1498</v>
      </c>
      <c r="C12" s="864">
        <v>1</v>
      </c>
      <c r="D12" s="1668" t="s">
        <v>1499</v>
      </c>
      <c r="G12" s="1134"/>
      <c r="H12" s="1134"/>
      <c r="I12" s="1134"/>
    </row>
    <row r="13" spans="2:21" s="787" customFormat="1" ht="12" customHeight="1" x14ac:dyDescent="0.2">
      <c r="B13" s="1669"/>
      <c r="C13" s="1322"/>
      <c r="D13" s="1668"/>
      <c r="G13" s="1134"/>
      <c r="H13" s="1134"/>
      <c r="I13" s="1134"/>
    </row>
    <row r="14" spans="2:21" s="787" customFormat="1" ht="24.95" customHeight="1" x14ac:dyDescent="0.2">
      <c r="B14" s="1324" t="s">
        <v>1736</v>
      </c>
      <c r="C14" s="1322"/>
      <c r="D14" s="1668" t="s">
        <v>1737</v>
      </c>
      <c r="G14" s="1134"/>
      <c r="H14" s="1134"/>
      <c r="I14" s="1134"/>
    </row>
    <row r="15" spans="2:21" s="787" customFormat="1" ht="24.95" customHeight="1" x14ac:dyDescent="0.2">
      <c r="B15" s="1324" t="s">
        <v>1738</v>
      </c>
      <c r="C15" s="1322">
        <v>7</v>
      </c>
      <c r="D15" s="1700" t="s">
        <v>1739</v>
      </c>
      <c r="G15" s="1134"/>
      <c r="H15" s="1134"/>
      <c r="I15" s="1134"/>
    </row>
    <row r="16" spans="2:21" s="787" customFormat="1" ht="24.95" customHeight="1" x14ac:dyDescent="0.2">
      <c r="B16" s="1324" t="s">
        <v>1740</v>
      </c>
      <c r="C16" s="1322">
        <v>8</v>
      </c>
      <c r="D16" s="1700" t="s">
        <v>1741</v>
      </c>
      <c r="G16" s="1134"/>
      <c r="H16" s="1134"/>
      <c r="I16" s="1134"/>
    </row>
    <row r="17" spans="2:14" s="787" customFormat="1" ht="24.95" customHeight="1" x14ac:dyDescent="0.2">
      <c r="B17" s="1324" t="s">
        <v>1742</v>
      </c>
      <c r="C17" s="1322">
        <v>9</v>
      </c>
      <c r="D17" s="1700" t="s">
        <v>1743</v>
      </c>
      <c r="G17" s="1134"/>
      <c r="H17" s="1134"/>
      <c r="I17" s="1134"/>
    </row>
    <row r="18" spans="2:14" s="787" customFormat="1" ht="24.95" customHeight="1" x14ac:dyDescent="0.2">
      <c r="B18" s="1324" t="s">
        <v>1744</v>
      </c>
      <c r="C18" s="1322">
        <v>10</v>
      </c>
      <c r="D18" s="1700" t="s">
        <v>1787</v>
      </c>
      <c r="G18" s="1134"/>
      <c r="H18" s="1134"/>
      <c r="I18" s="1134"/>
    </row>
    <row r="19" spans="2:14" s="787" customFormat="1" ht="24.95" customHeight="1" x14ac:dyDescent="0.2">
      <c r="B19" s="1324" t="s">
        <v>1077</v>
      </c>
      <c r="C19" s="1322" t="s">
        <v>1745</v>
      </c>
      <c r="D19" s="1700" t="s">
        <v>1746</v>
      </c>
      <c r="G19" s="1134"/>
      <c r="H19" s="1134"/>
      <c r="I19" s="1134"/>
    </row>
    <row r="20" spans="2:14" s="787" customFormat="1" ht="9.75" customHeight="1" x14ac:dyDescent="0.2">
      <c r="B20" s="1669"/>
      <c r="C20" s="1278"/>
      <c r="D20" s="1668"/>
      <c r="G20" s="1134"/>
      <c r="H20" s="1134"/>
      <c r="I20" s="1134"/>
    </row>
    <row r="21" spans="2:14" s="871" customFormat="1" ht="24.95" customHeight="1" x14ac:dyDescent="0.2">
      <c r="B21" s="1701" t="s">
        <v>1500</v>
      </c>
      <c r="C21" s="864">
        <v>9</v>
      </c>
      <c r="D21" s="1702" t="s">
        <v>827</v>
      </c>
      <c r="G21" s="1321"/>
      <c r="H21" s="1321"/>
      <c r="I21" s="1321"/>
      <c r="J21" s="787"/>
      <c r="K21" s="787"/>
      <c r="L21" s="787"/>
      <c r="M21" s="787"/>
      <c r="N21" s="787"/>
    </row>
    <row r="22" spans="2:14" s="787" customFormat="1" ht="15.75" customHeight="1" x14ac:dyDescent="0.2">
      <c r="B22" s="1669"/>
      <c r="C22" s="1322"/>
      <c r="D22" s="1668"/>
      <c r="G22" s="1134"/>
      <c r="H22" s="1134"/>
      <c r="I22" s="1134"/>
    </row>
    <row r="23" spans="2:14" s="871" customFormat="1" ht="24.95" customHeight="1" x14ac:dyDescent="0.2">
      <c r="B23" s="1325" t="s">
        <v>387</v>
      </c>
      <c r="C23" s="864">
        <v>10</v>
      </c>
      <c r="D23" s="1327" t="s">
        <v>388</v>
      </c>
      <c r="G23" s="1321"/>
      <c r="H23" s="1321"/>
      <c r="I23" s="1321"/>
    </row>
    <row r="24" spans="2:14" s="256" customFormat="1" ht="20.25" customHeight="1" thickBot="1" x14ac:dyDescent="0.75">
      <c r="B24" s="553"/>
      <c r="C24" s="554"/>
      <c r="D24" s="555"/>
      <c r="J24" s="330"/>
    </row>
    <row r="25" spans="2:14" s="178" customFormat="1" ht="9" customHeight="1" thickTop="1" x14ac:dyDescent="0.65">
      <c r="B25" s="176"/>
      <c r="C25" s="177"/>
      <c r="D25" s="176"/>
      <c r="J25" s="175"/>
    </row>
    <row r="26" spans="2:14" s="336" customFormat="1" ht="18.75" customHeight="1" x14ac:dyDescent="0.5">
      <c r="B26" s="1897" t="s">
        <v>1785</v>
      </c>
      <c r="C26" s="1790" t="s">
        <v>1786</v>
      </c>
      <c r="D26" s="1790"/>
      <c r="J26" s="543"/>
    </row>
    <row r="27" spans="2:14" s="179" customFormat="1" x14ac:dyDescent="0.2">
      <c r="B27" s="1897"/>
      <c r="C27" s="1790"/>
      <c r="D27" s="1790"/>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4">
    <mergeCell ref="B3:D3"/>
    <mergeCell ref="B5:D5"/>
    <mergeCell ref="C26:D27"/>
    <mergeCell ref="B26:B27"/>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0" width="16.5703125" style="57" customWidth="1"/>
    <col min="11" max="17" width="18.28515625" style="57" customWidth="1"/>
    <col min="18" max="18" width="64" style="57" customWidth="1"/>
    <col min="19" max="20" width="9.140625" style="57"/>
    <col min="21" max="21" width="10.42578125" style="57" bestFit="1" customWidth="1"/>
    <col min="22" max="16384" width="9.140625" style="57"/>
  </cols>
  <sheetData>
    <row r="1" spans="2:32" s="73" customFormat="1" ht="19.5" customHeight="1" x14ac:dyDescent="0.65">
      <c r="F1" s="74"/>
      <c r="G1" s="74"/>
      <c r="H1" s="74"/>
      <c r="I1" s="74"/>
      <c r="J1" s="74"/>
      <c r="K1" s="74"/>
      <c r="L1" s="74"/>
      <c r="M1" s="74"/>
      <c r="N1" s="74"/>
      <c r="O1" s="74"/>
      <c r="P1" s="74"/>
      <c r="Q1" s="74"/>
      <c r="R1" s="74"/>
      <c r="S1" s="74"/>
      <c r="T1" s="74"/>
      <c r="U1" s="74"/>
      <c r="V1" s="74"/>
      <c r="W1" s="74"/>
      <c r="X1" s="74"/>
      <c r="Y1" s="74"/>
      <c r="Z1" s="74"/>
      <c r="AA1" s="74"/>
      <c r="AB1" s="74"/>
      <c r="AC1" s="74"/>
      <c r="AD1" s="74"/>
      <c r="AE1" s="74"/>
      <c r="AF1" s="74"/>
    </row>
    <row r="2" spans="2:32"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row>
    <row r="3" spans="2:32" s="569" customFormat="1" ht="31.5" customHeight="1" x14ac:dyDescent="0.85">
      <c r="B3" s="1901" t="s">
        <v>1858</v>
      </c>
      <c r="C3" s="1901"/>
      <c r="D3" s="1901"/>
      <c r="E3" s="1901"/>
      <c r="F3" s="1901"/>
      <c r="G3" s="1901"/>
      <c r="H3" s="1901"/>
      <c r="I3" s="1901"/>
      <c r="J3" s="1901"/>
      <c r="K3" s="1901" t="s">
        <v>1859</v>
      </c>
      <c r="L3" s="1901"/>
      <c r="M3" s="1901"/>
      <c r="N3" s="1901"/>
      <c r="O3" s="1901"/>
      <c r="P3" s="1901"/>
      <c r="Q3" s="1901"/>
      <c r="R3" s="1901"/>
    </row>
    <row r="4" spans="2:32" s="5" customFormat="1" ht="12.75" customHeight="1" x14ac:dyDescent="0.65">
      <c r="B4" s="2"/>
      <c r="C4" s="2"/>
      <c r="D4" s="2"/>
      <c r="E4" s="2"/>
      <c r="F4" s="2"/>
      <c r="G4" s="2"/>
      <c r="H4" s="2"/>
      <c r="I4" s="2"/>
      <c r="J4" s="2"/>
      <c r="K4" s="2"/>
      <c r="L4" s="2"/>
      <c r="M4" s="2"/>
      <c r="N4" s="2"/>
      <c r="O4" s="2"/>
      <c r="P4" s="2"/>
      <c r="Q4" s="2"/>
      <c r="R4" s="2"/>
      <c r="S4" s="2"/>
    </row>
    <row r="5" spans="2:32" ht="19.5" customHeight="1" x14ac:dyDescent="0.65">
      <c r="B5" s="78"/>
      <c r="C5" s="78"/>
      <c r="D5" s="78"/>
      <c r="E5" s="78"/>
      <c r="F5" s="77"/>
      <c r="G5" s="77"/>
      <c r="H5" s="77"/>
      <c r="I5" s="77"/>
      <c r="J5" s="77"/>
      <c r="K5" s="77"/>
      <c r="L5" s="77"/>
      <c r="M5" s="77"/>
      <c r="N5" s="77"/>
      <c r="O5" s="77"/>
      <c r="P5" s="77"/>
      <c r="Q5" s="77"/>
      <c r="R5" s="77"/>
    </row>
    <row r="6" spans="2:32" s="567" customFormat="1" ht="22.5" x14ac:dyDescent="0.5">
      <c r="B6" s="570" t="s">
        <v>1766</v>
      </c>
      <c r="C6" s="570"/>
      <c r="D6" s="570"/>
      <c r="E6" s="570"/>
      <c r="R6" s="571" t="s">
        <v>1770</v>
      </c>
      <c r="S6" s="571"/>
      <c r="W6" s="571"/>
    </row>
    <row r="7" spans="2:32" ht="18.75" customHeight="1" thickBot="1" x14ac:dyDescent="0.4"/>
    <row r="8" spans="2:32" s="557" customFormat="1" ht="26.25" customHeight="1" thickTop="1" x14ac:dyDescent="0.2">
      <c r="B8" s="1902" t="s">
        <v>887</v>
      </c>
      <c r="C8" s="1784">
        <v>2010</v>
      </c>
      <c r="D8" s="1784">
        <v>2011</v>
      </c>
      <c r="E8" s="1784">
        <v>2012</v>
      </c>
      <c r="F8" s="1805">
        <v>2012</v>
      </c>
      <c r="G8" s="1806"/>
      <c r="H8" s="1806"/>
      <c r="I8" s="1806"/>
      <c r="J8" s="1806"/>
      <c r="K8" s="1803">
        <v>2012</v>
      </c>
      <c r="L8" s="1803"/>
      <c r="M8" s="1803"/>
      <c r="N8" s="1803"/>
      <c r="O8" s="1803"/>
      <c r="P8" s="1803"/>
      <c r="Q8" s="1804"/>
      <c r="R8" s="1898" t="s">
        <v>886</v>
      </c>
      <c r="S8" s="556"/>
      <c r="W8" s="556"/>
    </row>
    <row r="9" spans="2:32" s="20" customFormat="1" ht="24.95" customHeight="1" x14ac:dyDescent="0.65">
      <c r="B9" s="1903"/>
      <c r="C9" s="1785"/>
      <c r="D9" s="1785"/>
      <c r="E9" s="1785"/>
      <c r="F9" s="369" t="s">
        <v>374</v>
      </c>
      <c r="G9" s="370" t="s">
        <v>375</v>
      </c>
      <c r="H9" s="370" t="s">
        <v>376</v>
      </c>
      <c r="I9" s="370" t="s">
        <v>377</v>
      </c>
      <c r="J9" s="370" t="s">
        <v>378</v>
      </c>
      <c r="K9" s="370" t="s">
        <v>367</v>
      </c>
      <c r="L9" s="370" t="s">
        <v>368</v>
      </c>
      <c r="M9" s="370" t="s">
        <v>369</v>
      </c>
      <c r="N9" s="370" t="s">
        <v>370</v>
      </c>
      <c r="O9" s="370" t="s">
        <v>371</v>
      </c>
      <c r="P9" s="370" t="s">
        <v>372</v>
      </c>
      <c r="Q9" s="371" t="s">
        <v>1474</v>
      </c>
      <c r="R9" s="1899"/>
    </row>
    <row r="10" spans="2:32" s="20" customFormat="1" ht="24.95" customHeight="1" x14ac:dyDescent="0.65">
      <c r="B10" s="1904"/>
      <c r="C10" s="1786"/>
      <c r="D10" s="1786"/>
      <c r="E10" s="1786"/>
      <c r="F10" s="372" t="s">
        <v>673</v>
      </c>
      <c r="G10" s="373" t="s">
        <v>149</v>
      </c>
      <c r="H10" s="373" t="s">
        <v>150</v>
      </c>
      <c r="I10" s="373" t="s">
        <v>151</v>
      </c>
      <c r="J10" s="373" t="s">
        <v>366</v>
      </c>
      <c r="K10" s="373" t="s">
        <v>667</v>
      </c>
      <c r="L10" s="373" t="s">
        <v>668</v>
      </c>
      <c r="M10" s="373" t="s">
        <v>669</v>
      </c>
      <c r="N10" s="373" t="s">
        <v>670</v>
      </c>
      <c r="O10" s="373" t="s">
        <v>671</v>
      </c>
      <c r="P10" s="373" t="s">
        <v>672</v>
      </c>
      <c r="Q10" s="374" t="s">
        <v>666</v>
      </c>
      <c r="R10" s="1900"/>
    </row>
    <row r="11" spans="2:32" s="558" customFormat="1" ht="12.75" customHeight="1" x14ac:dyDescent="0.7">
      <c r="B11" s="1619"/>
      <c r="C11" s="1621"/>
      <c r="D11" s="1621"/>
      <c r="E11" s="1620"/>
      <c r="F11" s="1622"/>
      <c r="G11" s="1623"/>
      <c r="H11" s="1623"/>
      <c r="I11" s="1623"/>
      <c r="J11" s="1623"/>
      <c r="K11" s="1623"/>
      <c r="L11" s="1623"/>
      <c r="M11" s="1623"/>
      <c r="N11" s="1623"/>
      <c r="O11" s="1623"/>
      <c r="P11" s="1623"/>
      <c r="Q11" s="1624"/>
      <c r="R11" s="1625"/>
    </row>
    <row r="12" spans="2:32" s="566" customFormat="1" ht="30" customHeight="1" x14ac:dyDescent="0.2">
      <c r="B12" s="618" t="s">
        <v>1480</v>
      </c>
      <c r="C12" s="333">
        <v>86018</v>
      </c>
      <c r="D12" s="333">
        <v>58631</v>
      </c>
      <c r="E12" s="333">
        <v>5889</v>
      </c>
      <c r="F12" s="940">
        <v>429</v>
      </c>
      <c r="G12" s="908">
        <v>520</v>
      </c>
      <c r="H12" s="908">
        <v>613</v>
      </c>
      <c r="I12" s="908">
        <v>454</v>
      </c>
      <c r="J12" s="908">
        <v>553</v>
      </c>
      <c r="K12" s="908">
        <v>654</v>
      </c>
      <c r="L12" s="908">
        <v>565</v>
      </c>
      <c r="M12" s="908">
        <v>452</v>
      </c>
      <c r="N12" s="908">
        <v>411</v>
      </c>
      <c r="O12" s="908">
        <v>442</v>
      </c>
      <c r="P12" s="908">
        <v>392</v>
      </c>
      <c r="Q12" s="941">
        <v>404</v>
      </c>
      <c r="R12" s="623" t="s">
        <v>1788</v>
      </c>
    </row>
    <row r="13" spans="2:32" s="566" customFormat="1" ht="30" customHeight="1" x14ac:dyDescent="0.2">
      <c r="B13" s="618" t="s">
        <v>335</v>
      </c>
      <c r="C13" s="333">
        <v>92670.037960000016</v>
      </c>
      <c r="D13" s="333">
        <v>68025</v>
      </c>
      <c r="E13" s="333">
        <v>22255.454879999998</v>
      </c>
      <c r="F13" s="940">
        <v>947.53253500000005</v>
      </c>
      <c r="G13" s="908">
        <v>1312.5256139999999</v>
      </c>
      <c r="H13" s="908">
        <v>1051.4859120000001</v>
      </c>
      <c r="I13" s="908">
        <v>1025.3621820000001</v>
      </c>
      <c r="J13" s="908">
        <v>11827.458836</v>
      </c>
      <c r="K13" s="908">
        <v>894.23393699999997</v>
      </c>
      <c r="L13" s="908">
        <v>1239.8215339999999</v>
      </c>
      <c r="M13" s="908">
        <v>973.97796400000004</v>
      </c>
      <c r="N13" s="908">
        <v>683.23760800000002</v>
      </c>
      <c r="O13" s="908">
        <v>781.84358699999996</v>
      </c>
      <c r="P13" s="908">
        <v>803.96470799999997</v>
      </c>
      <c r="Q13" s="941">
        <v>714.01046299999996</v>
      </c>
      <c r="R13" s="623" t="s">
        <v>336</v>
      </c>
    </row>
    <row r="14" spans="2:32" s="613" customFormat="1" ht="15.75" customHeight="1" x14ac:dyDescent="0.2">
      <c r="B14" s="616"/>
      <c r="C14" s="331"/>
      <c r="D14" s="331"/>
      <c r="E14" s="333"/>
      <c r="F14" s="938"/>
      <c r="G14" s="904"/>
      <c r="H14" s="904"/>
      <c r="I14" s="904"/>
      <c r="J14" s="904"/>
      <c r="K14" s="904"/>
      <c r="L14" s="904"/>
      <c r="M14" s="904"/>
      <c r="N14" s="904"/>
      <c r="O14" s="904"/>
      <c r="P14" s="904"/>
      <c r="Q14" s="939"/>
      <c r="R14" s="578"/>
      <c r="U14" s="566"/>
    </row>
    <row r="15" spans="2:32" s="613" customFormat="1" ht="30" customHeight="1" x14ac:dyDescent="0.2">
      <c r="B15" s="618" t="s">
        <v>1481</v>
      </c>
      <c r="C15" s="333">
        <v>4387</v>
      </c>
      <c r="D15" s="333">
        <v>2705</v>
      </c>
      <c r="E15" s="333">
        <v>280</v>
      </c>
      <c r="F15" s="940">
        <v>19</v>
      </c>
      <c r="G15" s="908">
        <v>25</v>
      </c>
      <c r="H15" s="908">
        <v>29</v>
      </c>
      <c r="I15" s="908">
        <v>21</v>
      </c>
      <c r="J15" s="908">
        <v>24</v>
      </c>
      <c r="K15" s="908">
        <v>33</v>
      </c>
      <c r="L15" s="908">
        <v>25</v>
      </c>
      <c r="M15" s="908">
        <v>21</v>
      </c>
      <c r="N15" s="908">
        <v>20</v>
      </c>
      <c r="O15" s="908">
        <v>22</v>
      </c>
      <c r="P15" s="908">
        <v>21</v>
      </c>
      <c r="Q15" s="941">
        <v>20</v>
      </c>
      <c r="R15" s="623" t="s">
        <v>1482</v>
      </c>
      <c r="U15" s="566"/>
    </row>
    <row r="16" spans="2:32" s="613" customFormat="1" ht="30" customHeight="1" x14ac:dyDescent="0.2">
      <c r="B16" s="618" t="s">
        <v>335</v>
      </c>
      <c r="C16" s="333">
        <v>4626.2518980000004</v>
      </c>
      <c r="D16" s="333">
        <v>3162</v>
      </c>
      <c r="E16" s="333">
        <v>1007.144223</v>
      </c>
      <c r="F16" s="940">
        <v>41.197066999999997</v>
      </c>
      <c r="G16" s="908">
        <v>62.501220000000004</v>
      </c>
      <c r="H16" s="908">
        <v>50.070757999999998</v>
      </c>
      <c r="I16" s="908">
        <v>46.607371999999998</v>
      </c>
      <c r="J16" s="908">
        <v>514.23734100000001</v>
      </c>
      <c r="K16" s="908">
        <v>44.711697000000001</v>
      </c>
      <c r="L16" s="908">
        <v>53.905284000000002</v>
      </c>
      <c r="M16" s="908">
        <v>44.271726000000001</v>
      </c>
      <c r="N16" s="908">
        <v>32.535124000000003</v>
      </c>
      <c r="O16" s="908">
        <v>39.092179000000002</v>
      </c>
      <c r="P16" s="908">
        <v>42.313932000000001</v>
      </c>
      <c r="Q16" s="941">
        <v>35.700522999999997</v>
      </c>
      <c r="R16" s="623" t="s">
        <v>336</v>
      </c>
      <c r="U16" s="566"/>
    </row>
    <row r="17" spans="2:21" s="613" customFormat="1" ht="15.75" customHeight="1" x14ac:dyDescent="0.2">
      <c r="B17" s="618"/>
      <c r="C17" s="331"/>
      <c r="D17" s="331"/>
      <c r="E17" s="333"/>
      <c r="F17" s="940"/>
      <c r="G17" s="908"/>
      <c r="H17" s="908"/>
      <c r="I17" s="908"/>
      <c r="J17" s="908"/>
      <c r="K17" s="908"/>
      <c r="L17" s="908"/>
      <c r="M17" s="908"/>
      <c r="N17" s="908"/>
      <c r="O17" s="908"/>
      <c r="P17" s="908"/>
      <c r="Q17" s="941"/>
      <c r="R17" s="623"/>
      <c r="U17" s="566"/>
    </row>
    <row r="18" spans="2:21" s="613" customFormat="1" ht="30" customHeight="1" x14ac:dyDescent="0.2">
      <c r="B18" s="618" t="s">
        <v>1483</v>
      </c>
      <c r="C18" s="333" t="s">
        <v>851</v>
      </c>
      <c r="D18" s="333" t="s">
        <v>851</v>
      </c>
      <c r="E18" s="333">
        <v>2475</v>
      </c>
      <c r="F18" s="940">
        <v>230</v>
      </c>
      <c r="G18" s="908">
        <v>252</v>
      </c>
      <c r="H18" s="908">
        <v>168</v>
      </c>
      <c r="I18" s="908">
        <v>242</v>
      </c>
      <c r="J18" s="908">
        <v>276</v>
      </c>
      <c r="K18" s="908">
        <v>160</v>
      </c>
      <c r="L18" s="908">
        <v>138</v>
      </c>
      <c r="M18" s="908">
        <v>154</v>
      </c>
      <c r="N18" s="908">
        <v>126</v>
      </c>
      <c r="O18" s="908">
        <v>280</v>
      </c>
      <c r="P18" s="908">
        <v>209</v>
      </c>
      <c r="Q18" s="941">
        <v>240</v>
      </c>
      <c r="R18" s="623" t="s">
        <v>1484</v>
      </c>
    </row>
    <row r="19" spans="2:21" s="613" customFormat="1" ht="30" customHeight="1" x14ac:dyDescent="0.2">
      <c r="B19" s="618" t="s">
        <v>335</v>
      </c>
      <c r="C19" s="333" t="s">
        <v>851</v>
      </c>
      <c r="D19" s="333" t="s">
        <v>851</v>
      </c>
      <c r="E19" s="333">
        <v>1237.5</v>
      </c>
      <c r="F19" s="940">
        <v>115</v>
      </c>
      <c r="G19" s="908">
        <v>126</v>
      </c>
      <c r="H19" s="908">
        <v>84</v>
      </c>
      <c r="I19" s="908">
        <v>121</v>
      </c>
      <c r="J19" s="908">
        <v>138</v>
      </c>
      <c r="K19" s="908">
        <v>80</v>
      </c>
      <c r="L19" s="908">
        <v>69</v>
      </c>
      <c r="M19" s="908">
        <v>77</v>
      </c>
      <c r="N19" s="908">
        <v>63</v>
      </c>
      <c r="O19" s="908">
        <v>140</v>
      </c>
      <c r="P19" s="908">
        <v>104.5</v>
      </c>
      <c r="Q19" s="941">
        <v>120</v>
      </c>
      <c r="R19" s="623" t="s">
        <v>336</v>
      </c>
    </row>
    <row r="20" spans="2:21" s="558" customFormat="1" ht="23.45" customHeight="1" thickBot="1" x14ac:dyDescent="0.75">
      <c r="B20" s="559"/>
      <c r="C20" s="560"/>
      <c r="D20" s="561"/>
      <c r="E20" s="1651"/>
      <c r="F20" s="562"/>
      <c r="G20" s="563"/>
      <c r="H20" s="563"/>
      <c r="I20" s="563"/>
      <c r="J20" s="563"/>
      <c r="K20" s="563"/>
      <c r="L20" s="563"/>
      <c r="M20" s="563"/>
      <c r="N20" s="563"/>
      <c r="O20" s="563"/>
      <c r="P20" s="563"/>
      <c r="Q20" s="564"/>
      <c r="R20" s="565"/>
    </row>
    <row r="21" spans="2:21" ht="9" customHeight="1" thickTop="1" x14ac:dyDescent="0.35"/>
    <row r="22" spans="2:21" s="336" customFormat="1" ht="24.75" customHeight="1" x14ac:dyDescent="0.5">
      <c r="B22" s="336" t="s">
        <v>1767</v>
      </c>
      <c r="R22" s="336" t="s">
        <v>1769</v>
      </c>
    </row>
    <row r="23" spans="2:21" s="567" customFormat="1" ht="24" customHeight="1" x14ac:dyDescent="0.5">
      <c r="B23" s="359" t="s">
        <v>1720</v>
      </c>
      <c r="R23" s="567" t="s">
        <v>1721</v>
      </c>
    </row>
    <row r="24" spans="2:21" s="53" customFormat="1" ht="24.75" customHeight="1" x14ac:dyDescent="0.5"/>
    <row r="25" spans="2:21" s="53" customFormat="1" ht="11.25" customHeight="1" x14ac:dyDescent="0.5"/>
    <row r="26" spans="2:21" s="53" customFormat="1" ht="11.25" customHeight="1" x14ac:dyDescent="0.5"/>
    <row r="27" spans="2:21" s="53" customFormat="1" ht="11.25" customHeight="1" x14ac:dyDescent="0.5">
      <c r="B27" s="170"/>
      <c r="C27" s="170"/>
      <c r="D27" s="170"/>
      <c r="E27" s="170"/>
    </row>
    <row r="32" spans="2:21" ht="21.75" x14ac:dyDescent="0.5">
      <c r="C32" s="62"/>
      <c r="D32" s="62"/>
      <c r="E32" s="62"/>
    </row>
    <row r="33" spans="3:5" ht="21.75" x14ac:dyDescent="0.5">
      <c r="C33" s="62"/>
      <c r="D33" s="62"/>
      <c r="E33" s="62"/>
    </row>
    <row r="34" spans="3:5" ht="21.75" x14ac:dyDescent="0.5">
      <c r="C34" s="62"/>
      <c r="D34" s="62"/>
      <c r="E34" s="62"/>
    </row>
    <row r="35" spans="3:5" ht="21.75" x14ac:dyDescent="0.5">
      <c r="C35" s="62"/>
      <c r="D35" s="62"/>
      <c r="E35" s="62"/>
    </row>
    <row r="36" spans="3:5" ht="21.75" x14ac:dyDescent="0.5">
      <c r="C36" s="62"/>
      <c r="D36" s="62"/>
      <c r="E36" s="62"/>
    </row>
    <row r="37" spans="3:5" ht="21.75" x14ac:dyDescent="0.5">
      <c r="C37" s="62"/>
      <c r="D37" s="62"/>
      <c r="E37" s="62"/>
    </row>
    <row r="38" spans="3:5" ht="21.75" x14ac:dyDescent="0.5">
      <c r="C38" s="62"/>
      <c r="D38" s="62"/>
      <c r="E38" s="62"/>
    </row>
    <row r="39" spans="3:5" ht="21.75" x14ac:dyDescent="0.5">
      <c r="C39" s="62"/>
      <c r="D39" s="62"/>
      <c r="E39" s="62"/>
    </row>
  </sheetData>
  <mergeCells count="9">
    <mergeCell ref="R8:R10"/>
    <mergeCell ref="C8:C10"/>
    <mergeCell ref="D8:D10"/>
    <mergeCell ref="K3:R3"/>
    <mergeCell ref="B3:J3"/>
    <mergeCell ref="B8:B10"/>
    <mergeCell ref="E8:E10"/>
    <mergeCell ref="K8:Q8"/>
    <mergeCell ref="F8:J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0" max="2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V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7" width="16.5703125" style="48" customWidth="1"/>
    <col min="8" max="8" width="61" style="48" customWidth="1"/>
    <col min="9" max="16384" width="9.140625" style="48"/>
  </cols>
  <sheetData>
    <row r="1" spans="2:22" s="76" customFormat="1" ht="16.5" customHeight="1" x14ac:dyDescent="0.65">
      <c r="C1" s="75"/>
      <c r="D1" s="75"/>
      <c r="E1" s="75"/>
      <c r="F1" s="75"/>
      <c r="G1" s="75"/>
      <c r="H1" s="75"/>
      <c r="I1" s="75"/>
      <c r="J1" s="75"/>
      <c r="K1" s="75"/>
      <c r="L1" s="75"/>
      <c r="M1" s="75"/>
      <c r="N1" s="75"/>
      <c r="O1" s="75"/>
      <c r="P1" s="75"/>
      <c r="Q1" s="75"/>
      <c r="R1" s="75"/>
      <c r="S1" s="75"/>
      <c r="T1" s="75"/>
      <c r="U1" s="75"/>
      <c r="V1" s="75"/>
    </row>
    <row r="2" spans="2:22" s="76" customFormat="1" ht="16.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7" t="s">
        <v>1860</v>
      </c>
      <c r="C3" s="1797"/>
      <c r="D3" s="1797"/>
      <c r="E3" s="1797"/>
      <c r="F3" s="1797"/>
      <c r="G3" s="1797"/>
      <c r="H3" s="1797"/>
    </row>
    <row r="4" spans="2:22" s="5" customFormat="1" ht="12.75" customHeight="1" x14ac:dyDescent="0.85">
      <c r="B4" s="1662"/>
      <c r="C4" s="1662"/>
      <c r="D4" s="1662"/>
      <c r="E4" s="1662"/>
      <c r="F4" s="1662"/>
      <c r="G4" s="1662"/>
      <c r="H4" s="1662"/>
      <c r="I4" s="2"/>
    </row>
    <row r="5" spans="2:22" ht="36.75" x14ac:dyDescent="0.85">
      <c r="B5" s="1797" t="s">
        <v>1861</v>
      </c>
      <c r="C5" s="1797"/>
      <c r="D5" s="1797"/>
      <c r="E5" s="1797"/>
      <c r="F5" s="1797"/>
      <c r="G5" s="1797"/>
      <c r="H5" s="1797"/>
      <c r="K5" s="144"/>
    </row>
    <row r="6" spans="2:22" ht="11.25" customHeight="1" x14ac:dyDescent="0.65">
      <c r="B6" s="88"/>
      <c r="C6" s="86"/>
      <c r="D6" s="86"/>
      <c r="E6" s="86"/>
      <c r="F6" s="86"/>
      <c r="G6" s="86"/>
      <c r="H6" s="86"/>
    </row>
    <row r="7" spans="2:22" ht="11.25" customHeight="1" x14ac:dyDescent="0.45">
      <c r="B7" s="98"/>
      <c r="H7" s="100"/>
      <c r="I7" s="99"/>
      <c r="M7" s="100"/>
    </row>
    <row r="8" spans="2:22" ht="11.25" customHeight="1" thickBot="1" x14ac:dyDescent="0.4"/>
    <row r="9" spans="2:22" s="258" customFormat="1" ht="24.95" customHeight="1" thickTop="1" x14ac:dyDescent="0.7">
      <c r="B9" s="1781" t="s">
        <v>887</v>
      </c>
      <c r="C9" s="1784">
        <v>2008</v>
      </c>
      <c r="D9" s="1784">
        <v>2009</v>
      </c>
      <c r="E9" s="1784">
        <v>2010</v>
      </c>
      <c r="F9" s="1784">
        <v>2011</v>
      </c>
      <c r="G9" s="1784">
        <v>2012</v>
      </c>
      <c r="H9" s="1778" t="s">
        <v>886</v>
      </c>
      <c r="I9" s="341"/>
      <c r="M9" s="341"/>
    </row>
    <row r="10" spans="2:22" s="258" customFormat="1" ht="24.95" customHeight="1" x14ac:dyDescent="0.7">
      <c r="B10" s="1782"/>
      <c r="C10" s="1785"/>
      <c r="D10" s="1785"/>
      <c r="E10" s="1785"/>
      <c r="F10" s="1785"/>
      <c r="G10" s="1785"/>
      <c r="H10" s="1779"/>
    </row>
    <row r="11" spans="2:22" s="258" customFormat="1" ht="19.5" customHeight="1" x14ac:dyDescent="0.7">
      <c r="B11" s="1783"/>
      <c r="C11" s="1786"/>
      <c r="D11" s="1786"/>
      <c r="E11" s="1786"/>
      <c r="F11" s="1786"/>
      <c r="G11" s="1786"/>
      <c r="H11" s="1780"/>
    </row>
    <row r="12" spans="2:22" s="258" customFormat="1" ht="12.75" customHeight="1" x14ac:dyDescent="0.7">
      <c r="B12" s="343"/>
      <c r="C12" s="580"/>
      <c r="D12" s="580"/>
      <c r="E12" s="580"/>
      <c r="F12" s="580"/>
      <c r="G12" s="580"/>
      <c r="H12" s="344"/>
    </row>
    <row r="13" spans="2:22" s="367" customFormat="1" ht="23.45" customHeight="1" x14ac:dyDescent="0.2">
      <c r="B13" s="456" t="s">
        <v>683</v>
      </c>
      <c r="C13" s="1332">
        <v>12</v>
      </c>
      <c r="D13" s="1332">
        <v>12</v>
      </c>
      <c r="E13" s="1332">
        <v>12</v>
      </c>
      <c r="F13" s="1332">
        <v>12</v>
      </c>
      <c r="G13" s="1332">
        <v>12</v>
      </c>
      <c r="H13" s="628" t="s">
        <v>586</v>
      </c>
    </row>
    <row r="14" spans="2:22" s="367" customFormat="1" ht="12" customHeight="1" x14ac:dyDescent="0.2">
      <c r="B14" s="457"/>
      <c r="C14" s="1332"/>
      <c r="D14" s="1332"/>
      <c r="E14" s="1332"/>
      <c r="F14" s="1332"/>
      <c r="G14" s="1332"/>
      <c r="H14" s="381"/>
    </row>
    <row r="15" spans="2:22" s="367" customFormat="1" ht="23.45" customHeight="1" x14ac:dyDescent="0.2">
      <c r="B15" s="456" t="s">
        <v>525</v>
      </c>
      <c r="C15" s="1332">
        <v>58</v>
      </c>
      <c r="D15" s="1332">
        <v>63</v>
      </c>
      <c r="E15" s="1332">
        <v>69</v>
      </c>
      <c r="F15" s="1332">
        <v>72</v>
      </c>
      <c r="G15" s="1332">
        <v>74</v>
      </c>
      <c r="H15" s="628" t="s">
        <v>11</v>
      </c>
    </row>
    <row r="16" spans="2:22" s="367" customFormat="1" ht="23.45" customHeight="1" x14ac:dyDescent="0.2">
      <c r="B16" s="629" t="s">
        <v>1261</v>
      </c>
      <c r="C16" s="1334">
        <v>23</v>
      </c>
      <c r="D16" s="1334">
        <v>25</v>
      </c>
      <c r="E16" s="1334">
        <v>28</v>
      </c>
      <c r="F16" s="1334">
        <v>28</v>
      </c>
      <c r="G16" s="1334">
        <v>29</v>
      </c>
      <c r="H16" s="630" t="s">
        <v>277</v>
      </c>
    </row>
    <row r="17" spans="2:8" s="367" customFormat="1" ht="23.45" customHeight="1" x14ac:dyDescent="0.2">
      <c r="B17" s="629" t="s">
        <v>621</v>
      </c>
      <c r="C17" s="1334">
        <v>7</v>
      </c>
      <c r="D17" s="1334">
        <v>7</v>
      </c>
      <c r="E17" s="1334">
        <v>7</v>
      </c>
      <c r="F17" s="1334">
        <v>7</v>
      </c>
      <c r="G17" s="1334">
        <v>7</v>
      </c>
      <c r="H17" s="630" t="s">
        <v>622</v>
      </c>
    </row>
    <row r="18" spans="2:8" s="367" customFormat="1" ht="23.45" customHeight="1" x14ac:dyDescent="0.2">
      <c r="B18" s="629" t="s">
        <v>352</v>
      </c>
      <c r="C18" s="1334">
        <v>4</v>
      </c>
      <c r="D18" s="1334">
        <v>4</v>
      </c>
      <c r="E18" s="1334">
        <v>4</v>
      </c>
      <c r="F18" s="1334">
        <v>5</v>
      </c>
      <c r="G18" s="1334">
        <v>5</v>
      </c>
      <c r="H18" s="630" t="s">
        <v>623</v>
      </c>
    </row>
    <row r="19" spans="2:8" s="367" customFormat="1" ht="23.45" customHeight="1" x14ac:dyDescent="0.2">
      <c r="B19" s="629" t="s">
        <v>624</v>
      </c>
      <c r="C19" s="1334">
        <v>3</v>
      </c>
      <c r="D19" s="1334">
        <v>4</v>
      </c>
      <c r="E19" s="1334">
        <v>5</v>
      </c>
      <c r="F19" s="1334">
        <v>6</v>
      </c>
      <c r="G19" s="1334">
        <v>6</v>
      </c>
      <c r="H19" s="630" t="s">
        <v>625</v>
      </c>
    </row>
    <row r="20" spans="2:8" s="367" customFormat="1" ht="23.45" customHeight="1" x14ac:dyDescent="0.2">
      <c r="B20" s="629" t="s">
        <v>626</v>
      </c>
      <c r="C20" s="1334">
        <v>3</v>
      </c>
      <c r="D20" s="1334">
        <v>4</v>
      </c>
      <c r="E20" s="1334">
        <v>5</v>
      </c>
      <c r="F20" s="1334">
        <v>5</v>
      </c>
      <c r="G20" s="1334">
        <v>5</v>
      </c>
      <c r="H20" s="630" t="s">
        <v>627</v>
      </c>
    </row>
    <row r="21" spans="2:8" s="367" customFormat="1" ht="23.45" customHeight="1" x14ac:dyDescent="0.2">
      <c r="B21" s="629" t="s">
        <v>628</v>
      </c>
      <c r="C21" s="1334">
        <v>13</v>
      </c>
      <c r="D21" s="1334">
        <v>14</v>
      </c>
      <c r="E21" s="1334">
        <v>15</v>
      </c>
      <c r="F21" s="1334">
        <v>16</v>
      </c>
      <c r="G21" s="1334">
        <v>17</v>
      </c>
      <c r="H21" s="630" t="s">
        <v>278</v>
      </c>
    </row>
    <row r="22" spans="2:8" s="367" customFormat="1" ht="23.45" customHeight="1" x14ac:dyDescent="0.2">
      <c r="B22" s="629" t="s">
        <v>795</v>
      </c>
      <c r="C22" s="1334">
        <v>5</v>
      </c>
      <c r="D22" s="1334">
        <v>5</v>
      </c>
      <c r="E22" s="1334">
        <v>5</v>
      </c>
      <c r="F22" s="1334">
        <v>5</v>
      </c>
      <c r="G22" s="1334">
        <v>5</v>
      </c>
      <c r="H22" s="630" t="s">
        <v>794</v>
      </c>
    </row>
    <row r="23" spans="2:8" s="367" customFormat="1" ht="12.75" customHeight="1" x14ac:dyDescent="0.2">
      <c r="B23" s="457"/>
      <c r="C23" s="1332"/>
      <c r="D23" s="1332"/>
      <c r="E23" s="1332"/>
      <c r="F23" s="1332"/>
      <c r="G23" s="1332"/>
      <c r="H23" s="381"/>
    </row>
    <row r="24" spans="2:8" s="367" customFormat="1" ht="23.45" customHeight="1" x14ac:dyDescent="0.2">
      <c r="B24" s="456" t="s">
        <v>629</v>
      </c>
      <c r="C24" s="1332">
        <v>17</v>
      </c>
      <c r="D24" s="1332">
        <v>17</v>
      </c>
      <c r="E24" s="1332">
        <v>17</v>
      </c>
      <c r="F24" s="1332">
        <v>17</v>
      </c>
      <c r="G24" s="1332">
        <v>17</v>
      </c>
      <c r="H24" s="628" t="s">
        <v>12</v>
      </c>
    </row>
    <row r="25" spans="2:8" s="367" customFormat="1" ht="23.45" customHeight="1" x14ac:dyDescent="0.2">
      <c r="B25" s="629" t="s">
        <v>1261</v>
      </c>
      <c r="C25" s="1334">
        <v>4</v>
      </c>
      <c r="D25" s="1334">
        <v>4</v>
      </c>
      <c r="E25" s="1334">
        <v>4</v>
      </c>
      <c r="F25" s="1334">
        <v>4</v>
      </c>
      <c r="G25" s="1334">
        <v>4</v>
      </c>
      <c r="H25" s="630" t="s">
        <v>277</v>
      </c>
    </row>
    <row r="26" spans="2:8" s="367" customFormat="1" ht="23.45" customHeight="1" x14ac:dyDescent="0.2">
      <c r="B26" s="629" t="s">
        <v>621</v>
      </c>
      <c r="C26" s="1334">
        <v>1</v>
      </c>
      <c r="D26" s="1334">
        <v>1</v>
      </c>
      <c r="E26" s="1334">
        <v>1</v>
      </c>
      <c r="F26" s="1334">
        <v>1</v>
      </c>
      <c r="G26" s="1334">
        <v>1</v>
      </c>
      <c r="H26" s="630" t="s">
        <v>622</v>
      </c>
    </row>
    <row r="27" spans="2:8" s="367" customFormat="1" ht="23.45" customHeight="1" x14ac:dyDescent="0.2">
      <c r="B27" s="629" t="s">
        <v>352</v>
      </c>
      <c r="C27" s="1334">
        <v>1</v>
      </c>
      <c r="D27" s="1334">
        <v>1</v>
      </c>
      <c r="E27" s="1334">
        <v>1</v>
      </c>
      <c r="F27" s="1334">
        <v>1</v>
      </c>
      <c r="G27" s="1334">
        <v>1</v>
      </c>
      <c r="H27" s="630" t="s">
        <v>623</v>
      </c>
    </row>
    <row r="28" spans="2:8" s="367" customFormat="1" ht="23.45" customHeight="1" x14ac:dyDescent="0.2">
      <c r="B28" s="629" t="s">
        <v>628</v>
      </c>
      <c r="C28" s="1334">
        <v>11</v>
      </c>
      <c r="D28" s="1334">
        <v>11</v>
      </c>
      <c r="E28" s="1334">
        <v>11</v>
      </c>
      <c r="F28" s="1334">
        <v>11</v>
      </c>
      <c r="G28" s="1334">
        <v>11</v>
      </c>
      <c r="H28" s="630" t="s">
        <v>278</v>
      </c>
    </row>
    <row r="29" spans="2:8" s="367" customFormat="1" ht="12" customHeight="1" x14ac:dyDescent="0.2">
      <c r="B29" s="457"/>
      <c r="C29" s="1332"/>
      <c r="D29" s="1332"/>
      <c r="E29" s="1332"/>
      <c r="F29" s="1332"/>
      <c r="G29" s="1332"/>
      <c r="H29" s="381"/>
    </row>
    <row r="30" spans="2:8" s="362" customFormat="1" ht="23.45" customHeight="1" x14ac:dyDescent="0.2">
      <c r="B30" s="456" t="s">
        <v>185</v>
      </c>
      <c r="C30" s="1332">
        <v>106</v>
      </c>
      <c r="D30" s="1332">
        <v>106</v>
      </c>
      <c r="E30" s="1332">
        <v>106</v>
      </c>
      <c r="F30" s="1332">
        <v>106</v>
      </c>
      <c r="G30" s="1332">
        <v>106</v>
      </c>
      <c r="H30" s="628" t="s">
        <v>644</v>
      </c>
    </row>
    <row r="31" spans="2:8" s="367" customFormat="1" ht="23.45" customHeight="1" x14ac:dyDescent="0.2">
      <c r="B31" s="629" t="s">
        <v>1261</v>
      </c>
      <c r="C31" s="1334">
        <v>10</v>
      </c>
      <c r="D31" s="1334">
        <v>10</v>
      </c>
      <c r="E31" s="1334">
        <v>10</v>
      </c>
      <c r="F31" s="1334">
        <v>10</v>
      </c>
      <c r="G31" s="1334">
        <v>10</v>
      </c>
      <c r="H31" s="630" t="s">
        <v>277</v>
      </c>
    </row>
    <row r="32" spans="2:8" s="367" customFormat="1" ht="23.45" customHeight="1" x14ac:dyDescent="0.2">
      <c r="B32" s="629" t="s">
        <v>621</v>
      </c>
      <c r="C32" s="1334">
        <v>16</v>
      </c>
      <c r="D32" s="1334">
        <v>16</v>
      </c>
      <c r="E32" s="1334">
        <v>16</v>
      </c>
      <c r="F32" s="1334">
        <v>16</v>
      </c>
      <c r="G32" s="1334">
        <v>16</v>
      </c>
      <c r="H32" s="630" t="s">
        <v>622</v>
      </c>
    </row>
    <row r="33" spans="2:8" s="367" customFormat="1" ht="23.45" customHeight="1" x14ac:dyDescent="0.2">
      <c r="B33" s="629" t="s">
        <v>618</v>
      </c>
      <c r="C33" s="1334">
        <v>10</v>
      </c>
      <c r="D33" s="1334">
        <v>10</v>
      </c>
      <c r="E33" s="1334">
        <v>10</v>
      </c>
      <c r="F33" s="1334">
        <v>10</v>
      </c>
      <c r="G33" s="1334">
        <v>10</v>
      </c>
      <c r="H33" s="630" t="s">
        <v>630</v>
      </c>
    </row>
    <row r="34" spans="2:8" s="367" customFormat="1" ht="23.45" customHeight="1" x14ac:dyDescent="0.2">
      <c r="B34" s="629" t="s">
        <v>624</v>
      </c>
      <c r="C34" s="1334">
        <v>10</v>
      </c>
      <c r="D34" s="1334">
        <v>10</v>
      </c>
      <c r="E34" s="1334">
        <v>10</v>
      </c>
      <c r="F34" s="1334">
        <v>10</v>
      </c>
      <c r="G34" s="1334">
        <v>10</v>
      </c>
      <c r="H34" s="630" t="s">
        <v>625</v>
      </c>
    </row>
    <row r="35" spans="2:8" s="367" customFormat="1" ht="23.45" customHeight="1" x14ac:dyDescent="0.2">
      <c r="B35" s="629" t="s">
        <v>352</v>
      </c>
      <c r="C35" s="1334">
        <v>7</v>
      </c>
      <c r="D35" s="1334">
        <v>7</v>
      </c>
      <c r="E35" s="1334">
        <v>7</v>
      </c>
      <c r="F35" s="1334">
        <v>7</v>
      </c>
      <c r="G35" s="1334">
        <v>7</v>
      </c>
      <c r="H35" s="630" t="s">
        <v>623</v>
      </c>
    </row>
    <row r="36" spans="2:8" s="367" customFormat="1" ht="23.45" customHeight="1" x14ac:dyDescent="0.2">
      <c r="B36" s="629" t="s">
        <v>631</v>
      </c>
      <c r="C36" s="1334">
        <v>7</v>
      </c>
      <c r="D36" s="1334">
        <v>7</v>
      </c>
      <c r="E36" s="1334">
        <v>7</v>
      </c>
      <c r="F36" s="1334">
        <v>7</v>
      </c>
      <c r="G36" s="1334">
        <v>7</v>
      </c>
      <c r="H36" s="630" t="s">
        <v>279</v>
      </c>
    </row>
    <row r="37" spans="2:8" s="367" customFormat="1" ht="23.45" customHeight="1" x14ac:dyDescent="0.2">
      <c r="B37" s="629" t="s">
        <v>632</v>
      </c>
      <c r="C37" s="1334">
        <v>17</v>
      </c>
      <c r="D37" s="1334">
        <v>17</v>
      </c>
      <c r="E37" s="1334">
        <v>17</v>
      </c>
      <c r="F37" s="1334">
        <v>17</v>
      </c>
      <c r="G37" s="1334">
        <v>17</v>
      </c>
      <c r="H37" s="630" t="s">
        <v>633</v>
      </c>
    </row>
    <row r="38" spans="2:8" s="367" customFormat="1" ht="23.45" customHeight="1" x14ac:dyDescent="0.2">
      <c r="B38" s="629" t="s">
        <v>628</v>
      </c>
      <c r="C38" s="1334">
        <v>29</v>
      </c>
      <c r="D38" s="1334">
        <v>29</v>
      </c>
      <c r="E38" s="1334">
        <v>29</v>
      </c>
      <c r="F38" s="1334">
        <v>29</v>
      </c>
      <c r="G38" s="1334">
        <v>29</v>
      </c>
      <c r="H38" s="630" t="s">
        <v>278</v>
      </c>
    </row>
    <row r="39" spans="2:8" s="367" customFormat="1" ht="12" customHeight="1" x14ac:dyDescent="0.2">
      <c r="B39" s="457"/>
      <c r="C39" s="1332"/>
      <c r="D39" s="1332"/>
      <c r="E39" s="1332"/>
      <c r="F39" s="1332"/>
      <c r="G39" s="1332"/>
      <c r="H39" s="381"/>
    </row>
    <row r="40" spans="2:8" s="367" customFormat="1" ht="23.45" customHeight="1" x14ac:dyDescent="0.2">
      <c r="B40" s="456" t="s">
        <v>634</v>
      </c>
      <c r="C40" s="1263">
        <v>20</v>
      </c>
      <c r="D40" s="1263">
        <v>22</v>
      </c>
      <c r="E40" s="1263">
        <v>23</v>
      </c>
      <c r="F40" s="1263">
        <v>23</v>
      </c>
      <c r="G40" s="1263">
        <v>23</v>
      </c>
      <c r="H40" s="628" t="s">
        <v>639</v>
      </c>
    </row>
    <row r="41" spans="2:8" s="367" customFormat="1" ht="23.45" customHeight="1" x14ac:dyDescent="0.2">
      <c r="B41" s="629" t="s">
        <v>1261</v>
      </c>
      <c r="C41" s="1334">
        <v>6</v>
      </c>
      <c r="D41" s="1334">
        <v>7</v>
      </c>
      <c r="E41" s="1334">
        <v>7</v>
      </c>
      <c r="F41" s="1334">
        <v>7</v>
      </c>
      <c r="G41" s="1334">
        <v>7</v>
      </c>
      <c r="H41" s="630" t="s">
        <v>277</v>
      </c>
    </row>
    <row r="42" spans="2:8" s="367" customFormat="1" ht="23.25" customHeight="1" x14ac:dyDescent="0.2">
      <c r="B42" s="629" t="s">
        <v>628</v>
      </c>
      <c r="C42" s="1334">
        <v>14</v>
      </c>
      <c r="D42" s="1334">
        <v>15</v>
      </c>
      <c r="E42" s="1334">
        <v>16</v>
      </c>
      <c r="F42" s="1334">
        <v>16</v>
      </c>
      <c r="G42" s="1334">
        <v>16</v>
      </c>
      <c r="H42" s="630" t="s">
        <v>278</v>
      </c>
    </row>
    <row r="43" spans="2:8" s="367" customFormat="1" ht="12" customHeight="1" x14ac:dyDescent="0.2">
      <c r="B43" s="457"/>
      <c r="C43" s="1332"/>
      <c r="D43" s="1332"/>
      <c r="E43" s="1332"/>
      <c r="F43" s="1332"/>
      <c r="G43" s="1332"/>
      <c r="H43" s="381"/>
    </row>
    <row r="44" spans="2:8" s="367" customFormat="1" ht="23.45" customHeight="1" x14ac:dyDescent="0.2">
      <c r="B44" s="456" t="s">
        <v>190</v>
      </c>
      <c r="C44" s="1263">
        <v>63</v>
      </c>
      <c r="D44" s="1263">
        <v>64</v>
      </c>
      <c r="E44" s="1263">
        <v>65</v>
      </c>
      <c r="F44" s="1263">
        <v>65</v>
      </c>
      <c r="G44" s="1263">
        <v>65</v>
      </c>
      <c r="H44" s="628" t="s">
        <v>640</v>
      </c>
    </row>
    <row r="45" spans="2:8" s="367" customFormat="1" ht="23.45" customHeight="1" x14ac:dyDescent="0.2">
      <c r="B45" s="629" t="s">
        <v>1261</v>
      </c>
      <c r="C45" s="1334">
        <v>17</v>
      </c>
      <c r="D45" s="1334">
        <v>18</v>
      </c>
      <c r="E45" s="1334">
        <v>18</v>
      </c>
      <c r="F45" s="1334">
        <v>18</v>
      </c>
      <c r="G45" s="1334">
        <v>18</v>
      </c>
      <c r="H45" s="630" t="s">
        <v>277</v>
      </c>
    </row>
    <row r="46" spans="2:8" s="367" customFormat="1" ht="23.45" customHeight="1" x14ac:dyDescent="0.2">
      <c r="B46" s="629" t="s">
        <v>621</v>
      </c>
      <c r="C46" s="1334">
        <v>8</v>
      </c>
      <c r="D46" s="1334">
        <v>8</v>
      </c>
      <c r="E46" s="1334">
        <v>8</v>
      </c>
      <c r="F46" s="1334">
        <v>8</v>
      </c>
      <c r="G46" s="1334">
        <v>8</v>
      </c>
      <c r="H46" s="630" t="s">
        <v>622</v>
      </c>
    </row>
    <row r="47" spans="2:8" s="367" customFormat="1" ht="23.45" customHeight="1" x14ac:dyDescent="0.2">
      <c r="B47" s="629" t="s">
        <v>352</v>
      </c>
      <c r="C47" s="1334">
        <v>4</v>
      </c>
      <c r="D47" s="1334">
        <v>4</v>
      </c>
      <c r="E47" s="1334">
        <v>4</v>
      </c>
      <c r="F47" s="1334">
        <v>4</v>
      </c>
      <c r="G47" s="1334">
        <v>4</v>
      </c>
      <c r="H47" s="630" t="s">
        <v>623</v>
      </c>
    </row>
    <row r="48" spans="2:8" s="367" customFormat="1" ht="23.45" customHeight="1" x14ac:dyDescent="0.2">
      <c r="B48" s="629" t="s">
        <v>624</v>
      </c>
      <c r="C48" s="1334">
        <v>5</v>
      </c>
      <c r="D48" s="1334">
        <v>5</v>
      </c>
      <c r="E48" s="1334">
        <v>5</v>
      </c>
      <c r="F48" s="1334">
        <v>5</v>
      </c>
      <c r="G48" s="1334">
        <v>5</v>
      </c>
      <c r="H48" s="630" t="s">
        <v>625</v>
      </c>
    </row>
    <row r="49" spans="2:8" s="367" customFormat="1" ht="23.45" customHeight="1" x14ac:dyDescent="0.2">
      <c r="B49" s="629" t="s">
        <v>626</v>
      </c>
      <c r="C49" s="1334">
        <v>4</v>
      </c>
      <c r="D49" s="1334">
        <v>4</v>
      </c>
      <c r="E49" s="1334">
        <v>5</v>
      </c>
      <c r="F49" s="1334">
        <v>5</v>
      </c>
      <c r="G49" s="1334">
        <v>5</v>
      </c>
      <c r="H49" s="630" t="s">
        <v>627</v>
      </c>
    </row>
    <row r="50" spans="2:8" s="367" customFormat="1" ht="23.45" customHeight="1" x14ac:dyDescent="0.2">
      <c r="B50" s="629" t="s">
        <v>923</v>
      </c>
      <c r="C50" s="1334">
        <v>6</v>
      </c>
      <c r="D50" s="1334">
        <v>6</v>
      </c>
      <c r="E50" s="1334">
        <v>6</v>
      </c>
      <c r="F50" s="1334">
        <v>6</v>
      </c>
      <c r="G50" s="1334">
        <v>6</v>
      </c>
      <c r="H50" s="630" t="s">
        <v>924</v>
      </c>
    </row>
    <row r="51" spans="2:8" s="367" customFormat="1" ht="23.45" customHeight="1" x14ac:dyDescent="0.2">
      <c r="B51" s="629" t="s">
        <v>618</v>
      </c>
      <c r="C51" s="1334">
        <v>5</v>
      </c>
      <c r="D51" s="1334">
        <v>5</v>
      </c>
      <c r="E51" s="1334">
        <v>5</v>
      </c>
      <c r="F51" s="1334">
        <v>5</v>
      </c>
      <c r="G51" s="1334">
        <v>5</v>
      </c>
      <c r="H51" s="630" t="s">
        <v>630</v>
      </c>
    </row>
    <row r="52" spans="2:8" s="367" customFormat="1" ht="23.25" customHeight="1" x14ac:dyDescent="0.2">
      <c r="B52" s="629" t="s">
        <v>628</v>
      </c>
      <c r="C52" s="1334">
        <v>14</v>
      </c>
      <c r="D52" s="1334">
        <v>14</v>
      </c>
      <c r="E52" s="1334">
        <v>14</v>
      </c>
      <c r="F52" s="1334">
        <v>14</v>
      </c>
      <c r="G52" s="1334">
        <v>14</v>
      </c>
      <c r="H52" s="630" t="s">
        <v>278</v>
      </c>
    </row>
    <row r="53" spans="2:8" s="367" customFormat="1" ht="12" customHeight="1" x14ac:dyDescent="0.2">
      <c r="B53" s="629"/>
      <c r="C53" s="1334"/>
      <c r="D53" s="1334"/>
      <c r="E53" s="1334"/>
      <c r="F53" s="1334"/>
      <c r="G53" s="1334"/>
      <c r="H53" s="630"/>
    </row>
    <row r="54" spans="2:8" s="367" customFormat="1" ht="23.45" customHeight="1" x14ac:dyDescent="0.2">
      <c r="B54" s="456" t="s">
        <v>1491</v>
      </c>
      <c r="C54" s="1332">
        <v>13</v>
      </c>
      <c r="D54" s="1332">
        <v>13</v>
      </c>
      <c r="E54" s="1332">
        <v>13</v>
      </c>
      <c r="F54" s="1332">
        <v>13</v>
      </c>
      <c r="G54" s="1332">
        <v>13</v>
      </c>
      <c r="H54" s="628" t="s">
        <v>1492</v>
      </c>
    </row>
    <row r="55" spans="2:8" s="367" customFormat="1" ht="12" customHeight="1" x14ac:dyDescent="0.2">
      <c r="B55" s="457"/>
      <c r="C55" s="1332"/>
      <c r="D55" s="1332"/>
      <c r="E55" s="1332"/>
      <c r="F55" s="1332"/>
      <c r="G55" s="1332"/>
      <c r="H55" s="381"/>
    </row>
    <row r="56" spans="2:8" s="367" customFormat="1" ht="23.45" customHeight="1" x14ac:dyDescent="0.2">
      <c r="B56" s="456" t="s">
        <v>989</v>
      </c>
      <c r="C56" s="1263">
        <v>98</v>
      </c>
      <c r="D56" s="1263">
        <v>145</v>
      </c>
      <c r="E56" s="1263">
        <v>180</v>
      </c>
      <c r="F56" s="1263">
        <v>198</v>
      </c>
      <c r="G56" s="1263">
        <v>203</v>
      </c>
      <c r="H56" s="628" t="s">
        <v>1439</v>
      </c>
    </row>
    <row r="57" spans="2:8" s="367" customFormat="1" ht="23.45" customHeight="1" x14ac:dyDescent="0.2">
      <c r="B57" s="629" t="s">
        <v>675</v>
      </c>
      <c r="C57" s="1334">
        <v>20</v>
      </c>
      <c r="D57" s="1334">
        <v>30</v>
      </c>
      <c r="E57" s="1334">
        <v>35</v>
      </c>
      <c r="F57" s="1334">
        <v>39</v>
      </c>
      <c r="G57" s="1334">
        <v>39</v>
      </c>
      <c r="H57" s="630" t="s">
        <v>436</v>
      </c>
    </row>
    <row r="58" spans="2:8" s="367" customFormat="1" ht="23.45" customHeight="1" x14ac:dyDescent="0.2">
      <c r="B58" s="629" t="s">
        <v>676</v>
      </c>
      <c r="C58" s="1334">
        <v>16</v>
      </c>
      <c r="D58" s="1334">
        <v>21</v>
      </c>
      <c r="E58" s="1334">
        <v>24</v>
      </c>
      <c r="F58" s="1334">
        <v>26</v>
      </c>
      <c r="G58" s="1334">
        <v>27</v>
      </c>
      <c r="H58" s="630" t="s">
        <v>124</v>
      </c>
    </row>
    <row r="59" spans="2:8" s="367" customFormat="1" ht="23.45" customHeight="1" x14ac:dyDescent="0.2">
      <c r="B59" s="629" t="s">
        <v>1262</v>
      </c>
      <c r="C59" s="1334">
        <v>20</v>
      </c>
      <c r="D59" s="1334">
        <v>26</v>
      </c>
      <c r="E59" s="1334">
        <v>30</v>
      </c>
      <c r="F59" s="1334">
        <v>30</v>
      </c>
      <c r="G59" s="1334">
        <v>30</v>
      </c>
      <c r="H59" s="630" t="s">
        <v>674</v>
      </c>
    </row>
    <row r="60" spans="2:8" s="367" customFormat="1" ht="23.45" customHeight="1" x14ac:dyDescent="0.2">
      <c r="B60" s="629" t="s">
        <v>160</v>
      </c>
      <c r="C60" s="1334">
        <v>13</v>
      </c>
      <c r="D60" s="1334">
        <v>16</v>
      </c>
      <c r="E60" s="1334">
        <v>20</v>
      </c>
      <c r="F60" s="1334">
        <v>19</v>
      </c>
      <c r="G60" s="1334">
        <v>19</v>
      </c>
      <c r="H60" s="630" t="s">
        <v>163</v>
      </c>
    </row>
    <row r="61" spans="2:8" s="367" customFormat="1" ht="23.45" customHeight="1" x14ac:dyDescent="0.2">
      <c r="B61" s="629" t="s">
        <v>161</v>
      </c>
      <c r="C61" s="1334">
        <v>19</v>
      </c>
      <c r="D61" s="1334">
        <v>21</v>
      </c>
      <c r="E61" s="1334">
        <v>21</v>
      </c>
      <c r="F61" s="1334">
        <v>23</v>
      </c>
      <c r="G61" s="1334">
        <v>23</v>
      </c>
      <c r="H61" s="630" t="s">
        <v>164</v>
      </c>
    </row>
    <row r="62" spans="2:8" s="367" customFormat="1" ht="23.25" customHeight="1" x14ac:dyDescent="0.2">
      <c r="B62" s="629" t="s">
        <v>162</v>
      </c>
      <c r="C62" s="1334">
        <v>6</v>
      </c>
      <c r="D62" s="1334">
        <v>9</v>
      </c>
      <c r="E62" s="1334">
        <v>10</v>
      </c>
      <c r="F62" s="1334">
        <v>11</v>
      </c>
      <c r="G62" s="1334">
        <v>11</v>
      </c>
      <c r="H62" s="630" t="s">
        <v>165</v>
      </c>
    </row>
    <row r="63" spans="2:8" s="367" customFormat="1" ht="23.45" customHeight="1" x14ac:dyDescent="0.2">
      <c r="B63" s="629" t="s">
        <v>90</v>
      </c>
      <c r="C63" s="1334">
        <v>3</v>
      </c>
      <c r="D63" s="1334">
        <v>8</v>
      </c>
      <c r="E63" s="1334">
        <v>12</v>
      </c>
      <c r="F63" s="1334">
        <v>12</v>
      </c>
      <c r="G63" s="1334">
        <v>12</v>
      </c>
      <c r="H63" s="630" t="s">
        <v>91</v>
      </c>
    </row>
    <row r="64" spans="2:8" s="367" customFormat="1" ht="23.45" customHeight="1" x14ac:dyDescent="0.2">
      <c r="B64" s="629" t="s">
        <v>1155</v>
      </c>
      <c r="C64" s="1334">
        <v>1</v>
      </c>
      <c r="D64" s="1334">
        <v>7</v>
      </c>
      <c r="E64" s="1334">
        <v>9</v>
      </c>
      <c r="F64" s="1334">
        <v>12</v>
      </c>
      <c r="G64" s="1334">
        <v>13</v>
      </c>
      <c r="H64" s="630" t="s">
        <v>1156</v>
      </c>
    </row>
    <row r="65" spans="2:8" s="367" customFormat="1" ht="23.45" customHeight="1" x14ac:dyDescent="0.2">
      <c r="B65" s="629" t="s">
        <v>1154</v>
      </c>
      <c r="C65" s="1334">
        <v>0</v>
      </c>
      <c r="D65" s="1334">
        <v>3</v>
      </c>
      <c r="E65" s="1334">
        <v>6</v>
      </c>
      <c r="F65" s="1334">
        <v>8</v>
      </c>
      <c r="G65" s="1334">
        <v>8</v>
      </c>
      <c r="H65" s="630" t="s">
        <v>1157</v>
      </c>
    </row>
    <row r="66" spans="2:8" s="367" customFormat="1" ht="23.25" customHeight="1" x14ac:dyDescent="0.2">
      <c r="B66" s="629" t="s">
        <v>1175</v>
      </c>
      <c r="C66" s="1334">
        <v>0</v>
      </c>
      <c r="D66" s="1334">
        <v>3</v>
      </c>
      <c r="E66" s="1334">
        <v>4</v>
      </c>
      <c r="F66" s="1334">
        <v>5</v>
      </c>
      <c r="G66" s="1334">
        <v>6</v>
      </c>
      <c r="H66" s="630" t="s">
        <v>1358</v>
      </c>
    </row>
    <row r="67" spans="2:8" s="367" customFormat="1" ht="23.25" customHeight="1" x14ac:dyDescent="0.2">
      <c r="B67" s="629" t="s">
        <v>1186</v>
      </c>
      <c r="C67" s="1334">
        <v>0</v>
      </c>
      <c r="D67" s="1334">
        <v>1</v>
      </c>
      <c r="E67" s="1334">
        <v>9</v>
      </c>
      <c r="F67" s="1334">
        <v>13</v>
      </c>
      <c r="G67" s="1334">
        <v>15</v>
      </c>
      <c r="H67" s="630" t="s">
        <v>1187</v>
      </c>
    </row>
    <row r="68" spans="2:8" s="367" customFormat="1" ht="12" customHeight="1" x14ac:dyDescent="0.2">
      <c r="B68" s="457"/>
      <c r="C68" s="1332"/>
      <c r="D68" s="1332"/>
      <c r="E68" s="1332"/>
      <c r="F68" s="1332"/>
      <c r="G68" s="1332"/>
      <c r="H68" s="381"/>
    </row>
    <row r="69" spans="2:8" s="367" customFormat="1" ht="24" customHeight="1" x14ac:dyDescent="0.2">
      <c r="B69" s="456" t="s">
        <v>1247</v>
      </c>
      <c r="C69" s="1332">
        <v>9</v>
      </c>
      <c r="D69" s="1332">
        <v>13</v>
      </c>
      <c r="E69" s="1332">
        <v>28</v>
      </c>
      <c r="F69" s="1332">
        <v>37</v>
      </c>
      <c r="G69" s="1332">
        <v>40</v>
      </c>
      <c r="H69" s="628" t="s">
        <v>1440</v>
      </c>
    </row>
    <row r="70" spans="2:8" s="367" customFormat="1" ht="24" customHeight="1" x14ac:dyDescent="0.2">
      <c r="B70" s="629" t="s">
        <v>95</v>
      </c>
      <c r="C70" s="1334">
        <v>2</v>
      </c>
      <c r="D70" s="1334">
        <v>5</v>
      </c>
      <c r="E70" s="1334">
        <v>7</v>
      </c>
      <c r="F70" s="1334">
        <v>8</v>
      </c>
      <c r="G70" s="1334">
        <v>8</v>
      </c>
      <c r="H70" s="630" t="s">
        <v>93</v>
      </c>
    </row>
    <row r="71" spans="2:8" s="367" customFormat="1" ht="24" customHeight="1" x14ac:dyDescent="0.2">
      <c r="B71" s="629" t="s">
        <v>92</v>
      </c>
      <c r="C71" s="1334">
        <v>7</v>
      </c>
      <c r="D71" s="1334">
        <v>8</v>
      </c>
      <c r="E71" s="1334">
        <v>19</v>
      </c>
      <c r="F71" s="1334">
        <v>21</v>
      </c>
      <c r="G71" s="1334">
        <v>23</v>
      </c>
      <c r="H71" s="630" t="s">
        <v>94</v>
      </c>
    </row>
    <row r="72" spans="2:8" s="367" customFormat="1" ht="24" customHeight="1" x14ac:dyDescent="0.2">
      <c r="B72" s="629" t="s">
        <v>1363</v>
      </c>
      <c r="C72" s="1334">
        <v>0</v>
      </c>
      <c r="D72" s="1334">
        <v>0</v>
      </c>
      <c r="E72" s="1334">
        <v>2</v>
      </c>
      <c r="F72" s="1334">
        <v>8</v>
      </c>
      <c r="G72" s="1334">
        <v>9</v>
      </c>
      <c r="H72" s="630" t="s">
        <v>1364</v>
      </c>
    </row>
    <row r="73" spans="2:8" s="367" customFormat="1" ht="12" customHeight="1" x14ac:dyDescent="0.2">
      <c r="B73" s="457"/>
      <c r="C73" s="1332"/>
      <c r="D73" s="1332"/>
      <c r="E73" s="1332"/>
      <c r="F73" s="1332"/>
      <c r="G73" s="1332"/>
      <c r="H73" s="381"/>
    </row>
    <row r="74" spans="2:8" s="367" customFormat="1" ht="23.45" customHeight="1" x14ac:dyDescent="0.2">
      <c r="B74" s="456" t="s">
        <v>1490</v>
      </c>
      <c r="C74" s="1332">
        <v>391</v>
      </c>
      <c r="D74" s="1332">
        <v>443</v>
      </c>
      <c r="E74" s="1332">
        <v>501</v>
      </c>
      <c r="F74" s="1332">
        <v>531</v>
      </c>
      <c r="G74" s="1332">
        <v>541</v>
      </c>
      <c r="H74" s="628" t="s">
        <v>1489</v>
      </c>
    </row>
    <row r="75" spans="2:8" s="42" customFormat="1" ht="14.25" customHeight="1" thickBot="1" x14ac:dyDescent="0.7">
      <c r="B75" s="163"/>
      <c r="C75" s="105"/>
      <c r="D75" s="105"/>
      <c r="E75" s="105"/>
      <c r="F75" s="105"/>
      <c r="G75" s="105"/>
      <c r="H75" s="148"/>
    </row>
    <row r="76" spans="2:8" ht="9" customHeight="1" thickTop="1" x14ac:dyDescent="0.35"/>
    <row r="77" spans="2:8" s="336" customFormat="1" ht="18.75" customHeight="1" x14ac:dyDescent="0.5">
      <c r="B77" s="336" t="s">
        <v>1767</v>
      </c>
      <c r="H77" s="336" t="s">
        <v>1769</v>
      </c>
    </row>
    <row r="78" spans="2:8" s="336" customFormat="1" ht="18.75" customHeight="1" x14ac:dyDescent="0.5">
      <c r="B78" s="581" t="s">
        <v>1789</v>
      </c>
      <c r="H78" s="336" t="s">
        <v>1561</v>
      </c>
    </row>
    <row r="79" spans="2:8" s="419" customFormat="1" ht="46.5" customHeight="1" x14ac:dyDescent="0.5">
      <c r="B79" s="1905" t="s">
        <v>1549</v>
      </c>
      <c r="C79" s="1905"/>
      <c r="D79" s="1790" t="s">
        <v>1790</v>
      </c>
      <c r="E79" s="1790"/>
      <c r="F79" s="1790"/>
      <c r="G79" s="1790"/>
      <c r="H79" s="1790"/>
    </row>
    <row r="80" spans="2:8" ht="27.75" x14ac:dyDescent="0.65">
      <c r="B80" s="115"/>
      <c r="D80" s="37"/>
      <c r="G80" s="36"/>
      <c r="H80" s="115"/>
    </row>
    <row r="82" spans="3:7" ht="23.25" x14ac:dyDescent="0.5">
      <c r="C82" s="51"/>
      <c r="D82" s="51"/>
      <c r="E82" s="51"/>
      <c r="F82" s="51"/>
      <c r="G82" s="51"/>
    </row>
    <row r="83" spans="3:7" ht="21.75" x14ac:dyDescent="0.5">
      <c r="C83" s="37"/>
      <c r="D83" s="37"/>
      <c r="E83" s="37"/>
      <c r="F83" s="37"/>
      <c r="G83" s="37"/>
    </row>
    <row r="84" spans="3:7" ht="18" x14ac:dyDescent="0.45">
      <c r="C84" s="101"/>
      <c r="D84" s="101"/>
      <c r="E84" s="101"/>
      <c r="F84" s="101"/>
      <c r="G84" s="101"/>
    </row>
  </sheetData>
  <mergeCells count="11">
    <mergeCell ref="D79:H79"/>
    <mergeCell ref="B79:C79"/>
    <mergeCell ref="D9:D11"/>
    <mergeCell ref="C9:C11"/>
    <mergeCell ref="B3:H3"/>
    <mergeCell ref="B5:H5"/>
    <mergeCell ref="B9:B11"/>
    <mergeCell ref="H9:H11"/>
    <mergeCell ref="F9:F11"/>
    <mergeCell ref="E9:E11"/>
    <mergeCell ref="G9:G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652</v>
      </c>
    </row>
    <row r="9" spans="1:1" ht="18.75" customHeight="1" x14ac:dyDescent="0.85"/>
    <row r="10" spans="1:1" ht="53.25" x14ac:dyDescent="1.1499999999999999">
      <c r="A10" s="291" t="s">
        <v>1369</v>
      </c>
    </row>
    <row r="11" spans="1:1" ht="36.75" x14ac:dyDescent="0.85"/>
    <row r="12" spans="1:1" ht="36.75" x14ac:dyDescent="0.85"/>
    <row r="13" spans="1:1" ht="36.75" x14ac:dyDescent="0.85">
      <c r="A13" s="290" t="s">
        <v>653</v>
      </c>
    </row>
    <row r="14" spans="1:1" ht="18.75" customHeight="1" x14ac:dyDescent="0.85"/>
    <row r="15" spans="1:1" ht="48" x14ac:dyDescent="1.05">
      <c r="A15" s="293" t="s">
        <v>1370</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2"/>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97" t="s">
        <v>1889</v>
      </c>
      <c r="C3" s="1797"/>
      <c r="D3" s="1797"/>
      <c r="E3" s="1797"/>
      <c r="F3" s="1797"/>
      <c r="G3" s="1797"/>
      <c r="H3" s="1797"/>
      <c r="I3" s="1797"/>
    </row>
    <row r="4" spans="2:9" s="5" customFormat="1" ht="12.75" customHeight="1" x14ac:dyDescent="0.85">
      <c r="B4" s="1662"/>
      <c r="C4" s="1662"/>
      <c r="D4" s="1662"/>
      <c r="E4" s="1662"/>
      <c r="F4" s="1662"/>
      <c r="G4" s="1662"/>
      <c r="H4" s="1662"/>
      <c r="I4" s="1662"/>
    </row>
    <row r="5" spans="2:9" ht="36.75" x14ac:dyDescent="0.85">
      <c r="B5" s="1797" t="s">
        <v>1890</v>
      </c>
      <c r="C5" s="1797"/>
      <c r="D5" s="1797"/>
      <c r="E5" s="1797"/>
      <c r="F5" s="1797"/>
      <c r="G5" s="1797"/>
      <c r="H5" s="1797"/>
      <c r="I5" s="1797"/>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818" t="s">
        <v>1401</v>
      </c>
      <c r="C9" s="1910" t="s">
        <v>1402</v>
      </c>
      <c r="D9" s="585" t="s">
        <v>1557</v>
      </c>
      <c r="E9" s="585" t="s">
        <v>1577</v>
      </c>
      <c r="F9" s="585" t="s">
        <v>1558</v>
      </c>
      <c r="G9" s="586" t="s">
        <v>1388</v>
      </c>
      <c r="H9" s="1915" t="s">
        <v>1407</v>
      </c>
      <c r="I9" s="1778" t="s">
        <v>1406</v>
      </c>
    </row>
    <row r="10" spans="2:9" s="367" customFormat="1" ht="27" customHeight="1" x14ac:dyDescent="0.2">
      <c r="B10" s="1819"/>
      <c r="C10" s="1911"/>
      <c r="D10" s="1906" t="s">
        <v>1566</v>
      </c>
      <c r="E10" s="1672" t="s">
        <v>1405</v>
      </c>
      <c r="F10" s="1672" t="s">
        <v>1404</v>
      </c>
      <c r="G10" s="1913" t="s">
        <v>1403</v>
      </c>
      <c r="H10" s="1916"/>
      <c r="I10" s="1779"/>
    </row>
    <row r="11" spans="2:9" s="367" customFormat="1" ht="40.5" customHeight="1" x14ac:dyDescent="0.2">
      <c r="B11" s="1820"/>
      <c r="C11" s="1912"/>
      <c r="D11" s="1907"/>
      <c r="E11" s="1673" t="s">
        <v>1580</v>
      </c>
      <c r="F11" s="1673" t="s">
        <v>1567</v>
      </c>
      <c r="G11" s="1914"/>
      <c r="H11" s="1917"/>
      <c r="I11" s="1780"/>
    </row>
    <row r="12" spans="2:9" s="258" customFormat="1" ht="12.75" customHeight="1" x14ac:dyDescent="0.7">
      <c r="B12" s="343"/>
      <c r="C12" s="579"/>
      <c r="D12" s="579"/>
      <c r="E12" s="579"/>
      <c r="F12" s="579"/>
      <c r="G12" s="579"/>
      <c r="H12" s="579"/>
      <c r="I12" s="344"/>
    </row>
    <row r="13" spans="2:9" s="367" customFormat="1" ht="34.5" customHeight="1" x14ac:dyDescent="0.2">
      <c r="B13" s="1670" t="s">
        <v>1374</v>
      </c>
      <c r="C13" s="1333" t="s">
        <v>1375</v>
      </c>
      <c r="D13" s="1333">
        <v>250</v>
      </c>
      <c r="E13" s="1333">
        <v>560</v>
      </c>
      <c r="F13" s="333">
        <v>140</v>
      </c>
      <c r="G13" s="1333">
        <v>2009</v>
      </c>
      <c r="H13" s="1335" t="s">
        <v>1389</v>
      </c>
      <c r="I13" s="1671" t="s">
        <v>855</v>
      </c>
    </row>
    <row r="14" spans="2:9" s="367" customFormat="1" ht="9.75" customHeight="1" x14ac:dyDescent="0.2">
      <c r="B14" s="1123"/>
      <c r="C14" s="1333"/>
      <c r="D14" s="1333"/>
      <c r="E14" s="1333"/>
      <c r="F14" s="1333"/>
      <c r="G14" s="1333"/>
      <c r="H14" s="1335"/>
      <c r="I14" s="911"/>
    </row>
    <row r="15" spans="2:9" s="367" customFormat="1" ht="34.5" customHeight="1" x14ac:dyDescent="0.2">
      <c r="B15" s="1909" t="s">
        <v>1376</v>
      </c>
      <c r="C15" s="1336" t="s">
        <v>1432</v>
      </c>
      <c r="D15" s="1336">
        <v>100</v>
      </c>
      <c r="E15" s="1086">
        <v>10000</v>
      </c>
      <c r="F15" s="1086">
        <v>1000</v>
      </c>
      <c r="G15" s="1336">
        <v>2009</v>
      </c>
      <c r="H15" s="1337" t="s">
        <v>1390</v>
      </c>
      <c r="I15" s="1918" t="s">
        <v>1391</v>
      </c>
    </row>
    <row r="16" spans="2:9" s="367" customFormat="1" ht="34.5" customHeight="1" x14ac:dyDescent="0.2">
      <c r="B16" s="1909"/>
      <c r="C16" s="1333" t="s">
        <v>1377</v>
      </c>
      <c r="D16" s="1333">
        <v>500</v>
      </c>
      <c r="E16" s="333">
        <v>1700</v>
      </c>
      <c r="F16" s="333">
        <v>850</v>
      </c>
      <c r="G16" s="1333">
        <v>2009</v>
      </c>
      <c r="H16" s="1335" t="s">
        <v>1392</v>
      </c>
      <c r="I16" s="1919"/>
    </row>
    <row r="17" spans="2:9" s="367" customFormat="1" ht="34.5" customHeight="1" x14ac:dyDescent="0.2">
      <c r="B17" s="1909"/>
      <c r="C17" s="1333" t="s">
        <v>1428</v>
      </c>
      <c r="D17" s="1333">
        <v>500</v>
      </c>
      <c r="E17" s="333">
        <v>1700</v>
      </c>
      <c r="F17" s="333">
        <v>850</v>
      </c>
      <c r="G17" s="1333">
        <v>2010</v>
      </c>
      <c r="H17" s="1335" t="s">
        <v>1431</v>
      </c>
      <c r="I17" s="1919"/>
    </row>
    <row r="18" spans="2:9" s="367" customFormat="1" ht="34.5" customHeight="1" x14ac:dyDescent="0.2">
      <c r="B18" s="1909"/>
      <c r="C18" s="1333" t="s">
        <v>1429</v>
      </c>
      <c r="D18" s="1333">
        <v>100</v>
      </c>
      <c r="E18" s="333">
        <v>20000</v>
      </c>
      <c r="F18" s="333">
        <v>2000</v>
      </c>
      <c r="G18" s="1333">
        <v>2010</v>
      </c>
      <c r="H18" s="1335" t="s">
        <v>1433</v>
      </c>
      <c r="I18" s="1919"/>
    </row>
    <row r="19" spans="2:9" s="367" customFormat="1" ht="34.5" customHeight="1" x14ac:dyDescent="0.2">
      <c r="B19" s="1909"/>
      <c r="C19" s="1333" t="s">
        <v>1495</v>
      </c>
      <c r="D19" s="1333">
        <v>500</v>
      </c>
      <c r="E19" s="333">
        <v>2000</v>
      </c>
      <c r="F19" s="333">
        <v>1000</v>
      </c>
      <c r="G19" s="1333">
        <v>2011</v>
      </c>
      <c r="H19" s="1335" t="s">
        <v>1493</v>
      </c>
      <c r="I19" s="1919"/>
    </row>
    <row r="20" spans="2:9" s="367" customFormat="1" ht="34.5" customHeight="1" x14ac:dyDescent="0.2">
      <c r="B20" s="1909"/>
      <c r="C20" s="1333" t="s">
        <v>1509</v>
      </c>
      <c r="D20" s="1333">
        <v>500</v>
      </c>
      <c r="E20" s="333">
        <v>1700</v>
      </c>
      <c r="F20" s="333">
        <v>850</v>
      </c>
      <c r="G20" s="1333">
        <v>2012</v>
      </c>
      <c r="H20" s="1335" t="s">
        <v>1510</v>
      </c>
      <c r="I20" s="1919"/>
    </row>
    <row r="21" spans="2:9" s="367" customFormat="1" ht="9.75" customHeight="1" x14ac:dyDescent="0.2">
      <c r="B21" s="583"/>
      <c r="C21" s="1338"/>
      <c r="D21" s="1338"/>
      <c r="E21" s="1087"/>
      <c r="F21" s="1087"/>
      <c r="G21" s="1338"/>
      <c r="H21" s="1339"/>
      <c r="I21" s="1340"/>
    </row>
    <row r="22" spans="2:9" s="367" customFormat="1" ht="34.5" customHeight="1" x14ac:dyDescent="0.2">
      <c r="B22" s="1908" t="s">
        <v>1378</v>
      </c>
      <c r="C22" s="1333" t="s">
        <v>1379</v>
      </c>
      <c r="D22" s="881">
        <v>100</v>
      </c>
      <c r="E22" s="333">
        <v>50500</v>
      </c>
      <c r="F22" s="333">
        <v>5050</v>
      </c>
      <c r="G22" s="881">
        <v>2009</v>
      </c>
      <c r="H22" s="1335" t="s">
        <v>1393</v>
      </c>
      <c r="I22" s="1918" t="s">
        <v>1011</v>
      </c>
    </row>
    <row r="23" spans="2:9" s="367" customFormat="1" ht="34.5" customHeight="1" x14ac:dyDescent="0.2">
      <c r="B23" s="1909"/>
      <c r="C23" s="1333" t="s">
        <v>1380</v>
      </c>
      <c r="D23" s="881">
        <v>100</v>
      </c>
      <c r="E23" s="333">
        <v>52500</v>
      </c>
      <c r="F23" s="333">
        <v>5250</v>
      </c>
      <c r="G23" s="881">
        <v>2009</v>
      </c>
      <c r="H23" s="1335" t="s">
        <v>1394</v>
      </c>
      <c r="I23" s="1919"/>
    </row>
    <row r="24" spans="2:9" s="367" customFormat="1" ht="34.5" customHeight="1" x14ac:dyDescent="0.2">
      <c r="B24" s="1909"/>
      <c r="C24" s="1333" t="s">
        <v>1475</v>
      </c>
      <c r="D24" s="881">
        <v>100</v>
      </c>
      <c r="E24" s="333">
        <v>61200</v>
      </c>
      <c r="F24" s="333">
        <v>6120</v>
      </c>
      <c r="G24" s="881">
        <v>2009</v>
      </c>
      <c r="H24" s="1335" t="s">
        <v>1395</v>
      </c>
      <c r="I24" s="1919"/>
    </row>
    <row r="25" spans="2:9" s="367" customFormat="1" ht="34.5" customHeight="1" x14ac:dyDescent="0.2">
      <c r="B25" s="1909"/>
      <c r="C25" s="1333" t="s">
        <v>1381</v>
      </c>
      <c r="D25" s="881">
        <v>100</v>
      </c>
      <c r="E25" s="333">
        <v>50000</v>
      </c>
      <c r="F25" s="333">
        <v>5000</v>
      </c>
      <c r="G25" s="881">
        <v>2009</v>
      </c>
      <c r="H25" s="1335" t="s">
        <v>1396</v>
      </c>
      <c r="I25" s="1919"/>
    </row>
    <row r="26" spans="2:9" s="367" customFormat="1" ht="34.5" customHeight="1" x14ac:dyDescent="0.2">
      <c r="B26" s="1909"/>
      <c r="C26" s="1333" t="s">
        <v>1371</v>
      </c>
      <c r="D26" s="881">
        <v>100</v>
      </c>
      <c r="E26" s="333">
        <v>84994.057000000001</v>
      </c>
      <c r="F26" s="333">
        <v>8499.4056999999993</v>
      </c>
      <c r="G26" s="881">
        <v>2009</v>
      </c>
      <c r="H26" s="1335" t="s">
        <v>94</v>
      </c>
      <c r="I26" s="1919"/>
    </row>
    <row r="27" spans="2:9" s="367" customFormat="1" ht="34.5" customHeight="1" x14ac:dyDescent="0.2">
      <c r="B27" s="1909"/>
      <c r="C27" s="1333" t="s">
        <v>1476</v>
      </c>
      <c r="D27" s="881">
        <v>100</v>
      </c>
      <c r="E27" s="333">
        <v>40000</v>
      </c>
      <c r="F27" s="333">
        <v>4000</v>
      </c>
      <c r="G27" s="881">
        <v>2009</v>
      </c>
      <c r="H27" s="1335" t="s">
        <v>124</v>
      </c>
      <c r="I27" s="1919"/>
    </row>
    <row r="28" spans="2:9" s="367" customFormat="1" ht="34.5" customHeight="1" x14ac:dyDescent="0.2">
      <c r="B28" s="1909"/>
      <c r="C28" s="1333" t="s">
        <v>1382</v>
      </c>
      <c r="D28" s="881">
        <v>100</v>
      </c>
      <c r="E28" s="333">
        <v>57245</v>
      </c>
      <c r="F28" s="333">
        <v>5724.5</v>
      </c>
      <c r="G28" s="881">
        <v>2009</v>
      </c>
      <c r="H28" s="1335" t="s">
        <v>1397</v>
      </c>
      <c r="I28" s="1919"/>
    </row>
    <row r="29" spans="2:9" s="367" customFormat="1" ht="34.5" customHeight="1" x14ac:dyDescent="0.2">
      <c r="B29" s="1909"/>
      <c r="C29" s="1333" t="s">
        <v>1155</v>
      </c>
      <c r="D29" s="881">
        <v>100</v>
      </c>
      <c r="E29" s="333">
        <v>30000</v>
      </c>
      <c r="F29" s="333">
        <v>3000</v>
      </c>
      <c r="G29" s="881">
        <v>2010</v>
      </c>
      <c r="H29" s="1335" t="s">
        <v>1156</v>
      </c>
      <c r="I29" s="1919"/>
    </row>
    <row r="30" spans="2:9" s="367" customFormat="1" ht="34.5" customHeight="1" x14ac:dyDescent="0.2">
      <c r="B30" s="1909"/>
      <c r="C30" s="1333" t="s">
        <v>1186</v>
      </c>
      <c r="D30" s="881">
        <v>100</v>
      </c>
      <c r="E30" s="333">
        <v>150000</v>
      </c>
      <c r="F30" s="333">
        <v>15000</v>
      </c>
      <c r="G30" s="881">
        <v>2010</v>
      </c>
      <c r="H30" s="1335" t="s">
        <v>1511</v>
      </c>
      <c r="I30" s="1919"/>
    </row>
    <row r="31" spans="2:9" s="367" customFormat="1" ht="34.5" customHeight="1" x14ac:dyDescent="0.2">
      <c r="B31" s="1909"/>
      <c r="C31" s="1333" t="s">
        <v>90</v>
      </c>
      <c r="D31" s="881">
        <v>100</v>
      </c>
      <c r="E31" s="333">
        <v>30000</v>
      </c>
      <c r="F31" s="333">
        <v>3000</v>
      </c>
      <c r="G31" s="881">
        <v>2010</v>
      </c>
      <c r="H31" s="1335" t="s">
        <v>91</v>
      </c>
      <c r="I31" s="1919"/>
    </row>
    <row r="32" spans="2:9" s="367" customFormat="1" ht="34.5" customHeight="1" x14ac:dyDescent="0.2">
      <c r="B32" s="1909"/>
      <c r="C32" s="1333" t="s">
        <v>1494</v>
      </c>
      <c r="D32" s="881">
        <v>100</v>
      </c>
      <c r="E32" s="333">
        <v>52500</v>
      </c>
      <c r="F32" s="333">
        <v>5250</v>
      </c>
      <c r="G32" s="881">
        <v>2010</v>
      </c>
      <c r="H32" s="1335" t="s">
        <v>1157</v>
      </c>
      <c r="I32" s="1919"/>
    </row>
    <row r="33" spans="2:9" s="367" customFormat="1" ht="34.5" customHeight="1" x14ac:dyDescent="0.2">
      <c r="B33" s="1909"/>
      <c r="C33" s="1333" t="s">
        <v>1430</v>
      </c>
      <c r="D33" s="881">
        <v>100</v>
      </c>
      <c r="E33" s="333">
        <v>25000</v>
      </c>
      <c r="F33" s="333">
        <v>2500</v>
      </c>
      <c r="G33" s="881">
        <v>2010</v>
      </c>
      <c r="H33" s="1335" t="s">
        <v>1358</v>
      </c>
      <c r="I33" s="1919"/>
    </row>
    <row r="34" spans="2:9" s="367" customFormat="1" ht="9.75" customHeight="1" x14ac:dyDescent="0.2">
      <c r="B34" s="1670"/>
      <c r="C34" s="1333"/>
      <c r="D34" s="1333"/>
      <c r="E34" s="333"/>
      <c r="F34" s="333"/>
      <c r="G34" s="1333"/>
      <c r="H34" s="1335"/>
      <c r="I34" s="911"/>
    </row>
    <row r="35" spans="2:9" s="367" customFormat="1" ht="34.5" customHeight="1" x14ac:dyDescent="0.2">
      <c r="B35" s="1691" t="s">
        <v>1383</v>
      </c>
      <c r="C35" s="1336" t="s">
        <v>1384</v>
      </c>
      <c r="D35" s="1336">
        <v>100</v>
      </c>
      <c r="E35" s="1086">
        <v>15000</v>
      </c>
      <c r="F35" s="1086">
        <v>1500</v>
      </c>
      <c r="G35" s="1336">
        <v>2009</v>
      </c>
      <c r="H35" s="1337" t="s">
        <v>1398</v>
      </c>
      <c r="I35" s="1692" t="s">
        <v>839</v>
      </c>
    </row>
    <row r="36" spans="2:9" s="367" customFormat="1" ht="9.75" customHeight="1" x14ac:dyDescent="0.2">
      <c r="B36" s="1123"/>
      <c r="C36" s="1338"/>
      <c r="D36" s="1338"/>
      <c r="E36" s="1087"/>
      <c r="F36" s="1087"/>
      <c r="G36" s="1338"/>
      <c r="H36" s="1339"/>
      <c r="I36" s="1340"/>
    </row>
    <row r="37" spans="2:9" s="367" customFormat="1" ht="34.5" customHeight="1" x14ac:dyDescent="0.2">
      <c r="B37" s="1908" t="s">
        <v>1385</v>
      </c>
      <c r="C37" s="1341" t="s">
        <v>1386</v>
      </c>
      <c r="D37" s="1341">
        <v>100</v>
      </c>
      <c r="E37" s="1342">
        <v>2000</v>
      </c>
      <c r="F37" s="1342">
        <v>200</v>
      </c>
      <c r="G37" s="1341">
        <v>2009</v>
      </c>
      <c r="H37" s="1343" t="s">
        <v>1399</v>
      </c>
      <c r="I37" s="1918" t="s">
        <v>1062</v>
      </c>
    </row>
    <row r="38" spans="2:9" s="367" customFormat="1" ht="34.5" customHeight="1" x14ac:dyDescent="0.2">
      <c r="B38" s="1909"/>
      <c r="C38" s="1333" t="s">
        <v>1387</v>
      </c>
      <c r="D38" s="1333">
        <v>100</v>
      </c>
      <c r="E38" s="333">
        <v>4500</v>
      </c>
      <c r="F38" s="333">
        <v>450</v>
      </c>
      <c r="G38" s="1333">
        <v>2009</v>
      </c>
      <c r="H38" s="1335" t="s">
        <v>1400</v>
      </c>
      <c r="I38" s="1919"/>
    </row>
    <row r="39" spans="2:9" s="367" customFormat="1" ht="9.75" customHeight="1" thickBot="1" x14ac:dyDescent="0.25">
      <c r="B39" s="1344"/>
      <c r="C39" s="1345"/>
      <c r="D39" s="1345"/>
      <c r="E39" s="1013"/>
      <c r="F39" s="1013"/>
      <c r="G39" s="1345"/>
      <c r="H39" s="1345"/>
      <c r="I39" s="1346"/>
    </row>
    <row r="40" spans="2:9" s="367" customFormat="1" ht="9" customHeight="1" thickTop="1" x14ac:dyDescent="0.2"/>
    <row r="41" spans="2:9" s="1347" customFormat="1" ht="18.75" customHeight="1" x14ac:dyDescent="0.2">
      <c r="B41" s="1347" t="s">
        <v>1550</v>
      </c>
      <c r="I41" s="1347" t="s">
        <v>1551</v>
      </c>
    </row>
    <row r="42" spans="2:9" s="1347" customFormat="1" ht="18.75" customHeight="1" x14ac:dyDescent="0.2">
      <c r="B42" s="1348" t="s">
        <v>1723</v>
      </c>
      <c r="I42" s="1347" t="s">
        <v>1724</v>
      </c>
    </row>
  </sheetData>
  <mergeCells count="14">
    <mergeCell ref="D10:D11"/>
    <mergeCell ref="B3:I3"/>
    <mergeCell ref="B5:I5"/>
    <mergeCell ref="B37:B38"/>
    <mergeCell ref="B9:B11"/>
    <mergeCell ref="C9:C11"/>
    <mergeCell ref="G10:G11"/>
    <mergeCell ref="H9:H11"/>
    <mergeCell ref="I9:I11"/>
    <mergeCell ref="I37:I38"/>
    <mergeCell ref="I15:I20"/>
    <mergeCell ref="B15:B20"/>
    <mergeCell ref="B22:B33"/>
    <mergeCell ref="I22:I33"/>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55.28515625" style="48" customWidth="1"/>
    <col min="3" max="18" width="19.28515625" style="48" customWidth="1"/>
    <col min="19" max="19" width="58.85546875" style="48" customWidth="1"/>
    <col min="20" max="16384" width="9.140625" style="48"/>
  </cols>
  <sheetData>
    <row r="1" spans="1:31" s="76" customFormat="1" ht="19.5" customHeight="1" x14ac:dyDescent="0.65">
      <c r="G1" s="75"/>
      <c r="H1" s="75"/>
      <c r="I1" s="75"/>
      <c r="J1" s="75"/>
      <c r="K1" s="75"/>
      <c r="L1" s="75"/>
      <c r="M1" s="75"/>
      <c r="N1" s="75"/>
      <c r="O1" s="75"/>
      <c r="P1" s="75"/>
      <c r="Q1" s="75"/>
      <c r="R1" s="75"/>
      <c r="S1" s="75"/>
      <c r="T1" s="75"/>
      <c r="U1" s="75"/>
      <c r="V1" s="75"/>
      <c r="W1" s="75"/>
      <c r="X1" s="75"/>
    </row>
    <row r="2" spans="1:31" s="76" customFormat="1" ht="19.5" customHeight="1" x14ac:dyDescent="0.65">
      <c r="B2" s="75"/>
      <c r="C2" s="75"/>
      <c r="D2" s="75"/>
      <c r="E2" s="75"/>
      <c r="F2" s="75"/>
      <c r="G2" s="75"/>
      <c r="H2" s="75"/>
      <c r="I2" s="75"/>
      <c r="J2" s="75"/>
      <c r="K2" s="75"/>
      <c r="L2" s="75"/>
      <c r="M2" s="75"/>
      <c r="N2" s="75"/>
      <c r="O2" s="75"/>
      <c r="P2" s="75"/>
      <c r="Q2" s="75"/>
      <c r="R2" s="75"/>
      <c r="S2" s="75"/>
      <c r="T2" s="75"/>
      <c r="U2" s="75"/>
      <c r="V2" s="75"/>
      <c r="W2" s="75"/>
    </row>
    <row r="3" spans="1:31" ht="17.25" customHeight="1" x14ac:dyDescent="0.7">
      <c r="B3" s="1920"/>
      <c r="C3" s="1920"/>
      <c r="D3" s="1920"/>
      <c r="E3" s="1920"/>
      <c r="F3" s="1920"/>
      <c r="G3" s="109"/>
      <c r="H3" s="109"/>
      <c r="I3" s="109"/>
      <c r="J3" s="109"/>
      <c r="K3" s="109"/>
      <c r="L3" s="109"/>
      <c r="M3" s="109"/>
      <c r="N3" s="109"/>
      <c r="O3" s="109"/>
      <c r="P3" s="109"/>
      <c r="Q3" s="109"/>
      <c r="R3" s="109"/>
      <c r="S3" s="109"/>
      <c r="T3" s="109"/>
      <c r="U3" s="109"/>
      <c r="V3" s="109"/>
      <c r="W3" s="109"/>
      <c r="X3" s="109"/>
    </row>
    <row r="4" spans="1:31" s="5" customFormat="1" ht="36.75" x14ac:dyDescent="0.85">
      <c r="B4" s="1797" t="s">
        <v>1891</v>
      </c>
      <c r="C4" s="1797"/>
      <c r="D4" s="1797"/>
      <c r="E4" s="1797"/>
      <c r="F4" s="1797"/>
      <c r="G4" s="1797"/>
      <c r="H4" s="1797"/>
      <c r="I4" s="1797"/>
      <c r="J4" s="1797"/>
      <c r="K4" s="1797" t="s">
        <v>1892</v>
      </c>
      <c r="L4" s="1797"/>
      <c r="M4" s="1797"/>
      <c r="N4" s="1797"/>
      <c r="O4" s="1797"/>
      <c r="P4" s="1797"/>
      <c r="Q4" s="1797"/>
      <c r="R4" s="1797"/>
      <c r="S4" s="1797"/>
    </row>
    <row r="6" spans="1:31" ht="19.5" customHeight="1" x14ac:dyDescent="0.65">
      <c r="B6" s="88"/>
      <c r="C6" s="88"/>
      <c r="D6" s="88"/>
      <c r="E6" s="88"/>
      <c r="F6" s="88"/>
      <c r="G6" s="108"/>
      <c r="H6" s="108"/>
      <c r="I6" s="108"/>
      <c r="J6" s="108"/>
      <c r="K6" s="108"/>
      <c r="L6" s="108"/>
      <c r="M6" s="108"/>
      <c r="N6" s="108"/>
      <c r="O6" s="108"/>
      <c r="P6" s="108"/>
      <c r="Q6" s="108"/>
      <c r="R6" s="108"/>
    </row>
    <row r="7" spans="1:31" ht="22.5" x14ac:dyDescent="0.5">
      <c r="B7" s="357" t="s">
        <v>1791</v>
      </c>
      <c r="C7" s="357"/>
      <c r="D7" s="357"/>
      <c r="E7" s="357"/>
      <c r="F7" s="357"/>
      <c r="G7" s="477"/>
      <c r="H7" s="477"/>
      <c r="I7" s="477"/>
      <c r="J7" s="477"/>
      <c r="K7" s="477"/>
      <c r="L7" s="477"/>
      <c r="M7" s="477"/>
      <c r="N7" s="477"/>
      <c r="O7" s="477"/>
      <c r="P7" s="477"/>
      <c r="Q7" s="477"/>
      <c r="R7" s="477"/>
      <c r="S7" s="229" t="s">
        <v>1512</v>
      </c>
    </row>
    <row r="8" spans="1:31" ht="22.5" x14ac:dyDescent="0.5">
      <c r="B8" s="357" t="s">
        <v>1513</v>
      </c>
      <c r="C8" s="357"/>
      <c r="D8" s="357"/>
      <c r="E8" s="357"/>
      <c r="F8" s="357"/>
      <c r="G8" s="419"/>
      <c r="H8" s="419"/>
      <c r="I8" s="419"/>
      <c r="J8" s="419"/>
      <c r="K8" s="419"/>
      <c r="L8" s="419"/>
      <c r="M8" s="419"/>
      <c r="N8" s="419"/>
      <c r="O8" s="419"/>
      <c r="P8" s="419"/>
      <c r="Q8" s="419"/>
      <c r="R8" s="419"/>
      <c r="S8" s="229" t="s">
        <v>1514</v>
      </c>
    </row>
    <row r="9" spans="1:31" ht="18.75" customHeight="1" thickBot="1" x14ac:dyDescent="0.4"/>
    <row r="10" spans="1:31" s="51" customFormat="1" ht="25.5" customHeight="1" thickTop="1" x14ac:dyDescent="0.5">
      <c r="B10" s="1921" t="s">
        <v>887</v>
      </c>
      <c r="C10" s="1784">
        <v>2009</v>
      </c>
      <c r="D10" s="1784">
        <v>2010</v>
      </c>
      <c r="E10" s="1784">
        <v>2011</v>
      </c>
      <c r="F10" s="1784">
        <v>2012</v>
      </c>
      <c r="G10" s="1814">
        <v>2012</v>
      </c>
      <c r="H10" s="1803"/>
      <c r="I10" s="1803"/>
      <c r="J10" s="1803"/>
      <c r="K10" s="1803">
        <v>2012</v>
      </c>
      <c r="L10" s="1803"/>
      <c r="M10" s="1803"/>
      <c r="N10" s="1803"/>
      <c r="O10" s="1803"/>
      <c r="P10" s="1803"/>
      <c r="Q10" s="1803"/>
      <c r="R10" s="1804"/>
      <c r="S10" s="1612"/>
    </row>
    <row r="11" spans="1:31" s="158" customFormat="1" ht="20.25" customHeight="1" x14ac:dyDescent="0.2">
      <c r="B11" s="1922"/>
      <c r="C11" s="1785"/>
      <c r="D11" s="1785"/>
      <c r="E11" s="1785"/>
      <c r="F11" s="1785"/>
      <c r="G11" s="369" t="s">
        <v>374</v>
      </c>
      <c r="H11" s="370" t="s">
        <v>375</v>
      </c>
      <c r="I11" s="370" t="s">
        <v>376</v>
      </c>
      <c r="J11" s="370" t="s">
        <v>377</v>
      </c>
      <c r="K11" s="370" t="s">
        <v>378</v>
      </c>
      <c r="L11" s="370" t="s">
        <v>367</v>
      </c>
      <c r="M11" s="370" t="s">
        <v>368</v>
      </c>
      <c r="N11" s="370" t="s">
        <v>369</v>
      </c>
      <c r="O11" s="370" t="s">
        <v>370</v>
      </c>
      <c r="P11" s="370" t="s">
        <v>371</v>
      </c>
      <c r="Q11" s="370" t="s">
        <v>372</v>
      </c>
      <c r="R11" s="371" t="s">
        <v>1474</v>
      </c>
      <c r="S11" s="1613" t="s">
        <v>886</v>
      </c>
    </row>
    <row r="12" spans="1:31" s="158" customFormat="1" ht="20.25" customHeight="1" x14ac:dyDescent="0.2">
      <c r="B12" s="1923"/>
      <c r="C12" s="1786"/>
      <c r="D12" s="1786"/>
      <c r="E12" s="1786"/>
      <c r="F12" s="1786"/>
      <c r="G12" s="372" t="s">
        <v>673</v>
      </c>
      <c r="H12" s="373" t="s">
        <v>149</v>
      </c>
      <c r="I12" s="373" t="s">
        <v>150</v>
      </c>
      <c r="J12" s="373" t="s">
        <v>151</v>
      </c>
      <c r="K12" s="373" t="s">
        <v>366</v>
      </c>
      <c r="L12" s="373" t="s">
        <v>667</v>
      </c>
      <c r="M12" s="373" t="s">
        <v>668</v>
      </c>
      <c r="N12" s="373" t="s">
        <v>669</v>
      </c>
      <c r="O12" s="373" t="s">
        <v>670</v>
      </c>
      <c r="P12" s="373" t="s">
        <v>671</v>
      </c>
      <c r="Q12" s="373" t="s">
        <v>672</v>
      </c>
      <c r="R12" s="374" t="s">
        <v>666</v>
      </c>
      <c r="S12" s="1614"/>
    </row>
    <row r="13" spans="1:31" s="42" customFormat="1" ht="30.75" customHeight="1" x14ac:dyDescent="0.7">
      <c r="B13" s="587"/>
      <c r="C13" s="589"/>
      <c r="D13" s="588"/>
      <c r="E13" s="588"/>
      <c r="F13" s="588"/>
      <c r="G13" s="1641"/>
      <c r="H13" s="1610"/>
      <c r="I13" s="1610"/>
      <c r="J13" s="1610"/>
      <c r="K13" s="1610"/>
      <c r="L13" s="1610"/>
      <c r="M13" s="1610"/>
      <c r="N13" s="1610"/>
      <c r="O13" s="1610"/>
      <c r="P13" s="1610"/>
      <c r="Q13" s="1610"/>
      <c r="R13" s="1626"/>
      <c r="S13" s="1427"/>
    </row>
    <row r="14" spans="1:31" s="942" customFormat="1" ht="30.75" customHeight="1" x14ac:dyDescent="0.2">
      <c r="A14" s="1349"/>
      <c r="B14" s="601" t="s">
        <v>1410</v>
      </c>
      <c r="C14" s="592"/>
      <c r="D14" s="591"/>
      <c r="E14" s="591"/>
      <c r="F14" s="591"/>
      <c r="G14" s="1035"/>
      <c r="H14" s="1036"/>
      <c r="I14" s="1036"/>
      <c r="J14" s="1036"/>
      <c r="K14" s="1036"/>
      <c r="L14" s="1036"/>
      <c r="M14" s="1036"/>
      <c r="N14" s="1036"/>
      <c r="O14" s="1036"/>
      <c r="P14" s="1036"/>
      <c r="Q14" s="1036"/>
      <c r="R14" s="1034"/>
      <c r="S14" s="628" t="s">
        <v>1641</v>
      </c>
      <c r="T14" s="1349"/>
      <c r="U14" s="1349"/>
      <c r="V14" s="1349"/>
      <c r="W14" s="1349"/>
      <c r="X14" s="1349"/>
      <c r="Y14" s="1349"/>
      <c r="Z14" s="1349"/>
      <c r="AA14" s="1349"/>
      <c r="AB14" s="1349"/>
      <c r="AC14" s="1349"/>
      <c r="AD14" s="1349"/>
      <c r="AE14" s="1349"/>
    </row>
    <row r="15" spans="1:31" s="158" customFormat="1" ht="30.75" customHeight="1" x14ac:dyDescent="0.2">
      <c r="A15" s="1349"/>
      <c r="B15" s="1378" t="s">
        <v>1411</v>
      </c>
      <c r="C15" s="1385">
        <v>287.03800000000001</v>
      </c>
      <c r="D15" s="1384">
        <v>592.75200000000007</v>
      </c>
      <c r="E15" s="1384">
        <v>139.672</v>
      </c>
      <c r="F15" s="1384">
        <v>75.179000000000002</v>
      </c>
      <c r="G15" s="1387">
        <v>3.653</v>
      </c>
      <c r="H15" s="1386">
        <v>3.4359999999999999</v>
      </c>
      <c r="I15" s="1386">
        <v>5.6360000000000001</v>
      </c>
      <c r="J15" s="1386">
        <v>1.86</v>
      </c>
      <c r="K15" s="1386">
        <v>2.4580000000000002</v>
      </c>
      <c r="L15" s="1386">
        <v>0.15</v>
      </c>
      <c r="M15" s="1386">
        <v>0.5</v>
      </c>
      <c r="N15" s="1386">
        <v>0</v>
      </c>
      <c r="O15" s="1386">
        <v>0.5</v>
      </c>
      <c r="P15" s="1386">
        <v>2.3380000000000001</v>
      </c>
      <c r="Q15" s="1386">
        <v>28.547000000000001</v>
      </c>
      <c r="R15" s="1388">
        <v>26.100999999999999</v>
      </c>
      <c r="S15" s="630" t="s">
        <v>1643</v>
      </c>
      <c r="T15" s="1349"/>
      <c r="U15" s="1349"/>
      <c r="V15" s="1349"/>
      <c r="W15" s="1349"/>
      <c r="X15" s="1349"/>
      <c r="Y15" s="1349"/>
      <c r="Z15" s="1349"/>
      <c r="AA15" s="1349"/>
      <c r="AB15" s="1349"/>
      <c r="AC15" s="1349"/>
      <c r="AD15" s="1349"/>
      <c r="AE15" s="1349"/>
    </row>
    <row r="16" spans="1:31" s="158" customFormat="1" ht="30.75" customHeight="1" x14ac:dyDescent="0.2">
      <c r="A16" s="1349"/>
      <c r="B16" s="1378" t="s">
        <v>1412</v>
      </c>
      <c r="C16" s="1385">
        <v>201.26537349999998</v>
      </c>
      <c r="D16" s="1384">
        <v>387.97392350000007</v>
      </c>
      <c r="E16" s="1384">
        <v>73.036167899999995</v>
      </c>
      <c r="F16" s="1384">
        <v>14.303206999999997</v>
      </c>
      <c r="G16" s="1387">
        <v>1.66523675</v>
      </c>
      <c r="H16" s="1386">
        <v>1.6176999999999999</v>
      </c>
      <c r="I16" s="1386">
        <v>2.9012340000000001</v>
      </c>
      <c r="J16" s="1386">
        <v>1.0046845</v>
      </c>
      <c r="K16" s="1386">
        <v>1.3492744999999999</v>
      </c>
      <c r="L16" s="1386">
        <v>8.1225000000000006E-2</v>
      </c>
      <c r="M16" s="1386">
        <v>5.425E-2</v>
      </c>
      <c r="N16" s="1386">
        <v>0</v>
      </c>
      <c r="O16" s="1386">
        <v>5.425E-2</v>
      </c>
      <c r="P16" s="1386">
        <v>0.25367299999999998</v>
      </c>
      <c r="Q16" s="1386">
        <v>2.7925582499999999</v>
      </c>
      <c r="R16" s="1388">
        <v>2.529121</v>
      </c>
      <c r="S16" s="630" t="s">
        <v>1644</v>
      </c>
      <c r="T16" s="1349"/>
      <c r="U16" s="1349"/>
      <c r="V16" s="1349"/>
      <c r="W16" s="1349"/>
      <c r="X16" s="1349"/>
      <c r="Y16" s="1349"/>
      <c r="Z16" s="1349"/>
      <c r="AA16" s="1349"/>
      <c r="AB16" s="1349"/>
      <c r="AC16" s="1349"/>
      <c r="AD16" s="1349"/>
      <c r="AE16" s="1349"/>
    </row>
    <row r="17" spans="1:31" s="158" customFormat="1" ht="9.75" customHeight="1" x14ac:dyDescent="0.2">
      <c r="A17" s="1349"/>
      <c r="B17" s="1378"/>
      <c r="C17" s="1385"/>
      <c r="D17" s="1384"/>
      <c r="E17" s="1384"/>
      <c r="F17" s="1384"/>
      <c r="G17" s="1084"/>
      <c r="H17" s="1085"/>
      <c r="I17" s="1085"/>
      <c r="J17" s="1085"/>
      <c r="K17" s="1085"/>
      <c r="L17" s="1085"/>
      <c r="M17" s="1085"/>
      <c r="N17" s="1085"/>
      <c r="O17" s="1085"/>
      <c r="P17" s="1085"/>
      <c r="Q17" s="1085"/>
      <c r="R17" s="1153"/>
      <c r="S17" s="630"/>
      <c r="T17" s="1349"/>
      <c r="U17" s="1349"/>
      <c r="V17" s="1349"/>
      <c r="W17" s="1349"/>
      <c r="X17" s="1349"/>
      <c r="Y17" s="1349"/>
      <c r="Z17" s="1349"/>
      <c r="AA17" s="1349"/>
      <c r="AB17" s="1349"/>
      <c r="AC17" s="1349"/>
      <c r="AD17" s="1349"/>
      <c r="AE17" s="1349"/>
    </row>
    <row r="18" spans="1:31" s="942" customFormat="1" ht="30.75" customHeight="1" x14ac:dyDescent="0.2">
      <c r="A18" s="1349"/>
      <c r="B18" s="601" t="s">
        <v>1413</v>
      </c>
      <c r="C18" s="1382"/>
      <c r="D18" s="894"/>
      <c r="E18" s="894"/>
      <c r="F18" s="894"/>
      <c r="G18" s="1006"/>
      <c r="H18" s="1007"/>
      <c r="I18" s="1007"/>
      <c r="J18" s="1007"/>
      <c r="K18" s="1007"/>
      <c r="L18" s="1007"/>
      <c r="M18" s="1007"/>
      <c r="N18" s="1007"/>
      <c r="O18" s="1007"/>
      <c r="P18" s="1007"/>
      <c r="Q18" s="1007"/>
      <c r="R18" s="1009"/>
      <c r="S18" s="628" t="s">
        <v>1642</v>
      </c>
      <c r="T18" s="1349"/>
      <c r="U18" s="1349"/>
      <c r="V18" s="1349"/>
      <c r="W18" s="1349"/>
      <c r="X18" s="1349"/>
      <c r="Y18" s="1349"/>
      <c r="Z18" s="1349"/>
      <c r="AA18" s="1349"/>
      <c r="AB18" s="1349"/>
      <c r="AC18" s="1349"/>
      <c r="AD18" s="1349"/>
      <c r="AE18" s="1349"/>
    </row>
    <row r="19" spans="1:31" s="158" customFormat="1" ht="30.75" customHeight="1" x14ac:dyDescent="0.2">
      <c r="A19" s="1349"/>
      <c r="B19" s="1378" t="s">
        <v>1411</v>
      </c>
      <c r="C19" s="1385">
        <v>33.500999999999998</v>
      </c>
      <c r="D19" s="1384">
        <v>123.994</v>
      </c>
      <c r="E19" s="1384">
        <v>52.127999999999993</v>
      </c>
      <c r="F19" s="1384">
        <v>3835.2179999999998</v>
      </c>
      <c r="G19" s="1387">
        <v>0</v>
      </c>
      <c r="H19" s="1386">
        <v>0</v>
      </c>
      <c r="I19" s="1386">
        <v>0</v>
      </c>
      <c r="J19" s="1386">
        <v>0.32800000000000001</v>
      </c>
      <c r="K19" s="1386">
        <v>0</v>
      </c>
      <c r="L19" s="1386">
        <v>0</v>
      </c>
      <c r="M19" s="1386">
        <v>0</v>
      </c>
      <c r="N19" s="1386">
        <v>3834.89</v>
      </c>
      <c r="O19" s="1386">
        <v>0</v>
      </c>
      <c r="P19" s="1386">
        <v>0</v>
      </c>
      <c r="Q19" s="1386">
        <v>0</v>
      </c>
      <c r="R19" s="1388">
        <v>0</v>
      </c>
      <c r="S19" s="630" t="s">
        <v>1643</v>
      </c>
      <c r="T19" s="1349"/>
      <c r="U19" s="1349"/>
      <c r="V19" s="1349"/>
      <c r="W19" s="1349"/>
      <c r="X19" s="1349"/>
      <c r="Y19" s="1349"/>
      <c r="Z19" s="1349"/>
      <c r="AA19" s="1349"/>
      <c r="AB19" s="1349"/>
      <c r="AC19" s="1349"/>
      <c r="AD19" s="1349"/>
      <c r="AE19" s="1349"/>
    </row>
    <row r="20" spans="1:31" s="158" customFormat="1" ht="30.75" customHeight="1" x14ac:dyDescent="0.2">
      <c r="A20" s="1349"/>
      <c r="B20" s="1378" t="s">
        <v>1412</v>
      </c>
      <c r="C20" s="1385">
        <v>23.568933999999999</v>
      </c>
      <c r="D20" s="1384">
        <v>100.596073</v>
      </c>
      <c r="E20" s="1384">
        <v>33.772623250000009</v>
      </c>
      <c r="F20" s="1384">
        <v>977.25064750000001</v>
      </c>
      <c r="G20" s="1387">
        <v>0</v>
      </c>
      <c r="H20" s="1386">
        <v>0</v>
      </c>
      <c r="I20" s="1386">
        <v>0</v>
      </c>
      <c r="J20" s="1386">
        <v>0.31241999999999998</v>
      </c>
      <c r="K20" s="1386">
        <v>0</v>
      </c>
      <c r="L20" s="1386">
        <v>0</v>
      </c>
      <c r="M20" s="1386">
        <v>0</v>
      </c>
      <c r="N20" s="1386">
        <v>976.93822750000004</v>
      </c>
      <c r="O20" s="1386">
        <v>0</v>
      </c>
      <c r="P20" s="1386">
        <v>0</v>
      </c>
      <c r="Q20" s="1386">
        <v>0</v>
      </c>
      <c r="R20" s="1388">
        <v>0</v>
      </c>
      <c r="S20" s="630" t="s">
        <v>1644</v>
      </c>
      <c r="T20" s="1349"/>
      <c r="U20" s="1349"/>
      <c r="V20" s="1349"/>
      <c r="W20" s="1349"/>
      <c r="X20" s="1349"/>
      <c r="Y20" s="1349"/>
      <c r="Z20" s="1349"/>
      <c r="AA20" s="1349"/>
      <c r="AB20" s="1349"/>
      <c r="AC20" s="1349"/>
      <c r="AD20" s="1349"/>
      <c r="AE20" s="1349"/>
    </row>
    <row r="21" spans="1:31" s="158" customFormat="1" ht="9.75" customHeight="1" x14ac:dyDescent="0.2">
      <c r="A21" s="1349"/>
      <c r="B21" s="1378"/>
      <c r="C21" s="1382"/>
      <c r="D21" s="894"/>
      <c r="E21" s="894"/>
      <c r="F21" s="894"/>
      <c r="G21" s="1084"/>
      <c r="H21" s="1085"/>
      <c r="I21" s="1085"/>
      <c r="J21" s="1085"/>
      <c r="K21" s="1085"/>
      <c r="L21" s="1085"/>
      <c r="M21" s="1085"/>
      <c r="N21" s="1085"/>
      <c r="O21" s="1085"/>
      <c r="P21" s="1085"/>
      <c r="Q21" s="1085"/>
      <c r="R21" s="1153"/>
      <c r="S21" s="630"/>
      <c r="T21" s="1349"/>
      <c r="U21" s="1349"/>
      <c r="V21" s="1349"/>
      <c r="W21" s="1349"/>
      <c r="X21" s="1349"/>
      <c r="Y21" s="1349"/>
      <c r="Z21" s="1349"/>
      <c r="AA21" s="1349"/>
      <c r="AB21" s="1349"/>
      <c r="AC21" s="1349"/>
      <c r="AD21" s="1349"/>
      <c r="AE21" s="1349"/>
    </row>
    <row r="22" spans="1:31" s="942" customFormat="1" ht="30.75" customHeight="1" x14ac:dyDescent="0.2">
      <c r="A22" s="1349"/>
      <c r="B22" s="601" t="s">
        <v>1502</v>
      </c>
      <c r="C22" s="1382"/>
      <c r="D22" s="894"/>
      <c r="E22" s="894"/>
      <c r="F22" s="894"/>
      <c r="G22" s="1006"/>
      <c r="H22" s="1007"/>
      <c r="I22" s="1007"/>
      <c r="J22" s="1007"/>
      <c r="K22" s="1007"/>
      <c r="L22" s="1007"/>
      <c r="M22" s="1007"/>
      <c r="N22" s="1007"/>
      <c r="O22" s="1007"/>
      <c r="P22" s="1007"/>
      <c r="Q22" s="1007"/>
      <c r="R22" s="1009"/>
      <c r="S22" s="628" t="s">
        <v>1640</v>
      </c>
      <c r="T22" s="1349"/>
      <c r="U22" s="1349"/>
      <c r="V22" s="1349"/>
      <c r="W22" s="1349"/>
      <c r="X22" s="1349"/>
      <c r="Y22" s="1349"/>
      <c r="Z22" s="1349"/>
      <c r="AA22" s="1349"/>
      <c r="AB22" s="1349"/>
      <c r="AC22" s="1349"/>
      <c r="AD22" s="1349"/>
      <c r="AE22" s="1349"/>
    </row>
    <row r="23" spans="1:31" s="158" customFormat="1" ht="30.75" customHeight="1" x14ac:dyDescent="0.2">
      <c r="A23" s="1349"/>
      <c r="B23" s="876" t="s">
        <v>1411</v>
      </c>
      <c r="C23" s="1382">
        <v>1293.443</v>
      </c>
      <c r="D23" s="894">
        <v>5956.1210000000001</v>
      </c>
      <c r="E23" s="894">
        <v>17059.423000000003</v>
      </c>
      <c r="F23" s="894">
        <v>6579.6839999999993</v>
      </c>
      <c r="G23" s="1084">
        <v>1372.5129999999999</v>
      </c>
      <c r="H23" s="1085">
        <v>707.77099999999996</v>
      </c>
      <c r="I23" s="1085">
        <v>938.66200000000003</v>
      </c>
      <c r="J23" s="1085">
        <v>632.25099999999998</v>
      </c>
      <c r="K23" s="1085">
        <v>1008.768</v>
      </c>
      <c r="L23" s="1085">
        <v>248.53</v>
      </c>
      <c r="M23" s="1085">
        <v>289.233</v>
      </c>
      <c r="N23" s="1085">
        <v>38.950000000000003</v>
      </c>
      <c r="O23" s="1085">
        <v>89.882000000000005</v>
      </c>
      <c r="P23" s="1085">
        <v>65.7</v>
      </c>
      <c r="Q23" s="1085">
        <v>268.47699999999998</v>
      </c>
      <c r="R23" s="1153">
        <v>918.947</v>
      </c>
      <c r="S23" s="630" t="s">
        <v>1643</v>
      </c>
      <c r="T23" s="1349"/>
      <c r="U23" s="1349"/>
      <c r="V23" s="1349"/>
      <c r="W23" s="1349"/>
      <c r="X23" s="1349"/>
      <c r="Y23" s="1349"/>
      <c r="Z23" s="1349"/>
      <c r="AA23" s="1349"/>
      <c r="AB23" s="1349"/>
      <c r="AC23" s="1349"/>
      <c r="AD23" s="1349"/>
      <c r="AE23" s="1349"/>
    </row>
    <row r="24" spans="1:31" s="158" customFormat="1" ht="30.75" customHeight="1" x14ac:dyDescent="0.2">
      <c r="A24" s="1349"/>
      <c r="B24" s="876" t="s">
        <v>1412</v>
      </c>
      <c r="C24" s="1382">
        <v>1358.968132</v>
      </c>
      <c r="D24" s="894">
        <v>8387.8726820000011</v>
      </c>
      <c r="E24" s="894">
        <v>7360.1089348700007</v>
      </c>
      <c r="F24" s="894">
        <v>864.99269374000016</v>
      </c>
      <c r="G24" s="1084">
        <v>178.93033389999999</v>
      </c>
      <c r="H24" s="1085">
        <v>105.15275190000001</v>
      </c>
      <c r="I24" s="1085">
        <v>161.77967724999999</v>
      </c>
      <c r="J24" s="1085">
        <v>104.22095834999999</v>
      </c>
      <c r="K24" s="1085">
        <v>151.27240109000002</v>
      </c>
      <c r="L24" s="1085">
        <v>27.17107575</v>
      </c>
      <c r="M24" s="1085">
        <v>27.26034975</v>
      </c>
      <c r="N24" s="1085">
        <v>3.8715609999999998</v>
      </c>
      <c r="O24" s="1085">
        <v>7.4026372499999997</v>
      </c>
      <c r="P24" s="1085">
        <v>5.5707164999999996</v>
      </c>
      <c r="Q24" s="1085">
        <v>22.1568425</v>
      </c>
      <c r="R24" s="1153">
        <v>70.203388500000003</v>
      </c>
      <c r="S24" s="630" t="s">
        <v>1644</v>
      </c>
      <c r="T24" s="1349"/>
      <c r="U24" s="1349"/>
      <c r="V24" s="1349"/>
      <c r="W24" s="1349"/>
      <c r="X24" s="1349"/>
      <c r="Y24" s="1349"/>
      <c r="Z24" s="1349"/>
      <c r="AA24" s="1349"/>
      <c r="AB24" s="1349"/>
      <c r="AC24" s="1349"/>
      <c r="AD24" s="1349"/>
      <c r="AE24" s="1349"/>
    </row>
    <row r="25" spans="1:31" s="158" customFormat="1" ht="9.75" customHeight="1" x14ac:dyDescent="0.2">
      <c r="A25" s="1349"/>
      <c r="B25" s="1378"/>
      <c r="C25" s="1382"/>
      <c r="D25" s="894"/>
      <c r="E25" s="894"/>
      <c r="F25" s="894"/>
      <c r="G25" s="1084"/>
      <c r="H25" s="1085"/>
      <c r="I25" s="1085"/>
      <c r="J25" s="1085"/>
      <c r="K25" s="1085"/>
      <c r="L25" s="1085"/>
      <c r="M25" s="1085"/>
      <c r="N25" s="1085"/>
      <c r="O25" s="1085"/>
      <c r="P25" s="1085"/>
      <c r="Q25" s="1085"/>
      <c r="R25" s="1153"/>
      <c r="S25" s="630"/>
      <c r="T25" s="1349"/>
      <c r="U25" s="1349"/>
      <c r="V25" s="1349"/>
      <c r="W25" s="1349"/>
      <c r="X25" s="1349"/>
      <c r="Y25" s="1349"/>
      <c r="Z25" s="1349"/>
      <c r="AA25" s="1349"/>
      <c r="AB25" s="1349"/>
      <c r="AC25" s="1349"/>
      <c r="AD25" s="1349"/>
      <c r="AE25" s="1349"/>
    </row>
    <row r="26" spans="1:31" s="158" customFormat="1" ht="30.75" customHeight="1" x14ac:dyDescent="0.2">
      <c r="A26" s="1349"/>
      <c r="B26" s="601" t="s">
        <v>1414</v>
      </c>
      <c r="C26" s="1382"/>
      <c r="D26" s="894"/>
      <c r="E26" s="894"/>
      <c r="F26" s="894"/>
      <c r="G26" s="1084"/>
      <c r="H26" s="1085"/>
      <c r="I26" s="1085"/>
      <c r="J26" s="1085"/>
      <c r="K26" s="1085"/>
      <c r="L26" s="1085"/>
      <c r="M26" s="1085"/>
      <c r="N26" s="1085"/>
      <c r="O26" s="1085"/>
      <c r="P26" s="1085"/>
      <c r="Q26" s="1085"/>
      <c r="R26" s="1153"/>
      <c r="S26" s="628" t="s">
        <v>1639</v>
      </c>
      <c r="T26" s="1349"/>
      <c r="U26" s="1349"/>
      <c r="V26" s="1349"/>
      <c r="W26" s="1349"/>
      <c r="X26" s="1349"/>
      <c r="Y26" s="1349"/>
      <c r="Z26" s="1349"/>
      <c r="AA26" s="1349"/>
      <c r="AB26" s="1349"/>
      <c r="AC26" s="1349"/>
      <c r="AD26" s="1349"/>
      <c r="AE26" s="1349"/>
    </row>
    <row r="27" spans="1:31" s="158" customFormat="1" ht="30.75" customHeight="1" x14ac:dyDescent="0.2">
      <c r="A27" s="1349"/>
      <c r="B27" s="876" t="s">
        <v>1411</v>
      </c>
      <c r="C27" s="1382">
        <v>21.37</v>
      </c>
      <c r="D27" s="894">
        <v>151.99799999999999</v>
      </c>
      <c r="E27" s="894">
        <v>526.13800000000003</v>
      </c>
      <c r="F27" s="894">
        <v>687.42300000000023</v>
      </c>
      <c r="G27" s="1387">
        <v>13.406000000000001</v>
      </c>
      <c r="H27" s="1386">
        <v>9.8719999999999999</v>
      </c>
      <c r="I27" s="1386">
        <v>453.20800000000003</v>
      </c>
      <c r="J27" s="1386">
        <v>33.692999999999998</v>
      </c>
      <c r="K27" s="1386">
        <v>41.442999999999998</v>
      </c>
      <c r="L27" s="1386">
        <v>92.064999999999998</v>
      </c>
      <c r="M27" s="1386">
        <v>1.7909999999999999</v>
      </c>
      <c r="N27" s="1386">
        <v>0.94499999999999995</v>
      </c>
      <c r="O27" s="1386">
        <v>1</v>
      </c>
      <c r="P27" s="1386">
        <v>22</v>
      </c>
      <c r="Q27" s="1386">
        <v>0</v>
      </c>
      <c r="R27" s="1388">
        <v>18</v>
      </c>
      <c r="S27" s="630" t="s">
        <v>1643</v>
      </c>
      <c r="T27" s="1349"/>
      <c r="U27" s="1349"/>
      <c r="V27" s="1349"/>
      <c r="W27" s="1349"/>
      <c r="X27" s="1349"/>
      <c r="Y27" s="1349"/>
      <c r="Z27" s="1349"/>
      <c r="AA27" s="1349"/>
      <c r="AB27" s="1349"/>
      <c r="AC27" s="1349"/>
      <c r="AD27" s="1349"/>
      <c r="AE27" s="1349"/>
    </row>
    <row r="28" spans="1:31" s="158" customFormat="1" ht="30.75" customHeight="1" x14ac:dyDescent="0.2">
      <c r="A28" s="1349"/>
      <c r="B28" s="876" t="s">
        <v>1412</v>
      </c>
      <c r="C28" s="1382">
        <v>17.834755499999996</v>
      </c>
      <c r="D28" s="894">
        <v>137.77614700000001</v>
      </c>
      <c r="E28" s="894">
        <v>327.53210290000004</v>
      </c>
      <c r="F28" s="894">
        <v>260.88659949999993</v>
      </c>
      <c r="G28" s="1387">
        <v>4.9081532499999998</v>
      </c>
      <c r="H28" s="1386">
        <v>3.4886694999999999</v>
      </c>
      <c r="I28" s="1386">
        <v>166.88599550000001</v>
      </c>
      <c r="J28" s="1386">
        <v>11.49899125</v>
      </c>
      <c r="K28" s="1386">
        <v>19.585268500000002</v>
      </c>
      <c r="L28" s="1386">
        <v>51.068782499999998</v>
      </c>
      <c r="M28" s="1386">
        <v>0.57670650000000001</v>
      </c>
      <c r="N28" s="1386">
        <v>0.29978250000000001</v>
      </c>
      <c r="O28" s="1386">
        <v>6.3250000000000001E-2</v>
      </c>
      <c r="P28" s="1386">
        <v>1.3905000000000001</v>
      </c>
      <c r="Q28" s="1386">
        <v>0</v>
      </c>
      <c r="R28" s="1388">
        <v>1.1205000000000001</v>
      </c>
      <c r="S28" s="630" t="s">
        <v>1644</v>
      </c>
      <c r="T28" s="1349"/>
      <c r="U28" s="1349"/>
      <c r="V28" s="1349"/>
      <c r="W28" s="1349"/>
      <c r="X28" s="1349"/>
      <c r="Y28" s="1349"/>
      <c r="Z28" s="1349"/>
      <c r="AA28" s="1349"/>
      <c r="AB28" s="1349"/>
      <c r="AC28" s="1349"/>
      <c r="AD28" s="1349"/>
      <c r="AE28" s="1349"/>
    </row>
    <row r="29" spans="1:31" s="158" customFormat="1" ht="9.75" customHeight="1" x14ac:dyDescent="0.2">
      <c r="A29" s="1349"/>
      <c r="B29" s="1378"/>
      <c r="C29" s="1382"/>
      <c r="D29" s="894"/>
      <c r="E29" s="894"/>
      <c r="F29" s="894"/>
      <c r="G29" s="1084"/>
      <c r="H29" s="1085"/>
      <c r="I29" s="1085"/>
      <c r="J29" s="1085"/>
      <c r="K29" s="1085"/>
      <c r="L29" s="1085"/>
      <c r="M29" s="1085"/>
      <c r="N29" s="1085"/>
      <c r="O29" s="1085"/>
      <c r="P29" s="1085"/>
      <c r="Q29" s="1085"/>
      <c r="R29" s="1153"/>
      <c r="S29" s="630"/>
      <c r="T29" s="1349"/>
      <c r="U29" s="1349"/>
      <c r="V29" s="1349"/>
      <c r="W29" s="1349"/>
      <c r="X29" s="1349"/>
      <c r="Y29" s="1349"/>
      <c r="Z29" s="1349"/>
      <c r="AA29" s="1349"/>
      <c r="AB29" s="1349"/>
      <c r="AC29" s="1349"/>
      <c r="AD29" s="1349"/>
      <c r="AE29" s="1349"/>
    </row>
    <row r="30" spans="1:31" s="158" customFormat="1" ht="30.75" customHeight="1" x14ac:dyDescent="0.2">
      <c r="A30" s="1349"/>
      <c r="B30" s="601" t="s">
        <v>1415</v>
      </c>
      <c r="C30" s="1382"/>
      <c r="D30" s="894"/>
      <c r="E30" s="894"/>
      <c r="F30" s="894"/>
      <c r="G30" s="1084"/>
      <c r="H30" s="1085"/>
      <c r="I30" s="1085"/>
      <c r="J30" s="1085"/>
      <c r="K30" s="1085"/>
      <c r="L30" s="1085"/>
      <c r="M30" s="1085"/>
      <c r="N30" s="1085"/>
      <c r="O30" s="1085"/>
      <c r="P30" s="1085"/>
      <c r="Q30" s="1085"/>
      <c r="R30" s="1153"/>
      <c r="S30" s="628" t="s">
        <v>1638</v>
      </c>
      <c r="T30" s="1349"/>
      <c r="U30" s="1349"/>
      <c r="V30" s="1349"/>
      <c r="W30" s="1349"/>
      <c r="X30" s="1349"/>
      <c r="Y30" s="1349"/>
      <c r="Z30" s="1349"/>
      <c r="AA30" s="1349"/>
      <c r="AB30" s="1349"/>
      <c r="AC30" s="1349"/>
      <c r="AD30" s="1349"/>
      <c r="AE30" s="1349"/>
    </row>
    <row r="31" spans="1:31" s="1020" customFormat="1" ht="30.75" customHeight="1" x14ac:dyDescent="0.2">
      <c r="A31" s="1349"/>
      <c r="B31" s="1378" t="s">
        <v>1411</v>
      </c>
      <c r="C31" s="1385">
        <v>22.114000000000001</v>
      </c>
      <c r="D31" s="1384">
        <v>60.747</v>
      </c>
      <c r="E31" s="1384">
        <v>10.332000000000001</v>
      </c>
      <c r="F31" s="1384">
        <v>26.103999999999996</v>
      </c>
      <c r="G31" s="1387">
        <v>5.0000000000000001E-3</v>
      </c>
      <c r="H31" s="1386">
        <v>0.28100000000000003</v>
      </c>
      <c r="I31" s="1386">
        <v>5.0000000000000001E-3</v>
      </c>
      <c r="J31" s="1386">
        <v>15.532999999999999</v>
      </c>
      <c r="K31" s="1386">
        <v>10.14</v>
      </c>
      <c r="L31" s="1386">
        <v>0.06</v>
      </c>
      <c r="M31" s="1386">
        <v>0.02</v>
      </c>
      <c r="N31" s="1386">
        <v>0</v>
      </c>
      <c r="O31" s="1386">
        <v>0</v>
      </c>
      <c r="P31" s="1386">
        <v>0.06</v>
      </c>
      <c r="Q31" s="1386">
        <v>0</v>
      </c>
      <c r="R31" s="1388">
        <v>0</v>
      </c>
      <c r="S31" s="630" t="s">
        <v>1643</v>
      </c>
      <c r="T31" s="1349"/>
      <c r="U31" s="1349"/>
      <c r="V31" s="1349"/>
      <c r="W31" s="1349"/>
      <c r="X31" s="1349"/>
      <c r="Y31" s="1349"/>
      <c r="Z31" s="1349"/>
      <c r="AA31" s="1349"/>
      <c r="AB31" s="1349"/>
      <c r="AC31" s="1349"/>
      <c r="AD31" s="1349"/>
      <c r="AE31" s="1349"/>
    </row>
    <row r="32" spans="1:31" s="1351" customFormat="1" ht="30.75" customHeight="1" x14ac:dyDescent="0.2">
      <c r="A32" s="1349"/>
      <c r="B32" s="1378" t="s">
        <v>1412</v>
      </c>
      <c r="C32" s="1385">
        <v>16.312495999999999</v>
      </c>
      <c r="D32" s="1384">
        <v>49.776433499999996</v>
      </c>
      <c r="E32" s="1384">
        <v>8.6274835000000003</v>
      </c>
      <c r="F32" s="1384">
        <v>25.834359500000001</v>
      </c>
      <c r="G32" s="1387">
        <v>4.0749999999999996E-3</v>
      </c>
      <c r="H32" s="1386">
        <v>0.22973199999999999</v>
      </c>
      <c r="I32" s="1386">
        <v>4.0699999999999998E-3</v>
      </c>
      <c r="J32" s="1386">
        <v>15.318082499999999</v>
      </c>
      <c r="K32" s="1386">
        <v>10.1395</v>
      </c>
      <c r="L32" s="1386">
        <v>5.8999999999999997E-2</v>
      </c>
      <c r="M32" s="1386">
        <v>1.9959999999999999E-2</v>
      </c>
      <c r="N32" s="1386">
        <v>0</v>
      </c>
      <c r="O32" s="1386">
        <v>0</v>
      </c>
      <c r="P32" s="1386">
        <v>5.994E-2</v>
      </c>
      <c r="Q32" s="1386">
        <v>0</v>
      </c>
      <c r="R32" s="1388">
        <v>0</v>
      </c>
      <c r="S32" s="630" t="s">
        <v>1644</v>
      </c>
      <c r="T32" s="1349"/>
      <c r="U32" s="1349"/>
      <c r="V32" s="1349"/>
      <c r="W32" s="1349"/>
      <c r="X32" s="1349"/>
      <c r="Y32" s="1349"/>
      <c r="Z32" s="1349"/>
      <c r="AA32" s="1349"/>
      <c r="AB32" s="1349"/>
      <c r="AC32" s="1349"/>
      <c r="AD32" s="1349"/>
      <c r="AE32" s="1349"/>
    </row>
    <row r="33" spans="1:31" s="1351" customFormat="1" ht="9.75" customHeight="1" x14ac:dyDescent="0.2">
      <c r="A33" s="1349"/>
      <c r="B33" s="1379"/>
      <c r="C33" s="1385"/>
      <c r="D33" s="1384"/>
      <c r="E33" s="1384"/>
      <c r="F33" s="1384"/>
      <c r="G33" s="1387"/>
      <c r="H33" s="1386"/>
      <c r="I33" s="1386"/>
      <c r="J33" s="1386"/>
      <c r="K33" s="1386"/>
      <c r="L33" s="1386"/>
      <c r="M33" s="1386"/>
      <c r="N33" s="1386"/>
      <c r="O33" s="1386"/>
      <c r="P33" s="1386"/>
      <c r="Q33" s="1386"/>
      <c r="R33" s="1388"/>
      <c r="S33" s="1030"/>
      <c r="T33" s="1349"/>
      <c r="U33" s="1349"/>
      <c r="V33" s="1349"/>
      <c r="W33" s="1349"/>
      <c r="X33" s="1349"/>
      <c r="Y33" s="1349"/>
      <c r="Z33" s="1349"/>
      <c r="AA33" s="1349"/>
      <c r="AB33" s="1349"/>
      <c r="AC33" s="1349"/>
      <c r="AD33" s="1349"/>
      <c r="AE33" s="1349"/>
    </row>
    <row r="34" spans="1:31" s="1351" customFormat="1" ht="30.75" customHeight="1" x14ac:dyDescent="0.2">
      <c r="A34" s="1349"/>
      <c r="B34" s="601" t="s">
        <v>1416</v>
      </c>
      <c r="C34" s="1382"/>
      <c r="D34" s="894"/>
      <c r="E34" s="894"/>
      <c r="F34" s="894"/>
      <c r="G34" s="1084"/>
      <c r="H34" s="1085"/>
      <c r="I34" s="1085"/>
      <c r="J34" s="1085"/>
      <c r="K34" s="1085"/>
      <c r="L34" s="1085"/>
      <c r="M34" s="1085"/>
      <c r="N34" s="1085"/>
      <c r="O34" s="1085"/>
      <c r="P34" s="1085"/>
      <c r="Q34" s="1085"/>
      <c r="R34" s="1153"/>
      <c r="S34" s="496" t="s">
        <v>332</v>
      </c>
      <c r="T34" s="1349"/>
      <c r="U34" s="1349"/>
      <c r="V34" s="1349"/>
      <c r="W34" s="1349"/>
      <c r="X34" s="1349"/>
      <c r="Y34" s="1349"/>
      <c r="Z34" s="1349"/>
      <c r="AA34" s="1349"/>
      <c r="AB34" s="1349"/>
      <c r="AC34" s="1349"/>
      <c r="AD34" s="1349"/>
      <c r="AE34" s="1349"/>
    </row>
    <row r="35" spans="1:31" s="1020" customFormat="1" ht="30.75" customHeight="1" x14ac:dyDescent="0.2">
      <c r="A35" s="1349"/>
      <c r="B35" s="876" t="s">
        <v>1411</v>
      </c>
      <c r="C35" s="1382">
        <v>1657.4659999999999</v>
      </c>
      <c r="D35" s="894">
        <v>6885.6119999999992</v>
      </c>
      <c r="E35" s="894">
        <v>17787.693000000003</v>
      </c>
      <c r="F35" s="894">
        <v>11203.607999999998</v>
      </c>
      <c r="G35" s="1084">
        <v>1389.577</v>
      </c>
      <c r="H35" s="1085">
        <v>721.3599999999999</v>
      </c>
      <c r="I35" s="1085">
        <v>1397.5110000000002</v>
      </c>
      <c r="J35" s="1085">
        <v>683.66499999999996</v>
      </c>
      <c r="K35" s="1085">
        <v>1062.8090000000002</v>
      </c>
      <c r="L35" s="1085">
        <v>340.80500000000001</v>
      </c>
      <c r="M35" s="1085">
        <v>291.54399999999998</v>
      </c>
      <c r="N35" s="1085">
        <v>3874.7849999999999</v>
      </c>
      <c r="O35" s="1085">
        <v>91.382000000000005</v>
      </c>
      <c r="P35" s="1085">
        <v>90.097999999999999</v>
      </c>
      <c r="Q35" s="1085">
        <v>297.024</v>
      </c>
      <c r="R35" s="1153">
        <v>963.048</v>
      </c>
      <c r="S35" s="630" t="s">
        <v>1643</v>
      </c>
      <c r="T35" s="1349"/>
      <c r="U35" s="1349"/>
      <c r="V35" s="1349"/>
      <c r="W35" s="1349"/>
      <c r="X35" s="1349"/>
      <c r="Y35" s="1349"/>
      <c r="Z35" s="1349"/>
      <c r="AA35" s="1349"/>
      <c r="AB35" s="1349"/>
      <c r="AC35" s="1349"/>
      <c r="AD35" s="1349"/>
      <c r="AE35" s="1349"/>
    </row>
    <row r="36" spans="1:31" s="1020" customFormat="1" ht="30.75" customHeight="1" x14ac:dyDescent="0.2">
      <c r="A36" s="1349"/>
      <c r="B36" s="876" t="s">
        <v>1412</v>
      </c>
      <c r="C36" s="1382">
        <v>1617.949691</v>
      </c>
      <c r="D36" s="894">
        <v>9063.9952589999994</v>
      </c>
      <c r="E36" s="894">
        <v>7803.0773124200005</v>
      </c>
      <c r="F36" s="894">
        <v>2143.2675072400002</v>
      </c>
      <c r="G36" s="1084">
        <v>185.50779889999998</v>
      </c>
      <c r="H36" s="1085">
        <v>110.48885340000001</v>
      </c>
      <c r="I36" s="1085">
        <v>331.57097675</v>
      </c>
      <c r="J36" s="1085">
        <v>132.35513659999998</v>
      </c>
      <c r="K36" s="1085">
        <v>182.34644409000003</v>
      </c>
      <c r="L36" s="1085">
        <v>78.380083249999998</v>
      </c>
      <c r="M36" s="1085">
        <v>27.911266250000001</v>
      </c>
      <c r="N36" s="1085">
        <v>981.10957100000007</v>
      </c>
      <c r="O36" s="1085">
        <v>7.5201372499999994</v>
      </c>
      <c r="P36" s="1085">
        <v>7.2748295000000001</v>
      </c>
      <c r="Q36" s="1085">
        <v>24.949400749999999</v>
      </c>
      <c r="R36" s="1153">
        <v>73.853009500000013</v>
      </c>
      <c r="S36" s="630" t="s">
        <v>1644</v>
      </c>
      <c r="T36" s="1349"/>
      <c r="U36" s="1349"/>
      <c r="V36" s="1349"/>
      <c r="W36" s="1349"/>
      <c r="X36" s="1349"/>
      <c r="Y36" s="1349"/>
      <c r="Z36" s="1349"/>
      <c r="AA36" s="1349"/>
      <c r="AB36" s="1349"/>
      <c r="AC36" s="1349"/>
      <c r="AD36" s="1349"/>
      <c r="AE36" s="1349"/>
    </row>
    <row r="37" spans="1:31" s="1020" customFormat="1" ht="21.75" customHeight="1" x14ac:dyDescent="0.2">
      <c r="A37" s="1349"/>
      <c r="B37" s="1380"/>
      <c r="C37" s="1353"/>
      <c r="D37" s="1352"/>
      <c r="E37" s="1352"/>
      <c r="F37" s="1352"/>
      <c r="G37" s="1356"/>
      <c r="H37" s="1354"/>
      <c r="I37" s="1354"/>
      <c r="J37" s="1354"/>
      <c r="K37" s="1354"/>
      <c r="L37" s="1354"/>
      <c r="M37" s="1354"/>
      <c r="N37" s="1354"/>
      <c r="O37" s="1354"/>
      <c r="P37" s="1354"/>
      <c r="Q37" s="1354"/>
      <c r="R37" s="1355"/>
      <c r="S37" s="1145"/>
      <c r="T37" s="1349"/>
      <c r="U37" s="1349"/>
      <c r="V37" s="1349"/>
      <c r="W37" s="1349"/>
      <c r="X37" s="1349"/>
      <c r="Y37" s="1349"/>
      <c r="Z37" s="1349"/>
      <c r="AA37" s="1349"/>
      <c r="AB37" s="1349"/>
      <c r="AC37" s="1349"/>
      <c r="AD37" s="1349"/>
      <c r="AE37" s="1349"/>
    </row>
    <row r="38" spans="1:31" s="1020" customFormat="1" ht="18" customHeight="1" x14ac:dyDescent="0.2">
      <c r="A38" s="1349"/>
      <c r="B38" s="1140"/>
      <c r="C38" s="1357"/>
      <c r="D38" s="943"/>
      <c r="E38" s="943"/>
      <c r="F38" s="943"/>
      <c r="G38" s="1642"/>
      <c r="H38" s="1611"/>
      <c r="I38" s="1611"/>
      <c r="J38" s="1611"/>
      <c r="K38" s="1611"/>
      <c r="L38" s="1611"/>
      <c r="M38" s="1611"/>
      <c r="N38" s="1358"/>
      <c r="O38" s="1358"/>
      <c r="P38" s="1358"/>
      <c r="Q38" s="1358"/>
      <c r="R38" s="1360"/>
      <c r="S38" s="630"/>
      <c r="T38" s="1349"/>
      <c r="U38" s="1349"/>
      <c r="V38" s="1349"/>
      <c r="W38" s="1349"/>
      <c r="X38" s="1349"/>
      <c r="Y38" s="1349"/>
      <c r="Z38" s="1349"/>
      <c r="AA38" s="1349"/>
      <c r="AB38" s="1349"/>
      <c r="AC38" s="1349"/>
      <c r="AD38" s="1349"/>
      <c r="AE38" s="1349"/>
    </row>
    <row r="39" spans="1:31" s="1366" customFormat="1" ht="30.75" customHeight="1" x14ac:dyDescent="0.2">
      <c r="A39" s="1349"/>
      <c r="B39" s="1381" t="s">
        <v>1635</v>
      </c>
      <c r="C39" s="1362"/>
      <c r="D39" s="1361"/>
      <c r="E39" s="1361"/>
      <c r="F39" s="1361"/>
      <c r="G39" s="1364"/>
      <c r="H39" s="1363"/>
      <c r="I39" s="1363"/>
      <c r="J39" s="1363"/>
      <c r="K39" s="1363"/>
      <c r="L39" s="1363"/>
      <c r="M39" s="1363"/>
      <c r="N39" s="1363"/>
      <c r="O39" s="1363"/>
      <c r="P39" s="1363"/>
      <c r="Q39" s="1363"/>
      <c r="R39" s="1365"/>
      <c r="S39" s="381" t="s">
        <v>1424</v>
      </c>
      <c r="T39" s="1349"/>
      <c r="U39" s="1349"/>
      <c r="V39" s="1349"/>
      <c r="W39" s="1349"/>
      <c r="X39" s="1349"/>
      <c r="Y39" s="1349"/>
      <c r="Z39" s="1349"/>
      <c r="AA39" s="1349"/>
      <c r="AB39" s="1349"/>
      <c r="AC39" s="1349"/>
      <c r="AD39" s="1349"/>
      <c r="AE39" s="1349"/>
    </row>
    <row r="40" spans="1:31" s="1020" customFormat="1" ht="9.75" customHeight="1" x14ac:dyDescent="0.2">
      <c r="A40" s="1349"/>
      <c r="B40" s="1140"/>
      <c r="C40" s="1357"/>
      <c r="D40" s="943"/>
      <c r="E40" s="943"/>
      <c r="F40" s="943"/>
      <c r="G40" s="1359"/>
      <c r="H40" s="1358"/>
      <c r="I40" s="1358"/>
      <c r="J40" s="1358"/>
      <c r="K40" s="1358"/>
      <c r="L40" s="1358"/>
      <c r="M40" s="1358"/>
      <c r="N40" s="1358"/>
      <c r="O40" s="1358"/>
      <c r="P40" s="1358"/>
      <c r="Q40" s="1358"/>
      <c r="R40" s="1360"/>
      <c r="S40" s="630"/>
      <c r="T40" s="1349"/>
      <c r="U40" s="1349"/>
      <c r="V40" s="1349"/>
      <c r="W40" s="1349"/>
      <c r="X40" s="1349"/>
      <c r="Y40" s="1349"/>
      <c r="Z40" s="1349"/>
      <c r="AA40" s="1349"/>
      <c r="AB40" s="1349"/>
      <c r="AC40" s="1349"/>
      <c r="AD40" s="1349"/>
      <c r="AE40" s="1349"/>
    </row>
    <row r="41" spans="1:31" s="1020" customFormat="1" ht="30.75" customHeight="1" x14ac:dyDescent="0.2">
      <c r="A41" s="1349"/>
      <c r="B41" s="1140" t="s">
        <v>1410</v>
      </c>
      <c r="C41" s="1368">
        <v>0.12439532243774815</v>
      </c>
      <c r="D41" s="1367">
        <v>4.2803853313445349E-2</v>
      </c>
      <c r="E41" s="1367">
        <v>9.3599185264702945E-3</v>
      </c>
      <c r="F41" s="1367">
        <v>6.6735519255918729E-3</v>
      </c>
      <c r="G41" s="1370">
        <v>8.9766401190370659E-3</v>
      </c>
      <c r="H41" s="1369">
        <v>1.4641295933658406E-2</v>
      </c>
      <c r="I41" s="1369">
        <v>8.7499636682238664E-3</v>
      </c>
      <c r="J41" s="1369">
        <v>7.5908236416719482E-3</v>
      </c>
      <c r="K41" s="1369">
        <v>7.3995108965988045E-3</v>
      </c>
      <c r="L41" s="1369">
        <v>1.0362964241939613E-3</v>
      </c>
      <c r="M41" s="1369">
        <v>1.9436595786835719E-3</v>
      </c>
      <c r="N41" s="1369">
        <v>0</v>
      </c>
      <c r="O41" s="1369">
        <v>7.21396408024335E-3</v>
      </c>
      <c r="P41" s="1369">
        <v>3.4869958120667982E-2</v>
      </c>
      <c r="Q41" s="1369">
        <v>0.11192887067638288</v>
      </c>
      <c r="R41" s="1371">
        <v>3.4245334308278925E-2</v>
      </c>
      <c r="S41" s="630" t="s">
        <v>1419</v>
      </c>
      <c r="T41" s="1349"/>
      <c r="U41" s="1349"/>
      <c r="V41" s="1349"/>
      <c r="W41" s="1349"/>
      <c r="X41" s="1349"/>
      <c r="Y41" s="1349"/>
      <c r="Z41" s="1349"/>
      <c r="AA41" s="1349"/>
      <c r="AB41" s="1349"/>
      <c r="AC41" s="1349"/>
      <c r="AD41" s="1349"/>
      <c r="AE41" s="1349"/>
    </row>
    <row r="42" spans="1:31" s="1020" customFormat="1" ht="30.75" customHeight="1" x14ac:dyDescent="0.2">
      <c r="A42" s="1349"/>
      <c r="B42" s="1140" t="s">
        <v>1413</v>
      </c>
      <c r="C42" s="1368">
        <v>1.4567161223309012E-2</v>
      </c>
      <c r="D42" s="1367">
        <v>1.1098425156402657E-2</v>
      </c>
      <c r="E42" s="1367">
        <v>4.3281159339847632E-3</v>
      </c>
      <c r="F42" s="1367">
        <v>0.45596298371473831</v>
      </c>
      <c r="G42" s="1370">
        <v>0</v>
      </c>
      <c r="H42" s="1369">
        <v>0</v>
      </c>
      <c r="I42" s="1369">
        <v>0</v>
      </c>
      <c r="J42" s="1369">
        <v>2.3604675120708538E-3</v>
      </c>
      <c r="K42" s="1369">
        <v>0</v>
      </c>
      <c r="L42" s="1369">
        <v>0</v>
      </c>
      <c r="M42" s="1369">
        <v>0</v>
      </c>
      <c r="N42" s="1369">
        <v>0.9957483408344</v>
      </c>
      <c r="O42" s="1369">
        <v>0</v>
      </c>
      <c r="P42" s="1369">
        <v>0</v>
      </c>
      <c r="Q42" s="1369">
        <v>0</v>
      </c>
      <c r="R42" s="1371">
        <v>0</v>
      </c>
      <c r="S42" s="630" t="s">
        <v>1420</v>
      </c>
      <c r="T42" s="1349"/>
      <c r="U42" s="1349"/>
      <c r="V42" s="1349"/>
      <c r="W42" s="1349"/>
      <c r="X42" s="1349"/>
      <c r="Y42" s="1349"/>
      <c r="Z42" s="1349"/>
      <c r="AA42" s="1349"/>
      <c r="AB42" s="1349"/>
      <c r="AC42" s="1349"/>
      <c r="AD42" s="1349"/>
      <c r="AE42" s="1349"/>
    </row>
    <row r="43" spans="1:31" s="1020" customFormat="1" ht="30.75" customHeight="1" x14ac:dyDescent="0.2">
      <c r="A43" s="1349"/>
      <c r="B43" s="1140" t="s">
        <v>1502</v>
      </c>
      <c r="C43" s="1368">
        <v>0.83993225472917377</v>
      </c>
      <c r="D43" s="1367">
        <v>0.92540567843648758</v>
      </c>
      <c r="E43" s="1367">
        <v>0.94323157905344135</v>
      </c>
      <c r="F43" s="1367">
        <v>0.40358596900202037</v>
      </c>
      <c r="G43" s="1370">
        <v>0.96454345833974531</v>
      </c>
      <c r="H43" s="1369">
        <v>0.95170461692925856</v>
      </c>
      <c r="I43" s="1369">
        <v>0.48791869190643805</v>
      </c>
      <c r="J43" s="1369">
        <v>0.78743417918847891</v>
      </c>
      <c r="K43" s="1369">
        <v>0.82958788609739531</v>
      </c>
      <c r="L43" s="1369">
        <v>0.34665790878705149</v>
      </c>
      <c r="M43" s="1369">
        <v>0.9766790766792961</v>
      </c>
      <c r="N43" s="1369">
        <v>3.9461046089417874E-3</v>
      </c>
      <c r="O43" s="1369">
        <v>0.98437528517182316</v>
      </c>
      <c r="P43" s="1369">
        <v>0.76575217329835699</v>
      </c>
      <c r="Q43" s="1369">
        <v>0.8880711293236172</v>
      </c>
      <c r="R43" s="1371">
        <v>0.95058263671705878</v>
      </c>
      <c r="S43" s="630" t="s">
        <v>1421</v>
      </c>
      <c r="T43" s="1349"/>
      <c r="U43" s="1349"/>
      <c r="V43" s="1349"/>
      <c r="W43" s="1349"/>
      <c r="X43" s="1349"/>
      <c r="Y43" s="1349"/>
      <c r="Z43" s="1349"/>
      <c r="AA43" s="1349"/>
      <c r="AB43" s="1349"/>
      <c r="AC43" s="1349"/>
      <c r="AD43" s="1349"/>
      <c r="AE43" s="1349"/>
    </row>
    <row r="44" spans="1:31" s="1020" customFormat="1" ht="30.75" customHeight="1" x14ac:dyDescent="0.2">
      <c r="A44" s="1349"/>
      <c r="B44" s="1140" t="s">
        <v>1414</v>
      </c>
      <c r="C44" s="1368">
        <v>1.102305936903201E-2</v>
      </c>
      <c r="D44" s="1367">
        <v>1.5200377213701278E-2</v>
      </c>
      <c r="E44" s="1367">
        <v>4.197473506749367E-2</v>
      </c>
      <c r="F44" s="1367">
        <v>0.12172376925359052</v>
      </c>
      <c r="G44" s="1370">
        <v>2.6457934809769337E-2</v>
      </c>
      <c r="H44" s="1369">
        <v>3.1574854771730297E-2</v>
      </c>
      <c r="I44" s="1369">
        <v>0.50331906952709482</v>
      </c>
      <c r="J44" s="1369">
        <v>8.6879826090557652E-2</v>
      </c>
      <c r="K44" s="1369">
        <v>0.1074069121432024</v>
      </c>
      <c r="L44" s="1369">
        <v>0.65155305254157148</v>
      </c>
      <c r="M44" s="1369">
        <v>2.0662140328370091E-2</v>
      </c>
      <c r="N44" s="1369">
        <v>3.0555455665817776E-4</v>
      </c>
      <c r="O44" s="1369">
        <v>8.410750747933491E-3</v>
      </c>
      <c r="P44" s="1369">
        <v>0.19113850022189524</v>
      </c>
      <c r="Q44" s="1369">
        <v>0</v>
      </c>
      <c r="R44" s="1371">
        <v>1.5172028974662161E-2</v>
      </c>
      <c r="S44" s="630" t="s">
        <v>1422</v>
      </c>
      <c r="T44" s="1349"/>
      <c r="U44" s="1349"/>
      <c r="V44" s="1349"/>
      <c r="W44" s="1349"/>
      <c r="X44" s="1349"/>
      <c r="Y44" s="1349"/>
      <c r="Z44" s="1349"/>
      <c r="AA44" s="1349"/>
      <c r="AB44" s="1349"/>
      <c r="AC44" s="1349"/>
      <c r="AD44" s="1349"/>
      <c r="AE44" s="1349"/>
    </row>
    <row r="45" spans="1:31" s="1020" customFormat="1" ht="30.75" customHeight="1" x14ac:dyDescent="0.2">
      <c r="A45" s="1349"/>
      <c r="B45" s="1140" t="s">
        <v>1415</v>
      </c>
      <c r="C45" s="1368">
        <v>1.0082202240737038E-2</v>
      </c>
      <c r="D45" s="1367">
        <v>5.4916658799633649E-3</v>
      </c>
      <c r="E45" s="1367">
        <v>1.105651418609913E-3</v>
      </c>
      <c r="F45" s="1367">
        <v>1.2053726104058884E-2</v>
      </c>
      <c r="G45" s="1370">
        <v>2.1966731448291688E-5</v>
      </c>
      <c r="H45" s="1369">
        <v>2.079232365352793E-3</v>
      </c>
      <c r="I45" s="1369">
        <v>1.2274898243185876E-5</v>
      </c>
      <c r="J45" s="1369">
        <v>0.11573470356722068</v>
      </c>
      <c r="K45" s="1369">
        <v>5.560569086280337E-2</v>
      </c>
      <c r="L45" s="1369">
        <v>7.5274224718305585E-4</v>
      </c>
      <c r="M45" s="1369">
        <v>7.1512341365021371E-4</v>
      </c>
      <c r="N45" s="1369">
        <v>0</v>
      </c>
      <c r="O45" s="1369">
        <v>0</v>
      </c>
      <c r="P45" s="1369">
        <v>8.2393683590797559E-3</v>
      </c>
      <c r="Q45" s="1369">
        <v>0</v>
      </c>
      <c r="R45" s="1371">
        <v>0</v>
      </c>
      <c r="S45" s="630" t="s">
        <v>1423</v>
      </c>
      <c r="T45" s="1349"/>
      <c r="U45" s="1349"/>
      <c r="V45" s="1349"/>
      <c r="W45" s="1349"/>
      <c r="X45" s="1349"/>
      <c r="Y45" s="1349"/>
      <c r="Z45" s="1349"/>
      <c r="AA45" s="1349"/>
      <c r="AB45" s="1349"/>
      <c r="AC45" s="1349"/>
      <c r="AD45" s="1349"/>
      <c r="AE45" s="1349"/>
    </row>
    <row r="46" spans="1:31" s="1020" customFormat="1" ht="30.75" customHeight="1" thickBot="1" x14ac:dyDescent="0.25">
      <c r="A46" s="1349"/>
      <c r="B46" s="1372"/>
      <c r="C46" s="1374"/>
      <c r="D46" s="1373"/>
      <c r="E46" s="1373"/>
      <c r="F46" s="1373"/>
      <c r="G46" s="1376"/>
      <c r="H46" s="1375"/>
      <c r="I46" s="1375"/>
      <c r="J46" s="1375"/>
      <c r="K46" s="1375"/>
      <c r="L46" s="1375"/>
      <c r="M46" s="1375"/>
      <c r="N46" s="1375"/>
      <c r="O46" s="1375"/>
      <c r="P46" s="1375"/>
      <c r="Q46" s="1375"/>
      <c r="R46" s="1377"/>
      <c r="S46" s="1615"/>
      <c r="T46" s="1349"/>
    </row>
    <row r="47" spans="1:31" ht="10.5" customHeight="1" thickTop="1" x14ac:dyDescent="0.65">
      <c r="T47" s="93"/>
    </row>
    <row r="48" spans="1:31" s="419" customFormat="1" ht="19.5" customHeight="1" x14ac:dyDescent="0.5">
      <c r="B48" s="336" t="s">
        <v>1552</v>
      </c>
      <c r="S48" s="336" t="s">
        <v>1551</v>
      </c>
      <c r="T48" s="477"/>
    </row>
    <row r="49" spans="2:20" s="419" customFormat="1" ht="22.5" x14ac:dyDescent="0.5">
      <c r="B49" s="359" t="s">
        <v>1636</v>
      </c>
      <c r="S49" s="417" t="s">
        <v>1637</v>
      </c>
      <c r="T49" s="477"/>
    </row>
    <row r="51" spans="2:20" ht="23.25" x14ac:dyDescent="0.5">
      <c r="C51" s="113"/>
      <c r="D51" s="113"/>
      <c r="E51" s="113"/>
      <c r="F51" s="113"/>
      <c r="G51" s="1659"/>
      <c r="H51" s="1659"/>
      <c r="I51" s="1659"/>
      <c r="J51" s="1659"/>
      <c r="K51" s="1659"/>
      <c r="L51" s="1659"/>
      <c r="M51" s="1659"/>
      <c r="N51" s="1659"/>
      <c r="O51" s="1659"/>
      <c r="P51" s="1659"/>
      <c r="Q51" s="1659"/>
      <c r="R51" s="1659"/>
    </row>
    <row r="52" spans="2:20" ht="23.25" x14ac:dyDescent="0.5">
      <c r="C52" s="113"/>
      <c r="D52" s="113"/>
      <c r="E52" s="113"/>
      <c r="F52" s="113"/>
      <c r="G52" s="1659"/>
      <c r="H52" s="1659"/>
      <c r="I52" s="1659"/>
      <c r="J52" s="1659"/>
      <c r="K52" s="1659"/>
      <c r="L52" s="1659"/>
      <c r="M52" s="1659"/>
      <c r="N52" s="1659"/>
      <c r="O52" s="1659"/>
      <c r="P52" s="1659"/>
      <c r="Q52" s="1659"/>
      <c r="R52" s="1659"/>
    </row>
    <row r="53" spans="2:20" ht="23.25" x14ac:dyDescent="0.5">
      <c r="C53" s="113"/>
      <c r="D53" s="113"/>
      <c r="E53" s="113"/>
      <c r="F53" s="113"/>
      <c r="G53" s="1659"/>
      <c r="H53" s="1659"/>
      <c r="I53" s="1659"/>
      <c r="J53" s="1659"/>
      <c r="K53" s="1659"/>
      <c r="L53" s="1659"/>
      <c r="M53" s="1659"/>
      <c r="N53" s="1659"/>
      <c r="O53" s="1659"/>
      <c r="P53" s="1659"/>
      <c r="Q53" s="1659"/>
      <c r="R53" s="1659"/>
    </row>
    <row r="54" spans="2:20" ht="23.25" x14ac:dyDescent="0.5">
      <c r="C54" s="113"/>
      <c r="D54" s="113"/>
      <c r="E54" s="113"/>
      <c r="F54" s="113"/>
      <c r="G54" s="1659"/>
      <c r="H54" s="1659"/>
      <c r="I54" s="1659"/>
      <c r="J54" s="1659"/>
      <c r="K54" s="1659"/>
      <c r="L54" s="1659"/>
      <c r="M54" s="1659"/>
      <c r="N54" s="1659"/>
      <c r="O54" s="1659"/>
      <c r="P54" s="1659"/>
      <c r="Q54" s="1659"/>
      <c r="R54" s="1659"/>
    </row>
    <row r="55" spans="2:20" ht="23.25" x14ac:dyDescent="0.5">
      <c r="C55" s="113"/>
      <c r="D55" s="113"/>
      <c r="E55" s="113"/>
      <c r="F55" s="113"/>
      <c r="G55" s="1659"/>
      <c r="H55" s="1659"/>
      <c r="I55" s="1659"/>
      <c r="J55" s="1659"/>
      <c r="K55" s="1659"/>
      <c r="L55" s="1659"/>
      <c r="M55" s="1659"/>
      <c r="N55" s="1659"/>
      <c r="O55" s="1659"/>
      <c r="P55" s="1659"/>
      <c r="Q55" s="1659"/>
      <c r="R55" s="1659"/>
    </row>
    <row r="56" spans="2:20" ht="23.25" x14ac:dyDescent="0.5">
      <c r="C56" s="113"/>
      <c r="D56" s="113"/>
      <c r="E56" s="113"/>
      <c r="F56" s="113"/>
      <c r="G56" s="1659"/>
      <c r="H56" s="1659"/>
      <c r="I56" s="1659"/>
      <c r="J56" s="1659"/>
      <c r="K56" s="1659"/>
      <c r="L56" s="1659"/>
      <c r="M56" s="1659"/>
      <c r="N56" s="1659"/>
      <c r="O56" s="1659"/>
      <c r="P56" s="1659"/>
      <c r="Q56" s="1659"/>
      <c r="R56" s="1659"/>
    </row>
    <row r="57" spans="2:20" ht="23.25" x14ac:dyDescent="0.5">
      <c r="C57" s="113"/>
      <c r="D57" s="113"/>
      <c r="E57" s="113"/>
      <c r="F57" s="113"/>
      <c r="G57" s="1659"/>
      <c r="H57" s="1659"/>
      <c r="I57" s="1659"/>
      <c r="J57" s="1659"/>
      <c r="K57" s="1659"/>
      <c r="L57" s="1659"/>
      <c r="M57" s="1659"/>
      <c r="N57" s="1659"/>
      <c r="O57" s="1659"/>
      <c r="P57" s="1659"/>
      <c r="Q57" s="1659"/>
      <c r="R57" s="1659"/>
    </row>
    <row r="58" spans="2:20" ht="23.25" x14ac:dyDescent="0.5">
      <c r="C58" s="113"/>
      <c r="D58" s="113"/>
      <c r="E58" s="113"/>
      <c r="F58" s="113"/>
      <c r="G58" s="1659"/>
      <c r="H58" s="1659"/>
      <c r="I58" s="1659"/>
      <c r="J58" s="1659"/>
      <c r="K58" s="1659"/>
      <c r="L58" s="1659"/>
      <c r="M58" s="1659"/>
      <c r="N58" s="1659"/>
      <c r="O58" s="1659"/>
      <c r="P58" s="1659"/>
      <c r="Q58" s="1659"/>
      <c r="R58" s="1659"/>
    </row>
    <row r="59" spans="2:20" ht="23.25" x14ac:dyDescent="0.5">
      <c r="C59" s="113"/>
      <c r="D59" s="113"/>
      <c r="E59" s="113"/>
      <c r="F59" s="113"/>
      <c r="G59" s="1659"/>
      <c r="H59" s="1659"/>
      <c r="I59" s="1659"/>
      <c r="J59" s="1659"/>
      <c r="K59" s="1659"/>
      <c r="L59" s="1659"/>
      <c r="M59" s="1659"/>
      <c r="N59" s="1659"/>
      <c r="O59" s="1659"/>
      <c r="P59" s="1659"/>
      <c r="Q59" s="1659"/>
      <c r="R59" s="1659"/>
    </row>
    <row r="60" spans="2:20" ht="23.25" x14ac:dyDescent="0.5">
      <c r="C60" s="113"/>
      <c r="D60" s="113"/>
      <c r="E60" s="113"/>
      <c r="F60" s="113"/>
      <c r="G60" s="1659"/>
      <c r="H60" s="1659"/>
      <c r="I60" s="1659"/>
      <c r="J60" s="1659"/>
      <c r="K60" s="1659"/>
      <c r="L60" s="1659"/>
      <c r="M60" s="1659"/>
      <c r="N60" s="1659"/>
      <c r="O60" s="1659"/>
      <c r="P60" s="1659"/>
      <c r="Q60" s="1659"/>
      <c r="R60" s="1659"/>
    </row>
    <row r="61" spans="2:20" ht="23.25" x14ac:dyDescent="0.5">
      <c r="C61" s="113"/>
      <c r="D61" s="113"/>
      <c r="E61" s="113"/>
      <c r="F61" s="113"/>
      <c r="G61" s="1659"/>
      <c r="H61" s="1659"/>
      <c r="I61" s="1659"/>
      <c r="J61" s="1659"/>
      <c r="K61" s="1659"/>
      <c r="L61" s="1659"/>
      <c r="M61" s="1659"/>
      <c r="N61" s="1659"/>
      <c r="O61" s="1659"/>
      <c r="P61" s="1659"/>
      <c r="Q61" s="1659"/>
      <c r="R61" s="1659"/>
    </row>
    <row r="62" spans="2:20" ht="23.25" x14ac:dyDescent="0.5">
      <c r="C62" s="113"/>
      <c r="D62" s="113"/>
      <c r="E62" s="113"/>
      <c r="F62" s="113"/>
      <c r="G62" s="1659"/>
      <c r="H62" s="1659"/>
      <c r="I62" s="1659"/>
      <c r="J62" s="1659"/>
      <c r="K62" s="1659"/>
      <c r="L62" s="1659"/>
      <c r="M62" s="1659"/>
      <c r="N62" s="1659"/>
      <c r="O62" s="1659"/>
      <c r="P62" s="1659"/>
      <c r="Q62" s="1659"/>
      <c r="R62" s="1659"/>
    </row>
    <row r="63" spans="2:20" ht="23.25" x14ac:dyDescent="0.5">
      <c r="C63" s="113"/>
      <c r="D63" s="113"/>
      <c r="E63" s="113"/>
      <c r="F63" s="113"/>
      <c r="G63" s="1659"/>
      <c r="H63" s="1659"/>
      <c r="I63" s="1659"/>
      <c r="J63" s="1659"/>
      <c r="K63" s="1659"/>
      <c r="L63" s="1659"/>
      <c r="M63" s="1659"/>
      <c r="N63" s="1659"/>
      <c r="O63" s="1659"/>
      <c r="P63" s="1659"/>
      <c r="Q63" s="1659"/>
      <c r="R63" s="1659"/>
    </row>
    <row r="64" spans="2:20" ht="23.25" x14ac:dyDescent="0.5">
      <c r="C64" s="113"/>
      <c r="D64" s="113"/>
      <c r="E64" s="113"/>
      <c r="F64" s="113"/>
      <c r="G64" s="1659"/>
      <c r="H64" s="1659"/>
      <c r="I64" s="1659"/>
      <c r="J64" s="1659"/>
      <c r="K64" s="1659"/>
      <c r="L64" s="1659"/>
      <c r="M64" s="1659"/>
      <c r="N64" s="1659"/>
      <c r="O64" s="1659"/>
      <c r="P64" s="1659"/>
      <c r="Q64" s="1659"/>
      <c r="R64" s="1659"/>
    </row>
    <row r="65" spans="3:18" ht="23.25" x14ac:dyDescent="0.5">
      <c r="C65" s="113"/>
      <c r="D65" s="113"/>
      <c r="E65" s="113"/>
      <c r="F65" s="113"/>
      <c r="G65" s="1659"/>
      <c r="H65" s="1659"/>
      <c r="I65" s="1659"/>
      <c r="J65" s="1659"/>
      <c r="K65" s="1659"/>
      <c r="L65" s="1659"/>
      <c r="M65" s="1659"/>
      <c r="N65" s="1659"/>
      <c r="O65" s="1659"/>
      <c r="P65" s="1659"/>
      <c r="Q65" s="1659"/>
      <c r="R65" s="1659"/>
    </row>
    <row r="66" spans="3:18" ht="23.25" x14ac:dyDescent="0.5">
      <c r="C66" s="113"/>
      <c r="D66" s="113"/>
      <c r="E66" s="113"/>
      <c r="F66" s="113"/>
      <c r="G66" s="1659"/>
      <c r="H66" s="1659"/>
      <c r="I66" s="1659"/>
      <c r="J66" s="1659"/>
      <c r="K66" s="1659"/>
      <c r="L66" s="1659"/>
      <c r="M66" s="1659"/>
      <c r="N66" s="1659"/>
      <c r="O66" s="1659"/>
      <c r="P66" s="1659"/>
      <c r="Q66" s="1659"/>
      <c r="R66" s="1659"/>
    </row>
    <row r="67" spans="3:18" ht="23.25" x14ac:dyDescent="0.5">
      <c r="C67" s="113"/>
      <c r="D67" s="113"/>
      <c r="E67" s="113"/>
      <c r="F67" s="113"/>
      <c r="G67" s="1659"/>
      <c r="H67" s="1659"/>
      <c r="I67" s="1659"/>
      <c r="J67" s="1659"/>
      <c r="K67" s="1659"/>
      <c r="L67" s="1659"/>
      <c r="M67" s="1659"/>
      <c r="N67" s="1659"/>
      <c r="O67" s="1659"/>
      <c r="P67" s="1659"/>
      <c r="Q67" s="1659"/>
      <c r="R67" s="1659"/>
    </row>
    <row r="68" spans="3:18" ht="23.25" x14ac:dyDescent="0.5">
      <c r="C68" s="113"/>
      <c r="D68" s="113"/>
      <c r="E68" s="113"/>
      <c r="F68" s="113"/>
      <c r="G68" s="1659"/>
      <c r="H68" s="1659"/>
      <c r="I68" s="1659"/>
      <c r="J68" s="1659"/>
      <c r="K68" s="1659"/>
      <c r="L68" s="1659"/>
      <c r="M68" s="1659"/>
      <c r="N68" s="1659"/>
      <c r="O68" s="1659"/>
      <c r="P68" s="1659"/>
      <c r="Q68" s="1659"/>
      <c r="R68" s="1659"/>
    </row>
    <row r="69" spans="3:18" ht="23.25" x14ac:dyDescent="0.5">
      <c r="C69" s="113"/>
      <c r="D69" s="113"/>
      <c r="E69" s="113"/>
      <c r="F69" s="113"/>
      <c r="G69" s="1659"/>
      <c r="H69" s="1659"/>
      <c r="I69" s="1659"/>
      <c r="J69" s="1659"/>
      <c r="K69" s="1659"/>
      <c r="L69" s="1659"/>
      <c r="M69" s="1659"/>
      <c r="N69" s="1659"/>
      <c r="O69" s="1659"/>
      <c r="P69" s="1659"/>
      <c r="Q69" s="1659"/>
      <c r="R69" s="1659"/>
    </row>
    <row r="70" spans="3:18" ht="23.25" x14ac:dyDescent="0.5">
      <c r="C70" s="113"/>
      <c r="D70" s="113"/>
      <c r="E70" s="113"/>
      <c r="F70" s="113"/>
      <c r="G70" s="1659"/>
      <c r="H70" s="1659"/>
      <c r="I70" s="1659"/>
      <c r="J70" s="1659"/>
      <c r="K70" s="1659"/>
      <c r="L70" s="1659"/>
      <c r="M70" s="1659"/>
      <c r="N70" s="1659"/>
      <c r="O70" s="1659"/>
      <c r="P70" s="1659"/>
      <c r="Q70" s="1659"/>
      <c r="R70" s="1659"/>
    </row>
    <row r="71" spans="3:18" ht="23.25" x14ac:dyDescent="0.5">
      <c r="C71" s="113"/>
      <c r="D71" s="113"/>
      <c r="E71" s="113"/>
      <c r="F71" s="113"/>
      <c r="G71" s="1659"/>
      <c r="H71" s="1659"/>
      <c r="I71" s="1659"/>
      <c r="J71" s="1659"/>
      <c r="K71" s="1659"/>
      <c r="L71" s="1659"/>
      <c r="M71" s="1659"/>
      <c r="N71" s="1659"/>
      <c r="O71" s="1659"/>
      <c r="P71" s="1659"/>
      <c r="Q71" s="1659"/>
      <c r="R71" s="1659"/>
    </row>
    <row r="72" spans="3:18" ht="23.25" x14ac:dyDescent="0.5">
      <c r="C72" s="113"/>
      <c r="D72" s="113"/>
      <c r="E72" s="113"/>
      <c r="F72" s="113"/>
      <c r="G72" s="1659"/>
      <c r="H72" s="1659"/>
      <c r="I72" s="1659"/>
      <c r="J72" s="1659"/>
      <c r="K72" s="1659"/>
      <c r="L72" s="1659"/>
      <c r="M72" s="1659"/>
      <c r="N72" s="1659"/>
      <c r="O72" s="1659"/>
      <c r="P72" s="1659"/>
      <c r="Q72" s="1659"/>
      <c r="R72" s="1659"/>
    </row>
    <row r="73" spans="3:18" ht="23.25" x14ac:dyDescent="0.5">
      <c r="C73" s="113"/>
      <c r="D73" s="113"/>
      <c r="E73" s="113"/>
      <c r="F73" s="113"/>
      <c r="G73" s="1659"/>
      <c r="H73" s="1659"/>
      <c r="I73" s="1659"/>
      <c r="J73" s="1659"/>
      <c r="K73" s="1659"/>
      <c r="L73" s="1659"/>
      <c r="M73" s="1659"/>
      <c r="N73" s="1659"/>
      <c r="O73" s="1659"/>
      <c r="P73" s="1659"/>
      <c r="Q73" s="1659"/>
      <c r="R73" s="1659"/>
    </row>
    <row r="74" spans="3:18" ht="23.25" x14ac:dyDescent="0.5">
      <c r="C74" s="113"/>
      <c r="D74" s="113"/>
      <c r="E74" s="113"/>
      <c r="F74" s="113"/>
      <c r="G74" s="1659"/>
      <c r="H74" s="1659"/>
      <c r="I74" s="1659"/>
      <c r="J74" s="1659"/>
      <c r="K74" s="1659"/>
      <c r="L74" s="1659"/>
      <c r="M74" s="1659"/>
      <c r="N74" s="1659"/>
      <c r="O74" s="1659"/>
      <c r="P74" s="1659"/>
      <c r="Q74" s="1659"/>
      <c r="R74" s="1659"/>
    </row>
    <row r="75" spans="3:18" ht="23.25" x14ac:dyDescent="0.5">
      <c r="C75" s="113"/>
      <c r="D75" s="113"/>
      <c r="E75" s="113"/>
      <c r="F75" s="113"/>
      <c r="G75" s="1659"/>
      <c r="H75" s="1659"/>
      <c r="I75" s="1659"/>
      <c r="J75" s="1659"/>
      <c r="K75" s="1659"/>
      <c r="L75" s="1659"/>
      <c r="M75" s="1659"/>
      <c r="N75" s="1659"/>
      <c r="O75" s="1659"/>
      <c r="P75" s="1659"/>
      <c r="Q75" s="1659"/>
      <c r="R75" s="1659"/>
    </row>
    <row r="76" spans="3:18" ht="23.25" x14ac:dyDescent="0.5">
      <c r="C76" s="113"/>
      <c r="D76" s="113"/>
      <c r="E76" s="113"/>
      <c r="F76" s="113"/>
      <c r="G76" s="1659"/>
      <c r="H76" s="1659"/>
      <c r="I76" s="1659"/>
      <c r="J76" s="1659"/>
      <c r="K76" s="1659"/>
      <c r="L76" s="1659"/>
      <c r="M76" s="1659"/>
      <c r="N76" s="1659"/>
      <c r="O76" s="1659"/>
      <c r="P76" s="1659"/>
      <c r="Q76" s="1659"/>
      <c r="R76" s="1659"/>
    </row>
    <row r="77" spans="3:18" ht="23.25" x14ac:dyDescent="0.5">
      <c r="C77" s="113"/>
      <c r="D77" s="113"/>
      <c r="E77" s="113"/>
      <c r="F77" s="113"/>
      <c r="G77" s="1659"/>
      <c r="H77" s="1659"/>
      <c r="I77" s="1659"/>
      <c r="J77" s="1659"/>
      <c r="K77" s="1659"/>
      <c r="L77" s="1659"/>
      <c r="M77" s="1659"/>
      <c r="N77" s="1659"/>
      <c r="O77" s="1659"/>
      <c r="P77" s="1659"/>
      <c r="Q77" s="1659"/>
      <c r="R77" s="1659"/>
    </row>
    <row r="78" spans="3:18" ht="23.25" x14ac:dyDescent="0.5">
      <c r="C78" s="113"/>
      <c r="D78" s="113"/>
      <c r="E78" s="113"/>
      <c r="F78" s="113"/>
      <c r="G78" s="1659"/>
      <c r="H78" s="1659"/>
      <c r="I78" s="1659"/>
      <c r="J78" s="1659"/>
      <c r="K78" s="1659"/>
      <c r="L78" s="1659"/>
      <c r="M78" s="1659"/>
      <c r="N78" s="1659"/>
      <c r="O78" s="1659"/>
      <c r="P78" s="1659"/>
      <c r="Q78" s="1659"/>
      <c r="R78" s="1659"/>
    </row>
    <row r="79" spans="3:18" ht="23.25" x14ac:dyDescent="0.5">
      <c r="C79" s="113"/>
      <c r="D79" s="113"/>
      <c r="E79" s="113"/>
      <c r="F79" s="113"/>
      <c r="G79" s="1659"/>
      <c r="H79" s="1659"/>
      <c r="I79" s="1659"/>
      <c r="J79" s="1659"/>
      <c r="K79" s="1659"/>
      <c r="L79" s="1659"/>
      <c r="M79" s="1659"/>
      <c r="N79" s="1659"/>
      <c r="O79" s="1659"/>
      <c r="P79" s="1659"/>
      <c r="Q79" s="1659"/>
      <c r="R79" s="1659"/>
    </row>
    <row r="80" spans="3:18" ht="23.25" x14ac:dyDescent="0.5">
      <c r="C80" s="113"/>
      <c r="D80" s="113"/>
      <c r="E80" s="113"/>
      <c r="F80" s="113"/>
      <c r="G80" s="1659"/>
      <c r="H80" s="1659"/>
      <c r="I80" s="1659"/>
      <c r="J80" s="1659"/>
      <c r="K80" s="1659"/>
      <c r="L80" s="1659"/>
      <c r="M80" s="1659"/>
      <c r="N80" s="1659"/>
      <c r="O80" s="1659"/>
      <c r="P80" s="1659"/>
      <c r="Q80" s="1659"/>
      <c r="R80" s="1659"/>
    </row>
    <row r="81" spans="3:18" ht="23.25" x14ac:dyDescent="0.5">
      <c r="C81" s="113"/>
      <c r="D81" s="113"/>
      <c r="E81" s="113"/>
      <c r="F81" s="113"/>
      <c r="G81" s="1659"/>
      <c r="H81" s="1659"/>
      <c r="I81" s="1659"/>
      <c r="J81" s="1659"/>
      <c r="K81" s="1659"/>
      <c r="L81" s="1659"/>
      <c r="M81" s="1659"/>
      <c r="N81" s="1659"/>
      <c r="O81" s="1659"/>
      <c r="P81" s="1659"/>
      <c r="Q81" s="1659"/>
      <c r="R81" s="1659"/>
    </row>
    <row r="82" spans="3:18" ht="23.25" x14ac:dyDescent="0.5">
      <c r="C82" s="113"/>
      <c r="D82" s="113"/>
      <c r="E82" s="113"/>
      <c r="F82" s="113"/>
      <c r="G82" s="1659"/>
      <c r="H82" s="1659"/>
      <c r="I82" s="1659"/>
      <c r="J82" s="1659"/>
      <c r="K82" s="1659"/>
      <c r="L82" s="1659"/>
      <c r="M82" s="1659"/>
      <c r="N82" s="1659"/>
      <c r="O82" s="1659"/>
      <c r="P82" s="1659"/>
      <c r="Q82" s="1659"/>
      <c r="R82" s="1659"/>
    </row>
    <row r="83" spans="3:18" ht="23.25" x14ac:dyDescent="0.5">
      <c r="C83" s="113"/>
      <c r="D83" s="113"/>
      <c r="E83" s="113"/>
      <c r="F83" s="113"/>
      <c r="G83" s="1659"/>
      <c r="H83" s="1659"/>
      <c r="I83" s="1659"/>
      <c r="J83" s="1659"/>
      <c r="K83" s="1659"/>
      <c r="L83" s="1659"/>
      <c r="M83" s="1659"/>
      <c r="N83" s="1659"/>
      <c r="O83" s="1659"/>
      <c r="P83" s="1659"/>
      <c r="Q83" s="1659"/>
      <c r="R83" s="1659"/>
    </row>
    <row r="84" spans="3:18" ht="23.25" x14ac:dyDescent="0.5">
      <c r="C84" s="113"/>
      <c r="D84" s="113"/>
      <c r="E84" s="113"/>
      <c r="F84" s="113"/>
      <c r="G84" s="1659"/>
      <c r="H84" s="1659"/>
      <c r="I84" s="1659"/>
      <c r="J84" s="1659"/>
      <c r="K84" s="1659"/>
      <c r="L84" s="1659"/>
      <c r="M84" s="1659"/>
      <c r="N84" s="1659"/>
      <c r="O84" s="1659"/>
      <c r="P84" s="1659"/>
      <c r="Q84" s="1659"/>
      <c r="R84" s="1659"/>
    </row>
    <row r="85" spans="3:18" ht="23.25" x14ac:dyDescent="0.5">
      <c r="C85" s="113"/>
      <c r="D85" s="113"/>
      <c r="E85" s="113"/>
      <c r="F85" s="113"/>
      <c r="G85" s="1659"/>
      <c r="H85" s="1659"/>
      <c r="I85" s="1659"/>
      <c r="J85" s="1659"/>
      <c r="K85" s="1659"/>
      <c r="L85" s="1659"/>
      <c r="M85" s="1659"/>
      <c r="N85" s="1659"/>
      <c r="O85" s="1659"/>
      <c r="P85" s="1659"/>
      <c r="Q85" s="1659"/>
      <c r="R85" s="1659"/>
    </row>
    <row r="86" spans="3:18" ht="23.25" x14ac:dyDescent="0.5">
      <c r="C86" s="113"/>
      <c r="D86" s="113"/>
      <c r="E86" s="113"/>
      <c r="F86" s="113"/>
      <c r="G86" s="1659"/>
      <c r="H86" s="1659"/>
      <c r="I86" s="1659"/>
      <c r="J86" s="1659"/>
      <c r="K86" s="1659"/>
      <c r="L86" s="1659"/>
      <c r="M86" s="1659"/>
      <c r="N86" s="1659"/>
      <c r="O86" s="1659"/>
      <c r="P86" s="1659"/>
      <c r="Q86" s="1659"/>
      <c r="R86" s="1659"/>
    </row>
    <row r="87" spans="3:18" ht="23.25" x14ac:dyDescent="0.5">
      <c r="C87" s="113"/>
      <c r="D87" s="113"/>
      <c r="E87" s="113"/>
      <c r="F87" s="113"/>
      <c r="G87" s="113"/>
      <c r="H87" s="113"/>
      <c r="I87" s="113"/>
      <c r="J87" s="113"/>
      <c r="K87" s="113"/>
      <c r="L87" s="113"/>
      <c r="M87" s="113"/>
      <c r="N87" s="113"/>
      <c r="O87" s="113"/>
      <c r="P87" s="113"/>
      <c r="Q87" s="113"/>
      <c r="R87" s="113"/>
    </row>
    <row r="88" spans="3:18" ht="23.25" x14ac:dyDescent="0.5">
      <c r="C88" s="113"/>
      <c r="D88" s="113"/>
      <c r="E88" s="113"/>
      <c r="F88" s="113"/>
      <c r="G88" s="113"/>
      <c r="H88" s="113"/>
      <c r="I88" s="113"/>
      <c r="J88" s="113"/>
      <c r="K88" s="113"/>
      <c r="L88" s="113"/>
      <c r="M88" s="113"/>
      <c r="N88" s="113"/>
      <c r="O88" s="113"/>
      <c r="P88" s="113"/>
      <c r="Q88" s="113"/>
      <c r="R88" s="113"/>
    </row>
    <row r="89" spans="3:18" ht="23.25" x14ac:dyDescent="0.5">
      <c r="C89" s="113"/>
      <c r="D89" s="113"/>
      <c r="E89" s="113"/>
      <c r="F89" s="113"/>
      <c r="G89" s="113"/>
      <c r="H89" s="113"/>
      <c r="I89" s="113"/>
      <c r="J89" s="113"/>
      <c r="K89" s="113"/>
      <c r="L89" s="113"/>
      <c r="M89" s="113"/>
      <c r="N89" s="113"/>
      <c r="O89" s="113"/>
      <c r="P89" s="113"/>
      <c r="Q89" s="113"/>
      <c r="R89" s="113"/>
    </row>
    <row r="90" spans="3:18" ht="23.25" x14ac:dyDescent="0.5">
      <c r="C90" s="113"/>
      <c r="D90" s="113"/>
      <c r="E90" s="113"/>
      <c r="F90" s="113"/>
      <c r="G90" s="113"/>
      <c r="H90" s="113"/>
      <c r="I90" s="113"/>
      <c r="J90" s="113"/>
      <c r="K90" s="113"/>
      <c r="L90" s="113"/>
      <c r="M90" s="113"/>
      <c r="N90" s="113"/>
      <c r="O90" s="113"/>
      <c r="P90" s="113"/>
      <c r="Q90" s="113"/>
      <c r="R90" s="113"/>
    </row>
  </sheetData>
  <mergeCells count="10">
    <mergeCell ref="K10:R10"/>
    <mergeCell ref="G10:J10"/>
    <mergeCell ref="K4:S4"/>
    <mergeCell ref="B4:J4"/>
    <mergeCell ref="B3:F3"/>
    <mergeCell ref="B10:B12"/>
    <mergeCell ref="C10:C12"/>
    <mergeCell ref="D10:D12"/>
    <mergeCell ref="E10:E12"/>
    <mergeCell ref="F10:F12"/>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0"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0"/>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20" s="76" customFormat="1" ht="19.5" customHeight="1" x14ac:dyDescent="0.65">
      <c r="C1" s="75"/>
      <c r="D1" s="75"/>
      <c r="E1" s="75"/>
      <c r="F1" s="75"/>
      <c r="G1" s="75"/>
      <c r="H1" s="75"/>
      <c r="I1" s="75"/>
      <c r="J1" s="75"/>
      <c r="K1" s="75"/>
      <c r="L1" s="75"/>
      <c r="M1" s="75"/>
      <c r="N1" s="75"/>
      <c r="O1" s="75"/>
    </row>
    <row r="2" spans="2:20" s="76" customFormat="1" ht="19.5" customHeight="1" x14ac:dyDescent="0.65">
      <c r="B2" s="75"/>
      <c r="C2" s="75"/>
      <c r="D2" s="75"/>
      <c r="E2" s="75"/>
      <c r="F2" s="75"/>
      <c r="G2" s="75"/>
      <c r="H2" s="75"/>
      <c r="I2" s="75"/>
      <c r="J2" s="75"/>
      <c r="K2" s="75"/>
      <c r="L2" s="75"/>
      <c r="M2" s="75"/>
      <c r="N2" s="75"/>
    </row>
    <row r="3" spans="2:20" ht="36.75" x14ac:dyDescent="0.85">
      <c r="B3" s="1797" t="s">
        <v>1893</v>
      </c>
      <c r="C3" s="1797"/>
      <c r="D3" s="1797"/>
      <c r="E3" s="1797"/>
      <c r="F3" s="1797"/>
      <c r="G3" s="1797"/>
      <c r="H3" s="1797"/>
      <c r="I3" s="1797"/>
      <c r="J3" s="1797"/>
      <c r="K3" s="1797"/>
    </row>
    <row r="4" spans="2:20" s="5" customFormat="1" ht="12.75" customHeight="1" x14ac:dyDescent="0.85">
      <c r="B4" s="1662"/>
      <c r="C4" s="1662"/>
      <c r="D4" s="1662"/>
      <c r="E4" s="1662"/>
      <c r="F4" s="1662"/>
      <c r="G4" s="1662"/>
      <c r="H4" s="1662"/>
      <c r="I4" s="1662"/>
      <c r="J4" s="1662"/>
      <c r="K4" s="1662"/>
    </row>
    <row r="5" spans="2:20" ht="36.75" x14ac:dyDescent="0.85">
      <c r="B5" s="1797" t="s">
        <v>1894</v>
      </c>
      <c r="C5" s="1797"/>
      <c r="D5" s="1797"/>
      <c r="E5" s="1797"/>
      <c r="F5" s="1797"/>
      <c r="G5" s="1797"/>
      <c r="H5" s="1797"/>
      <c r="I5" s="1797"/>
      <c r="J5" s="1797"/>
      <c r="K5" s="1797"/>
    </row>
    <row r="6" spans="2:20" ht="19.5" customHeight="1" x14ac:dyDescent="0.65">
      <c r="B6" s="88"/>
      <c r="C6" s="85"/>
      <c r="D6" s="85"/>
      <c r="E6" s="85"/>
      <c r="F6" s="85"/>
      <c r="G6" s="85"/>
      <c r="H6" s="89"/>
      <c r="I6" s="89"/>
      <c r="J6" s="89"/>
      <c r="K6" s="86"/>
    </row>
    <row r="7" spans="2:20" ht="18.75" x14ac:dyDescent="0.45">
      <c r="B7" s="98"/>
      <c r="C7" s="99"/>
      <c r="D7" s="99"/>
      <c r="E7" s="99"/>
      <c r="F7" s="99"/>
      <c r="G7" s="99"/>
      <c r="H7" s="99"/>
      <c r="I7" s="89"/>
      <c r="J7" s="89"/>
    </row>
    <row r="8" spans="2:20" ht="18.75" customHeight="1" thickBot="1" x14ac:dyDescent="0.4"/>
    <row r="9" spans="2:20" s="258" customFormat="1" ht="88.5" customHeight="1" thickTop="1" x14ac:dyDescent="0.7">
      <c r="B9" s="1933" t="s">
        <v>887</v>
      </c>
      <c r="C9" s="1934"/>
      <c r="D9" s="603" t="s">
        <v>1408</v>
      </c>
      <c r="E9" s="603" t="s">
        <v>1409</v>
      </c>
      <c r="F9" s="603" t="s">
        <v>1496</v>
      </c>
      <c r="G9" s="603" t="s">
        <v>1578</v>
      </c>
      <c r="H9" s="604" t="s">
        <v>1372</v>
      </c>
      <c r="I9" s="603" t="s">
        <v>1559</v>
      </c>
      <c r="J9" s="605" t="s">
        <v>1560</v>
      </c>
      <c r="K9" s="606" t="s">
        <v>1573</v>
      </c>
    </row>
    <row r="10" spans="2:20" s="258" customFormat="1" ht="28.5" customHeight="1" x14ac:dyDescent="0.7">
      <c r="B10" s="1935" t="s">
        <v>886</v>
      </c>
      <c r="C10" s="1936"/>
      <c r="D10" s="1939" t="s">
        <v>1417</v>
      </c>
      <c r="E10" s="1939" t="s">
        <v>1418</v>
      </c>
      <c r="F10" s="1939" t="s">
        <v>1497</v>
      </c>
      <c r="G10" s="1939" t="s">
        <v>1579</v>
      </c>
      <c r="H10" s="1943" t="s">
        <v>1373</v>
      </c>
      <c r="I10" s="1939" t="s">
        <v>1568</v>
      </c>
      <c r="J10" s="1939" t="s">
        <v>1569</v>
      </c>
      <c r="K10" s="1941" t="s">
        <v>1574</v>
      </c>
    </row>
    <row r="11" spans="2:20" s="361" customFormat="1" ht="37.5" customHeight="1" x14ac:dyDescent="0.7">
      <c r="B11" s="1937"/>
      <c r="C11" s="1938"/>
      <c r="D11" s="1945"/>
      <c r="E11" s="1945"/>
      <c r="F11" s="1945"/>
      <c r="G11" s="1940"/>
      <c r="H11" s="1944"/>
      <c r="I11" s="1940"/>
      <c r="J11" s="1940"/>
      <c r="K11" s="1942"/>
    </row>
    <row r="12" spans="2:20" s="613" customFormat="1" ht="30.75" customHeight="1" x14ac:dyDescent="0.2">
      <c r="B12" s="1930" t="s">
        <v>1728</v>
      </c>
      <c r="C12" s="1931"/>
      <c r="D12" s="1392">
        <v>12</v>
      </c>
      <c r="E12" s="1393">
        <v>6798</v>
      </c>
      <c r="F12" s="1695">
        <v>93</v>
      </c>
      <c r="G12" s="1393">
        <v>1704.3789999999999</v>
      </c>
      <c r="H12" s="1394" t="s">
        <v>710</v>
      </c>
      <c r="I12" s="1393">
        <v>1662.764087</v>
      </c>
      <c r="J12" s="1393">
        <v>58762.96</v>
      </c>
      <c r="K12" s="1694" t="s">
        <v>1725</v>
      </c>
    </row>
    <row r="13" spans="2:20" s="613" customFormat="1" ht="30.75" customHeight="1" x14ac:dyDescent="0.2">
      <c r="B13" s="1927" t="s">
        <v>1729</v>
      </c>
      <c r="C13" s="1928"/>
      <c r="D13" s="1392">
        <v>19</v>
      </c>
      <c r="E13" s="1393">
        <v>36683</v>
      </c>
      <c r="F13" s="1393">
        <v>171</v>
      </c>
      <c r="G13" s="1393">
        <v>6885.6119999999992</v>
      </c>
      <c r="H13" s="1394">
        <v>13.11046</v>
      </c>
      <c r="I13" s="1393">
        <v>9063.9952589999994</v>
      </c>
      <c r="J13" s="1393">
        <v>144355.62104369001</v>
      </c>
      <c r="K13" s="1395">
        <v>1719.04</v>
      </c>
    </row>
    <row r="14" spans="2:20" s="613" customFormat="1" ht="30.75" customHeight="1" x14ac:dyDescent="0.2">
      <c r="B14" s="1927" t="s">
        <v>1726</v>
      </c>
      <c r="C14" s="1928"/>
      <c r="D14" s="1392">
        <v>21</v>
      </c>
      <c r="E14" s="1393">
        <v>41132</v>
      </c>
      <c r="F14" s="1393">
        <v>202</v>
      </c>
      <c r="G14" s="1393">
        <v>17787.692999999999</v>
      </c>
      <c r="H14" s="1394">
        <v>13.926069999999999</v>
      </c>
      <c r="I14" s="1393">
        <v>7803.0773124200005</v>
      </c>
      <c r="J14" s="1393">
        <v>82693.911617799997</v>
      </c>
      <c r="K14" s="1395">
        <v>869.51</v>
      </c>
    </row>
    <row r="15" spans="2:20" s="613" customFormat="1" ht="30.75" customHeight="1" x14ac:dyDescent="0.2">
      <c r="B15" s="1932" t="s">
        <v>1727</v>
      </c>
      <c r="C15" s="1928"/>
      <c r="D15" s="1392">
        <v>22</v>
      </c>
      <c r="E15" s="1393">
        <v>8334</v>
      </c>
      <c r="F15" s="1393">
        <v>148</v>
      </c>
      <c r="G15" s="1393">
        <v>11203.608</v>
      </c>
      <c r="H15" s="1394">
        <v>3.73394</v>
      </c>
      <c r="I15" s="1393">
        <v>2143.2675072400002</v>
      </c>
      <c r="J15" s="1393">
        <v>74043.727257100007</v>
      </c>
      <c r="K15" s="1395">
        <v>769.6</v>
      </c>
    </row>
    <row r="16" spans="2:20" s="613" customFormat="1" ht="30.75" customHeight="1" x14ac:dyDescent="0.2">
      <c r="B16" s="1924" t="s">
        <v>1726</v>
      </c>
      <c r="C16" s="1390" t="s">
        <v>1087</v>
      </c>
      <c r="D16" s="1399">
        <v>20</v>
      </c>
      <c r="E16" s="1399">
        <v>4400</v>
      </c>
      <c r="F16" s="1399">
        <v>17</v>
      </c>
      <c r="G16" s="1399">
        <v>706.12</v>
      </c>
      <c r="H16" s="1403">
        <v>0.50513845133702096</v>
      </c>
      <c r="I16" s="1399">
        <v>746.92316925</v>
      </c>
      <c r="J16" s="1399">
        <v>147865.03923291</v>
      </c>
      <c r="K16" s="1400">
        <v>1720.62</v>
      </c>
      <c r="L16" s="1658"/>
      <c r="M16" s="1658"/>
      <c r="N16" s="1658"/>
      <c r="O16" s="1658"/>
      <c r="P16" s="1658"/>
      <c r="Q16" s="1658"/>
      <c r="R16" s="1658"/>
      <c r="S16" s="1658"/>
      <c r="T16" s="1658"/>
    </row>
    <row r="17" spans="2:20" s="613" customFormat="1" ht="30.75" customHeight="1" x14ac:dyDescent="0.2">
      <c r="B17" s="1925"/>
      <c r="C17" s="1389" t="s">
        <v>1088</v>
      </c>
      <c r="D17" s="1396">
        <v>20</v>
      </c>
      <c r="E17" s="1396">
        <v>4558</v>
      </c>
      <c r="F17" s="1396">
        <v>19</v>
      </c>
      <c r="G17" s="1396">
        <v>1081.0920000000001</v>
      </c>
      <c r="H17" s="1397">
        <v>0.94549272602115675</v>
      </c>
      <c r="I17" s="1396">
        <v>1325.8087310000001</v>
      </c>
      <c r="J17" s="1396">
        <v>140224.106914</v>
      </c>
      <c r="K17" s="1398">
        <v>1629.21</v>
      </c>
      <c r="L17" s="1658"/>
      <c r="M17" s="1658"/>
      <c r="N17" s="1658"/>
      <c r="O17" s="1658"/>
      <c r="P17" s="1658"/>
      <c r="Q17" s="1658"/>
      <c r="R17" s="1658"/>
      <c r="S17" s="1658"/>
      <c r="T17" s="1658"/>
    </row>
    <row r="18" spans="2:20" s="613" customFormat="1" ht="30.75" customHeight="1" x14ac:dyDescent="0.2">
      <c r="B18" s="1925"/>
      <c r="C18" s="1389" t="s">
        <v>1089</v>
      </c>
      <c r="D18" s="1396">
        <v>20</v>
      </c>
      <c r="E18" s="1396">
        <v>4644</v>
      </c>
      <c r="F18" s="1396">
        <v>19</v>
      </c>
      <c r="G18" s="1396">
        <v>962.87599999999998</v>
      </c>
      <c r="H18" s="1397">
        <v>0.67152325832723059</v>
      </c>
      <c r="I18" s="1396">
        <v>861.50229839999997</v>
      </c>
      <c r="J18" s="1396">
        <v>128290.761</v>
      </c>
      <c r="K18" s="1398">
        <v>1452.16</v>
      </c>
      <c r="L18" s="1658"/>
      <c r="M18" s="1658"/>
      <c r="N18" s="1658"/>
      <c r="O18" s="1658"/>
      <c r="P18" s="1658"/>
      <c r="Q18" s="1658"/>
      <c r="R18" s="1658"/>
      <c r="S18" s="1658"/>
      <c r="T18" s="1658"/>
    </row>
    <row r="19" spans="2:20" s="613" customFormat="1" ht="30.75" customHeight="1" x14ac:dyDescent="0.2">
      <c r="B19" s="1925"/>
      <c r="C19" s="1389" t="s">
        <v>1090</v>
      </c>
      <c r="D19" s="1396">
        <v>20</v>
      </c>
      <c r="E19" s="1396">
        <v>3186</v>
      </c>
      <c r="F19" s="1396">
        <v>18</v>
      </c>
      <c r="G19" s="1396">
        <v>837.12699999999995</v>
      </c>
      <c r="H19" s="1397">
        <v>0.89240405280061175</v>
      </c>
      <c r="I19" s="1396">
        <v>959.71602904999997</v>
      </c>
      <c r="J19" s="1396">
        <v>107542.769</v>
      </c>
      <c r="K19" s="1398">
        <v>1215.6600000000001</v>
      </c>
      <c r="L19" s="1658"/>
      <c r="M19" s="1658"/>
      <c r="N19" s="1658"/>
      <c r="O19" s="1658"/>
      <c r="P19" s="1658"/>
      <c r="Q19" s="1658"/>
      <c r="R19" s="1658"/>
      <c r="S19" s="1658"/>
      <c r="T19" s="1658"/>
    </row>
    <row r="20" spans="2:20" s="613" customFormat="1" ht="30.75" customHeight="1" x14ac:dyDescent="0.2">
      <c r="B20" s="1925"/>
      <c r="C20" s="1389" t="s">
        <v>1091</v>
      </c>
      <c r="D20" s="1396">
        <v>20</v>
      </c>
      <c r="E20" s="1396">
        <v>5805</v>
      </c>
      <c r="F20" s="1396">
        <v>22</v>
      </c>
      <c r="G20" s="1396">
        <v>1111.6890000000001</v>
      </c>
      <c r="H20" s="1397">
        <v>0.80875029493182726</v>
      </c>
      <c r="I20" s="1396">
        <v>881.65932164999992</v>
      </c>
      <c r="J20" s="1396">
        <v>109015.0232</v>
      </c>
      <c r="K20" s="1398">
        <v>1233.42</v>
      </c>
      <c r="L20" s="1658"/>
      <c r="M20" s="1658"/>
      <c r="N20" s="1658"/>
      <c r="O20" s="1658"/>
      <c r="P20" s="1658"/>
      <c r="Q20" s="1658"/>
      <c r="R20" s="1658"/>
      <c r="S20" s="1658"/>
      <c r="T20" s="1658"/>
    </row>
    <row r="21" spans="2:20" s="613" customFormat="1" ht="30.75" customHeight="1" x14ac:dyDescent="0.2">
      <c r="B21" s="1925"/>
      <c r="C21" s="1389" t="s">
        <v>1092</v>
      </c>
      <c r="D21" s="1396">
        <v>20</v>
      </c>
      <c r="E21" s="1396">
        <v>4792</v>
      </c>
      <c r="F21" s="1396">
        <v>22</v>
      </c>
      <c r="G21" s="1396">
        <v>975.58399999999995</v>
      </c>
      <c r="H21" s="1397">
        <v>0.61026874307810142</v>
      </c>
      <c r="I21" s="1396">
        <v>577.40609012000004</v>
      </c>
      <c r="J21" s="1396">
        <v>94613.130799999999</v>
      </c>
      <c r="K21" s="1398">
        <v>1031.04</v>
      </c>
      <c r="L21" s="1658"/>
      <c r="M21" s="1658"/>
      <c r="N21" s="1658"/>
      <c r="O21" s="1658"/>
      <c r="P21" s="1658"/>
      <c r="Q21" s="1658"/>
      <c r="R21" s="1658"/>
      <c r="S21" s="1658"/>
      <c r="T21" s="1658"/>
    </row>
    <row r="22" spans="2:20" s="613" customFormat="1" ht="30.75" customHeight="1" x14ac:dyDescent="0.2">
      <c r="B22" s="1925"/>
      <c r="C22" s="1389" t="s">
        <v>1093</v>
      </c>
      <c r="D22" s="1396">
        <v>20</v>
      </c>
      <c r="E22" s="1396">
        <v>4750</v>
      </c>
      <c r="F22" s="1396">
        <v>21</v>
      </c>
      <c r="G22" s="1396">
        <v>3055.3110000000001</v>
      </c>
      <c r="H22" s="1397">
        <v>0.62002673591261126</v>
      </c>
      <c r="I22" s="1396">
        <v>572.10338701000001</v>
      </c>
      <c r="J22" s="1396">
        <v>92270.760899999994</v>
      </c>
      <c r="K22" s="1398">
        <v>1005.51</v>
      </c>
      <c r="L22" s="1658"/>
      <c r="M22" s="1658"/>
      <c r="N22" s="1658"/>
      <c r="O22" s="1658"/>
      <c r="P22" s="1658"/>
      <c r="Q22" s="1658"/>
      <c r="R22" s="1658"/>
      <c r="S22" s="1658"/>
      <c r="T22" s="1658"/>
    </row>
    <row r="23" spans="2:20" s="613" customFormat="1" ht="30.75" customHeight="1" x14ac:dyDescent="0.2">
      <c r="B23" s="1925"/>
      <c r="C23" s="1389" t="s">
        <v>1094</v>
      </c>
      <c r="D23" s="1396">
        <v>21</v>
      </c>
      <c r="E23" s="1396">
        <v>2847</v>
      </c>
      <c r="F23" s="1396">
        <v>16</v>
      </c>
      <c r="G23" s="1396">
        <v>2518.8150000000001</v>
      </c>
      <c r="H23" s="1397">
        <v>0.44551164765914408</v>
      </c>
      <c r="I23" s="1396">
        <v>402.18166997000003</v>
      </c>
      <c r="J23" s="1396">
        <v>90274.108900000007</v>
      </c>
      <c r="K23" s="1398">
        <v>951.05</v>
      </c>
      <c r="L23" s="1658"/>
      <c r="M23" s="1658"/>
      <c r="N23" s="1658"/>
      <c r="O23" s="1658"/>
      <c r="P23" s="1658"/>
      <c r="Q23" s="1658"/>
      <c r="R23" s="1658"/>
      <c r="S23" s="1658"/>
      <c r="T23" s="1658"/>
    </row>
    <row r="24" spans="2:20" s="613" customFormat="1" ht="30.75" customHeight="1" x14ac:dyDescent="0.2">
      <c r="B24" s="1925"/>
      <c r="C24" s="1389" t="s">
        <v>1095</v>
      </c>
      <c r="D24" s="1396">
        <v>21</v>
      </c>
      <c r="E24" s="1396">
        <v>1954</v>
      </c>
      <c r="F24" s="1396">
        <v>12</v>
      </c>
      <c r="G24" s="1396">
        <v>1707.029</v>
      </c>
      <c r="H24" s="1397">
        <v>0.26207151445419213</v>
      </c>
      <c r="I24" s="1396">
        <v>238.28645843999999</v>
      </c>
      <c r="J24" s="1396">
        <v>90924.211635999993</v>
      </c>
      <c r="K24" s="1398">
        <v>957.97</v>
      </c>
      <c r="L24" s="1658"/>
      <c r="M24" s="1658"/>
      <c r="N24" s="1658"/>
      <c r="O24" s="1658"/>
      <c r="P24" s="1658"/>
      <c r="Q24" s="1658"/>
      <c r="R24" s="1658"/>
      <c r="S24" s="1658"/>
      <c r="T24" s="1658"/>
    </row>
    <row r="25" spans="2:20" s="613" customFormat="1" ht="30.75" customHeight="1" x14ac:dyDescent="0.2">
      <c r="B25" s="1925"/>
      <c r="C25" s="1389" t="s">
        <v>1096</v>
      </c>
      <c r="D25" s="1396">
        <v>21</v>
      </c>
      <c r="E25" s="1396">
        <v>1560</v>
      </c>
      <c r="F25" s="1396">
        <v>13</v>
      </c>
      <c r="G25" s="1396">
        <v>1426.1320000000001</v>
      </c>
      <c r="H25" s="1397">
        <v>0.36977982355839811</v>
      </c>
      <c r="I25" s="1396">
        <v>317.52624900000001</v>
      </c>
      <c r="J25" s="1396">
        <v>85869.003328639999</v>
      </c>
      <c r="K25" s="1398">
        <v>902.89</v>
      </c>
      <c r="L25" s="1658"/>
      <c r="M25" s="1658"/>
      <c r="N25" s="1658"/>
      <c r="O25" s="1658"/>
      <c r="P25" s="1658"/>
      <c r="Q25" s="1658"/>
      <c r="R25" s="1658"/>
      <c r="S25" s="1658"/>
      <c r="T25" s="1658"/>
    </row>
    <row r="26" spans="2:20" s="613" customFormat="1" ht="30.75" customHeight="1" x14ac:dyDescent="0.2">
      <c r="B26" s="1925"/>
      <c r="C26" s="1389" t="s">
        <v>1097</v>
      </c>
      <c r="D26" s="1396">
        <v>21</v>
      </c>
      <c r="E26" s="1396">
        <v>904</v>
      </c>
      <c r="F26" s="1396">
        <v>11</v>
      </c>
      <c r="G26" s="1396">
        <v>1914.951</v>
      </c>
      <c r="H26" s="1397">
        <v>0.89366387869904995</v>
      </c>
      <c r="I26" s="1396">
        <v>719.83675774999995</v>
      </c>
      <c r="J26" s="1396">
        <v>80548.937347440005</v>
      </c>
      <c r="K26" s="1398">
        <v>846.95</v>
      </c>
      <c r="L26" s="1658"/>
      <c r="M26" s="1658"/>
      <c r="N26" s="1658"/>
      <c r="O26" s="1658"/>
      <c r="P26" s="1658"/>
      <c r="Q26" s="1658"/>
      <c r="R26" s="1658"/>
      <c r="S26" s="1658"/>
      <c r="T26" s="1658"/>
    </row>
    <row r="27" spans="2:20" s="613" customFormat="1" ht="30.75" customHeight="1" x14ac:dyDescent="0.2">
      <c r="B27" s="1926"/>
      <c r="C27" s="1391" t="s">
        <v>1098</v>
      </c>
      <c r="D27" s="1401">
        <v>21</v>
      </c>
      <c r="E27" s="1401">
        <v>1732</v>
      </c>
      <c r="F27" s="1401">
        <v>12</v>
      </c>
      <c r="G27" s="1401">
        <v>1490.9670000000001</v>
      </c>
      <c r="H27" s="1404">
        <v>0.24191472729527913</v>
      </c>
      <c r="I27" s="1401">
        <v>200.12715077999999</v>
      </c>
      <c r="J27" s="1401">
        <v>82693.911617799997</v>
      </c>
      <c r="K27" s="1402">
        <v>869.51</v>
      </c>
      <c r="L27" s="1658"/>
      <c r="M27" s="1658"/>
      <c r="N27" s="1658"/>
      <c r="O27" s="1658"/>
      <c r="P27" s="1658"/>
      <c r="Q27" s="1658"/>
      <c r="R27" s="1658"/>
      <c r="S27" s="1658"/>
      <c r="T27" s="1658"/>
    </row>
    <row r="28" spans="2:20" s="613" customFormat="1" ht="30.75" customHeight="1" x14ac:dyDescent="0.2">
      <c r="B28" s="1924" t="s">
        <v>1727</v>
      </c>
      <c r="C28" s="1652" t="s">
        <v>1087</v>
      </c>
      <c r="D28" s="1653">
        <v>21</v>
      </c>
      <c r="E28" s="1653">
        <v>1805</v>
      </c>
      <c r="F28" s="1653">
        <v>14</v>
      </c>
      <c r="G28" s="1653">
        <v>1389.577</v>
      </c>
      <c r="H28" s="1654">
        <v>0.22635005353991508</v>
      </c>
      <c r="I28" s="1653">
        <v>185.50779890000001</v>
      </c>
      <c r="J28" s="1653">
        <v>81956.154195160008</v>
      </c>
      <c r="K28" s="1655">
        <v>861.75</v>
      </c>
      <c r="L28" s="1658"/>
      <c r="M28" s="1658"/>
      <c r="N28" s="1658"/>
      <c r="O28" s="1658"/>
      <c r="P28" s="1658"/>
      <c r="Q28" s="1658"/>
      <c r="R28" s="1658"/>
      <c r="S28" s="1658"/>
      <c r="T28" s="1658"/>
    </row>
    <row r="29" spans="2:20" s="613" customFormat="1" ht="30.75" customHeight="1" x14ac:dyDescent="0.2">
      <c r="B29" s="1925"/>
      <c r="C29" s="1389" t="s">
        <v>1088</v>
      </c>
      <c r="D29" s="1396">
        <v>21</v>
      </c>
      <c r="E29" s="1396">
        <v>1152</v>
      </c>
      <c r="F29" s="1396">
        <v>13</v>
      </c>
      <c r="G29" s="1396">
        <v>721.36</v>
      </c>
      <c r="H29" s="1397">
        <v>0.13686838619034794</v>
      </c>
      <c r="I29" s="1396">
        <v>110.48885340000001</v>
      </c>
      <c r="J29" s="1396">
        <v>80726.350675559996</v>
      </c>
      <c r="K29" s="1398">
        <v>848.82</v>
      </c>
      <c r="L29" s="1658"/>
      <c r="M29" s="1658"/>
      <c r="N29" s="1658"/>
      <c r="O29" s="1658"/>
      <c r="P29" s="1658"/>
      <c r="Q29" s="1658"/>
      <c r="R29" s="1658"/>
      <c r="S29" s="1658"/>
      <c r="T29" s="1658"/>
    </row>
    <row r="30" spans="2:20" s="613" customFormat="1" ht="30.75" customHeight="1" x14ac:dyDescent="0.2">
      <c r="B30" s="1925"/>
      <c r="C30" s="1389" t="s">
        <v>1089</v>
      </c>
      <c r="D30" s="1396">
        <v>21</v>
      </c>
      <c r="E30" s="1396">
        <v>1442</v>
      </c>
      <c r="F30" s="1396">
        <v>11</v>
      </c>
      <c r="G30" s="1396">
        <v>1397.511</v>
      </c>
      <c r="H30" s="1397">
        <v>0.40114092140088009</v>
      </c>
      <c r="I30" s="1396">
        <v>331.57097675</v>
      </c>
      <c r="J30" s="1396">
        <v>82656.981390000001</v>
      </c>
      <c r="K30" s="1398">
        <v>869.12</v>
      </c>
      <c r="L30" s="1658"/>
      <c r="M30" s="1658"/>
      <c r="N30" s="1658"/>
      <c r="O30" s="1658"/>
      <c r="P30" s="1658"/>
      <c r="Q30" s="1658"/>
      <c r="R30" s="1658"/>
      <c r="S30" s="1658"/>
      <c r="T30" s="1658"/>
    </row>
    <row r="31" spans="2:20" s="613" customFormat="1" ht="30.75" customHeight="1" x14ac:dyDescent="0.2">
      <c r="B31" s="1925"/>
      <c r="C31" s="1389" t="s">
        <v>1090</v>
      </c>
      <c r="D31" s="1396">
        <v>21</v>
      </c>
      <c r="E31" s="1396">
        <v>1236</v>
      </c>
      <c r="F31" s="1396">
        <v>11</v>
      </c>
      <c r="G31" s="1396">
        <v>683.66499999999996</v>
      </c>
      <c r="H31" s="1397">
        <v>0.15854800350391865</v>
      </c>
      <c r="I31" s="1396">
        <v>132.35513659999998</v>
      </c>
      <c r="J31" s="1396">
        <v>83479.535329959996</v>
      </c>
      <c r="K31" s="1398">
        <v>877.77</v>
      </c>
      <c r="L31" s="1658"/>
      <c r="M31" s="1658"/>
      <c r="N31" s="1658"/>
      <c r="O31" s="1658"/>
      <c r="P31" s="1658"/>
      <c r="Q31" s="1658"/>
      <c r="R31" s="1658"/>
      <c r="S31" s="1658"/>
      <c r="T31" s="1658"/>
    </row>
    <row r="32" spans="2:20" s="613" customFormat="1" ht="30.75" customHeight="1" x14ac:dyDescent="0.2">
      <c r="B32" s="1925"/>
      <c r="C32" s="1389" t="s">
        <v>1091</v>
      </c>
      <c r="D32" s="1396">
        <v>22</v>
      </c>
      <c r="E32" s="1396">
        <v>1391</v>
      </c>
      <c r="F32" s="1396">
        <v>13</v>
      </c>
      <c r="G32" s="1396">
        <v>1062.809</v>
      </c>
      <c r="H32" s="1397">
        <v>0.22023327405165119</v>
      </c>
      <c r="I32" s="1396">
        <v>182.34644409000001</v>
      </c>
      <c r="J32" s="1396">
        <v>82796.954672360007</v>
      </c>
      <c r="K32" s="1398">
        <v>861.65</v>
      </c>
      <c r="L32" s="1658"/>
      <c r="M32" s="1658"/>
      <c r="N32" s="1658"/>
      <c r="O32" s="1658"/>
      <c r="P32" s="1658"/>
      <c r="Q32" s="1658"/>
      <c r="R32" s="1658"/>
      <c r="S32" s="1658"/>
      <c r="T32" s="1658"/>
    </row>
    <row r="33" spans="2:20" s="613" customFormat="1" ht="30.75" customHeight="1" x14ac:dyDescent="0.2">
      <c r="B33" s="1925"/>
      <c r="C33" s="1389" t="s">
        <v>1092</v>
      </c>
      <c r="D33" s="1396">
        <v>22</v>
      </c>
      <c r="E33" s="1396">
        <v>379</v>
      </c>
      <c r="F33" s="1396">
        <v>12</v>
      </c>
      <c r="G33" s="1396">
        <v>340.80500000000001</v>
      </c>
      <c r="H33" s="1397">
        <v>9.6693982317756999E-2</v>
      </c>
      <c r="I33" s="1396">
        <v>78.380083249999998</v>
      </c>
      <c r="J33" s="1396">
        <v>81059.93917225</v>
      </c>
      <c r="K33" s="1398">
        <v>843.38</v>
      </c>
      <c r="L33" s="1658"/>
      <c r="M33" s="1658"/>
      <c r="N33" s="1658"/>
      <c r="O33" s="1658"/>
      <c r="P33" s="1658"/>
      <c r="Q33" s="1658"/>
      <c r="R33" s="1658"/>
      <c r="S33" s="1658"/>
      <c r="T33" s="1658"/>
    </row>
    <row r="34" spans="2:20" s="613" customFormat="1" ht="30.75" customHeight="1" x14ac:dyDescent="0.2">
      <c r="B34" s="1925"/>
      <c r="C34" s="1389" t="s">
        <v>1093</v>
      </c>
      <c r="D34" s="1396">
        <v>22</v>
      </c>
      <c r="E34" s="1396">
        <v>216</v>
      </c>
      <c r="F34" s="1396">
        <v>14</v>
      </c>
      <c r="G34" s="1396">
        <v>291.54399999999998</v>
      </c>
      <c r="H34" s="1397">
        <v>3.5147892194510449E-2</v>
      </c>
      <c r="I34" s="1396">
        <v>27.911266250000001</v>
      </c>
      <c r="J34" s="1396">
        <v>79410.924830250005</v>
      </c>
      <c r="K34" s="1398">
        <v>826.04</v>
      </c>
      <c r="L34" s="1658"/>
      <c r="M34" s="1658"/>
      <c r="N34" s="1658"/>
      <c r="O34" s="1658"/>
      <c r="P34" s="1658"/>
      <c r="Q34" s="1658"/>
      <c r="R34" s="1658"/>
      <c r="S34" s="1658"/>
      <c r="T34" s="1658"/>
    </row>
    <row r="35" spans="2:20" s="613" customFormat="1" ht="30.75" customHeight="1" x14ac:dyDescent="0.2">
      <c r="B35" s="1925"/>
      <c r="C35" s="1389" t="s">
        <v>1094</v>
      </c>
      <c r="D35" s="1396">
        <v>22</v>
      </c>
      <c r="E35" s="1396">
        <v>58</v>
      </c>
      <c r="F35" s="1396">
        <v>10</v>
      </c>
      <c r="G35" s="1396">
        <v>3874.7849999999999</v>
      </c>
      <c r="H35" s="1397">
        <v>1.2459453044944642</v>
      </c>
      <c r="I35" s="1396">
        <v>981.10957099999996</v>
      </c>
      <c r="J35" s="1396">
        <v>78744.192659249995</v>
      </c>
      <c r="K35" s="1398">
        <v>819.03</v>
      </c>
      <c r="L35" s="1658"/>
      <c r="M35" s="1658"/>
      <c r="N35" s="1658"/>
      <c r="O35" s="1658"/>
      <c r="P35" s="1658"/>
      <c r="Q35" s="1658"/>
      <c r="R35" s="1658"/>
      <c r="S35" s="1658"/>
      <c r="T35" s="1658"/>
    </row>
    <row r="36" spans="2:20" s="613" customFormat="1" ht="30.75" customHeight="1" x14ac:dyDescent="0.2">
      <c r="B36" s="1925"/>
      <c r="C36" s="1389" t="s">
        <v>1095</v>
      </c>
      <c r="D36" s="1396">
        <v>22</v>
      </c>
      <c r="E36" s="1396">
        <v>58</v>
      </c>
      <c r="F36" s="1396">
        <v>12</v>
      </c>
      <c r="G36" s="1396">
        <v>91.382000000000005</v>
      </c>
      <c r="H36" s="1397">
        <v>9.5764363491397143E-3</v>
      </c>
      <c r="I36" s="1396">
        <v>7.5201372500000003</v>
      </c>
      <c r="J36" s="1396">
        <v>78527.512488249995</v>
      </c>
      <c r="K36" s="1398">
        <v>816.75</v>
      </c>
      <c r="L36" s="1658"/>
      <c r="M36" s="1658"/>
      <c r="N36" s="1658"/>
      <c r="O36" s="1658"/>
      <c r="P36" s="1658"/>
      <c r="Q36" s="1658"/>
      <c r="R36" s="1658"/>
      <c r="S36" s="1658"/>
      <c r="T36" s="1658"/>
    </row>
    <row r="37" spans="2:20" s="613" customFormat="1" ht="30.75" customHeight="1" x14ac:dyDescent="0.2">
      <c r="B37" s="1925"/>
      <c r="C37" s="1389" t="s">
        <v>1096</v>
      </c>
      <c r="D37" s="1396">
        <v>22</v>
      </c>
      <c r="E37" s="1396">
        <v>66</v>
      </c>
      <c r="F37" s="1396">
        <v>14</v>
      </c>
      <c r="G37" s="1396">
        <v>90.097999999999999</v>
      </c>
      <c r="H37" s="1397">
        <v>9.4110811515973215E-3</v>
      </c>
      <c r="I37" s="1396">
        <v>7.2748295000000001</v>
      </c>
      <c r="J37" s="1396">
        <v>77300.677603499993</v>
      </c>
      <c r="K37" s="1398">
        <v>803.85</v>
      </c>
      <c r="L37" s="1658"/>
      <c r="M37" s="1658"/>
      <c r="N37" s="1658"/>
      <c r="O37" s="1658"/>
      <c r="P37" s="1658"/>
      <c r="Q37" s="1658"/>
      <c r="R37" s="1658"/>
      <c r="S37" s="1658"/>
      <c r="T37" s="1658"/>
    </row>
    <row r="38" spans="2:20" s="613" customFormat="1" ht="30.75" customHeight="1" x14ac:dyDescent="0.2">
      <c r="B38" s="1925"/>
      <c r="C38" s="1389" t="s">
        <v>1097</v>
      </c>
      <c r="D38" s="1396">
        <v>22</v>
      </c>
      <c r="E38" s="1396">
        <v>154</v>
      </c>
      <c r="F38" s="1396">
        <v>12</v>
      </c>
      <c r="G38" s="1396">
        <v>297.024</v>
      </c>
      <c r="H38" s="1397">
        <v>3.2753285613756067E-2</v>
      </c>
      <c r="I38" s="1396">
        <v>24.949400749999999</v>
      </c>
      <c r="J38" s="1396">
        <v>76173.734275750001</v>
      </c>
      <c r="K38" s="1398">
        <v>792</v>
      </c>
      <c r="L38" s="1658"/>
      <c r="M38" s="1658"/>
      <c r="N38" s="1658"/>
      <c r="O38" s="1658"/>
      <c r="P38" s="1658"/>
      <c r="Q38" s="1658"/>
      <c r="R38" s="1658"/>
      <c r="S38" s="1658"/>
      <c r="T38" s="1658"/>
    </row>
    <row r="39" spans="2:20" s="613" customFormat="1" ht="30.75" customHeight="1" thickBot="1" x14ac:dyDescent="0.25">
      <c r="B39" s="1929"/>
      <c r="C39" s="1696" t="s">
        <v>1098</v>
      </c>
      <c r="D39" s="1697">
        <v>22</v>
      </c>
      <c r="E39" s="1697">
        <v>377</v>
      </c>
      <c r="F39" s="1697">
        <v>12</v>
      </c>
      <c r="G39" s="1697">
        <v>963.048</v>
      </c>
      <c r="H39" s="1698">
        <v>9.9742425504272911E-2</v>
      </c>
      <c r="I39" s="1697">
        <v>73.853009499999999</v>
      </c>
      <c r="J39" s="1697">
        <v>74043.727257100007</v>
      </c>
      <c r="K39" s="1699">
        <v>769.6</v>
      </c>
      <c r="L39" s="1658"/>
      <c r="M39" s="1658"/>
      <c r="N39" s="1658"/>
      <c r="O39" s="1658"/>
      <c r="P39" s="1658"/>
      <c r="Q39" s="1658"/>
      <c r="R39" s="1658"/>
      <c r="S39" s="1658"/>
      <c r="T39" s="1658"/>
    </row>
    <row r="40" spans="2:20" ht="9" customHeight="1" thickTop="1" x14ac:dyDescent="0.35">
      <c r="B40" s="115"/>
      <c r="C40" s="115"/>
      <c r="D40" s="115"/>
      <c r="E40" s="115"/>
      <c r="F40" s="115"/>
      <c r="G40" s="115"/>
      <c r="H40" s="115"/>
      <c r="I40" s="115"/>
      <c r="J40" s="115"/>
      <c r="K40" s="115"/>
    </row>
    <row r="41" spans="2:20" s="336" customFormat="1" ht="18.75" customHeight="1" x14ac:dyDescent="0.5">
      <c r="B41" s="336" t="s">
        <v>1792</v>
      </c>
      <c r="K41" s="336" t="s">
        <v>1551</v>
      </c>
    </row>
    <row r="42" spans="2:20" s="336" customFormat="1" ht="18.75" customHeight="1" x14ac:dyDescent="0.5">
      <c r="B42" s="581" t="s">
        <v>1553</v>
      </c>
      <c r="K42" s="336" t="s">
        <v>1554</v>
      </c>
    </row>
    <row r="43" spans="2:20" s="419" customFormat="1" ht="22.5" x14ac:dyDescent="0.5">
      <c r="B43" s="581" t="s">
        <v>1575</v>
      </c>
      <c r="K43" s="336" t="s">
        <v>1576</v>
      </c>
    </row>
    <row r="44" spans="2:20" ht="64.5" customHeight="1" x14ac:dyDescent="0.65">
      <c r="B44" s="115"/>
      <c r="G44" s="93"/>
      <c r="H44" s="93"/>
      <c r="I44" s="93"/>
      <c r="J44" s="93"/>
      <c r="K44" s="93"/>
    </row>
    <row r="47" spans="2:20" ht="27.75" x14ac:dyDescent="0.65">
      <c r="C47" s="167"/>
      <c r="D47" s="167"/>
      <c r="E47" s="167"/>
      <c r="F47" s="167"/>
      <c r="G47" s="167"/>
      <c r="H47" s="167"/>
      <c r="I47" s="168"/>
      <c r="J47" s="169"/>
    </row>
    <row r="50" spans="9:10" ht="27.75" x14ac:dyDescent="0.65">
      <c r="I50" s="169"/>
      <c r="J50" s="169"/>
    </row>
  </sheetData>
  <mergeCells count="18">
    <mergeCell ref="B3:K3"/>
    <mergeCell ref="B5:K5"/>
    <mergeCell ref="B9:C9"/>
    <mergeCell ref="B10:C11"/>
    <mergeCell ref="I10:I11"/>
    <mergeCell ref="J10:J11"/>
    <mergeCell ref="K10:K11"/>
    <mergeCell ref="H10:H11"/>
    <mergeCell ref="G10:G11"/>
    <mergeCell ref="E10:E11"/>
    <mergeCell ref="F10:F11"/>
    <mergeCell ref="D10:D11"/>
    <mergeCell ref="B16:B27"/>
    <mergeCell ref="B14:C14"/>
    <mergeCell ref="B28:B39"/>
    <mergeCell ref="B12:C12"/>
    <mergeCell ref="B15:C15"/>
    <mergeCell ref="B13:C13"/>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53.25" x14ac:dyDescent="1.1499999999999999">
      <c r="A10" s="291" t="s">
        <v>927</v>
      </c>
    </row>
    <row r="11" spans="1:1" ht="36.75" x14ac:dyDescent="0.85"/>
    <row r="12" spans="1:1" ht="36.75" x14ac:dyDescent="0.85"/>
    <row r="13" spans="1:1" ht="36.75" x14ac:dyDescent="0.85">
      <c r="A13" s="290" t="s">
        <v>737</v>
      </c>
    </row>
    <row r="14" spans="1:1" ht="18.75" customHeight="1" x14ac:dyDescent="0.85"/>
    <row r="15" spans="1:1" ht="48" x14ac:dyDescent="1.05">
      <c r="A15" s="293" t="s">
        <v>616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97" t="s">
        <v>1895</v>
      </c>
      <c r="C3" s="1946"/>
      <c r="D3" s="1946"/>
      <c r="E3" s="1946"/>
      <c r="F3" s="1946"/>
      <c r="G3" s="1946"/>
      <c r="H3" s="1946"/>
      <c r="I3" s="1946"/>
    </row>
    <row r="4" spans="2:22" s="5" customFormat="1" ht="12.75" customHeight="1" x14ac:dyDescent="0.85">
      <c r="B4" s="1662"/>
      <c r="C4" s="1662"/>
      <c r="D4" s="1662"/>
      <c r="E4" s="1662"/>
      <c r="F4" s="1662"/>
      <c r="G4" s="1662"/>
      <c r="H4" s="1662"/>
      <c r="I4" s="1662"/>
    </row>
    <row r="5" spans="2:22" ht="30" customHeight="1" x14ac:dyDescent="0.85">
      <c r="B5" s="1797" t="s">
        <v>1896</v>
      </c>
      <c r="C5" s="1797"/>
      <c r="D5" s="1797"/>
      <c r="E5" s="1797"/>
      <c r="F5" s="1797"/>
      <c r="G5" s="1797"/>
      <c r="H5" s="1797"/>
      <c r="I5" s="1797"/>
    </row>
    <row r="6" spans="2:22" ht="19.5" customHeight="1" x14ac:dyDescent="0.65">
      <c r="B6" s="88"/>
      <c r="C6" s="86"/>
      <c r="D6" s="86"/>
      <c r="E6" s="86"/>
      <c r="F6" s="86"/>
      <c r="G6" s="86"/>
      <c r="H6" s="86"/>
    </row>
    <row r="7" spans="2:22" s="37" customFormat="1" ht="22.5" x14ac:dyDescent="0.5">
      <c r="B7" s="626" t="s">
        <v>1766</v>
      </c>
      <c r="C7" s="229"/>
      <c r="D7" s="229"/>
      <c r="E7" s="229"/>
      <c r="F7" s="229"/>
      <c r="G7" s="229"/>
      <c r="H7" s="229"/>
      <c r="I7" s="229" t="s">
        <v>1770</v>
      </c>
      <c r="M7" s="79"/>
    </row>
    <row r="8" spans="2:22" ht="18.75" customHeight="1" thickBot="1" x14ac:dyDescent="0.4"/>
    <row r="9" spans="2:22" s="361" customFormat="1" ht="24.95" customHeight="1" thickTop="1" x14ac:dyDescent="0.7">
      <c r="B9" s="1947" t="s">
        <v>887</v>
      </c>
      <c r="C9" s="1784">
        <v>2007</v>
      </c>
      <c r="D9" s="1784">
        <v>2008</v>
      </c>
      <c r="E9" s="1784">
        <v>2009</v>
      </c>
      <c r="F9" s="1784">
        <v>2010</v>
      </c>
      <c r="G9" s="1784">
        <v>2011</v>
      </c>
      <c r="H9" s="1784">
        <v>2012</v>
      </c>
      <c r="I9" s="1950" t="s">
        <v>886</v>
      </c>
    </row>
    <row r="10" spans="2:22" s="526" customFormat="1" ht="24.95" customHeight="1" x14ac:dyDescent="0.7">
      <c r="B10" s="1948"/>
      <c r="C10" s="1785"/>
      <c r="D10" s="1785"/>
      <c r="E10" s="1785"/>
      <c r="F10" s="1785"/>
      <c r="G10" s="1785"/>
      <c r="H10" s="1785"/>
      <c r="I10" s="1951"/>
    </row>
    <row r="11" spans="2:22" s="361" customFormat="1" ht="24.95" customHeight="1" x14ac:dyDescent="0.7">
      <c r="B11" s="1949"/>
      <c r="C11" s="1786"/>
      <c r="D11" s="1786"/>
      <c r="E11" s="1786"/>
      <c r="F11" s="1786"/>
      <c r="G11" s="1786"/>
      <c r="H11" s="1786"/>
      <c r="I11" s="1952"/>
    </row>
    <row r="12" spans="2:22" s="361" customFormat="1" ht="15.75" customHeight="1" x14ac:dyDescent="0.7">
      <c r="B12" s="521"/>
      <c r="C12" s="607"/>
      <c r="D12" s="607"/>
      <c r="E12" s="607"/>
      <c r="F12" s="607"/>
      <c r="G12" s="607"/>
      <c r="H12" s="607"/>
      <c r="I12" s="527"/>
    </row>
    <row r="13" spans="2:22" s="566" customFormat="1" ht="37.5" customHeight="1" x14ac:dyDescent="0.2">
      <c r="B13" s="616" t="s">
        <v>18</v>
      </c>
      <c r="C13" s="609">
        <v>202627</v>
      </c>
      <c r="D13" s="609">
        <v>219268</v>
      </c>
      <c r="E13" s="609">
        <v>240640</v>
      </c>
      <c r="F13" s="610">
        <v>278428</v>
      </c>
      <c r="G13" s="610">
        <v>325005</v>
      </c>
      <c r="H13" s="610">
        <v>242885</v>
      </c>
      <c r="I13" s="578" t="s">
        <v>19</v>
      </c>
    </row>
    <row r="14" spans="2:22" s="613" customFormat="1" ht="37.5" customHeight="1" x14ac:dyDescent="0.2">
      <c r="B14" s="617" t="s">
        <v>15</v>
      </c>
      <c r="C14" s="612">
        <v>127000</v>
      </c>
      <c r="D14" s="612">
        <v>122000</v>
      </c>
      <c r="E14" s="612">
        <v>136130</v>
      </c>
      <c r="F14" s="612">
        <v>148200</v>
      </c>
      <c r="G14" s="612">
        <v>177500</v>
      </c>
      <c r="H14" s="612">
        <v>123000</v>
      </c>
      <c r="I14" s="623" t="s">
        <v>20</v>
      </c>
      <c r="J14" s="566"/>
      <c r="K14" s="566"/>
      <c r="L14" s="566"/>
      <c r="M14" s="566"/>
      <c r="N14" s="566"/>
      <c r="O14" s="566"/>
      <c r="P14" s="566"/>
      <c r="Q14" s="566"/>
      <c r="R14" s="566"/>
      <c r="S14" s="566"/>
    </row>
    <row r="15" spans="2:22" s="613" customFormat="1" ht="37.5" customHeight="1" x14ac:dyDescent="0.2">
      <c r="B15" s="617" t="s">
        <v>16</v>
      </c>
      <c r="C15" s="612">
        <v>6300</v>
      </c>
      <c r="D15" s="612">
        <v>7000</v>
      </c>
      <c r="E15" s="612">
        <v>8000</v>
      </c>
      <c r="F15" s="612">
        <v>9000</v>
      </c>
      <c r="G15" s="612">
        <v>12000</v>
      </c>
      <c r="H15" s="612">
        <v>12000</v>
      </c>
      <c r="I15" s="623" t="s">
        <v>245</v>
      </c>
      <c r="J15" s="566"/>
      <c r="K15" s="566"/>
      <c r="L15" s="566"/>
      <c r="M15" s="566"/>
      <c r="N15" s="566"/>
      <c r="O15" s="566"/>
      <c r="P15" s="566"/>
      <c r="Q15" s="566"/>
      <c r="R15" s="566"/>
      <c r="S15" s="566"/>
    </row>
    <row r="16" spans="2:22" s="613" customFormat="1" ht="37.5" customHeight="1" x14ac:dyDescent="0.2">
      <c r="B16" s="617" t="s">
        <v>246</v>
      </c>
      <c r="C16" s="612">
        <v>1946</v>
      </c>
      <c r="D16" s="612">
        <v>2615</v>
      </c>
      <c r="E16" s="612">
        <v>3580</v>
      </c>
      <c r="F16" s="612">
        <v>4290</v>
      </c>
      <c r="G16" s="612">
        <v>4510</v>
      </c>
      <c r="H16" s="612">
        <v>4010</v>
      </c>
      <c r="I16" s="623" t="s">
        <v>21</v>
      </c>
      <c r="J16" s="566"/>
      <c r="K16" s="566"/>
      <c r="L16" s="566"/>
      <c r="M16" s="566"/>
      <c r="N16" s="566"/>
      <c r="O16" s="566"/>
      <c r="P16" s="566"/>
      <c r="Q16" s="566"/>
      <c r="R16" s="566"/>
      <c r="S16" s="566"/>
    </row>
    <row r="17" spans="2:19" s="613" customFormat="1" ht="37.5" customHeight="1" x14ac:dyDescent="0.2">
      <c r="B17" s="617" t="s">
        <v>17</v>
      </c>
      <c r="C17" s="612">
        <v>43231</v>
      </c>
      <c r="D17" s="612">
        <v>54723</v>
      </c>
      <c r="E17" s="612">
        <v>55301</v>
      </c>
      <c r="F17" s="612">
        <v>74201</v>
      </c>
      <c r="G17" s="612">
        <v>76700</v>
      </c>
      <c r="H17" s="612">
        <v>61500</v>
      </c>
      <c r="I17" s="623" t="s">
        <v>247</v>
      </c>
      <c r="J17" s="566"/>
      <c r="K17" s="566"/>
      <c r="L17" s="566"/>
      <c r="M17" s="566"/>
      <c r="N17" s="566"/>
      <c r="O17" s="566"/>
      <c r="P17" s="566"/>
      <c r="Q17" s="566"/>
      <c r="R17" s="566"/>
      <c r="S17" s="566"/>
    </row>
    <row r="18" spans="2:19" s="613" customFormat="1" ht="37.5" customHeight="1" x14ac:dyDescent="0.2">
      <c r="B18" s="617" t="s">
        <v>780</v>
      </c>
      <c r="C18" s="612">
        <v>17100</v>
      </c>
      <c r="D18" s="612">
        <v>23910</v>
      </c>
      <c r="E18" s="612">
        <v>26105</v>
      </c>
      <c r="F18" s="612">
        <v>29100</v>
      </c>
      <c r="G18" s="612">
        <v>39300</v>
      </c>
      <c r="H18" s="612">
        <v>31300</v>
      </c>
      <c r="I18" s="623" t="s">
        <v>620</v>
      </c>
      <c r="J18" s="566"/>
      <c r="K18" s="566"/>
      <c r="L18" s="566"/>
      <c r="M18" s="566"/>
      <c r="N18" s="566"/>
      <c r="O18" s="566"/>
      <c r="P18" s="566"/>
      <c r="Q18" s="566"/>
      <c r="R18" s="566"/>
      <c r="S18" s="566"/>
    </row>
    <row r="19" spans="2:19" s="613" customFormat="1" ht="37.5" customHeight="1" x14ac:dyDescent="0.2">
      <c r="B19" s="618" t="s">
        <v>781</v>
      </c>
      <c r="C19" s="612">
        <v>7050</v>
      </c>
      <c r="D19" s="612">
        <v>9020</v>
      </c>
      <c r="E19" s="612">
        <v>11524</v>
      </c>
      <c r="F19" s="612">
        <v>13637</v>
      </c>
      <c r="G19" s="612">
        <v>14995</v>
      </c>
      <c r="H19" s="612">
        <v>11075</v>
      </c>
      <c r="I19" s="623" t="s">
        <v>782</v>
      </c>
      <c r="J19" s="566"/>
      <c r="K19" s="566"/>
      <c r="L19" s="566"/>
      <c r="M19" s="566"/>
      <c r="N19" s="566"/>
      <c r="O19" s="566"/>
      <c r="P19" s="566"/>
      <c r="Q19" s="566"/>
      <c r="R19" s="566"/>
      <c r="S19" s="566"/>
    </row>
    <row r="20" spans="2:19" s="613" customFormat="1" ht="15.75" customHeight="1" x14ac:dyDescent="0.2">
      <c r="B20" s="618"/>
      <c r="C20" s="612"/>
      <c r="D20" s="612"/>
      <c r="E20" s="612"/>
      <c r="F20" s="612"/>
      <c r="G20" s="612"/>
      <c r="H20" s="612"/>
      <c r="I20" s="623"/>
      <c r="J20" s="566"/>
      <c r="K20" s="566"/>
      <c r="L20" s="566"/>
      <c r="M20" s="566"/>
      <c r="N20" s="566"/>
      <c r="O20" s="566"/>
      <c r="P20" s="566"/>
      <c r="Q20" s="566"/>
      <c r="R20" s="566"/>
      <c r="S20" s="566"/>
    </row>
    <row r="21" spans="2:19" s="566" customFormat="1" ht="37.5" customHeight="1" x14ac:dyDescent="0.2">
      <c r="B21" s="619" t="s">
        <v>281</v>
      </c>
      <c r="C21" s="610">
        <v>47091</v>
      </c>
      <c r="D21" s="610">
        <v>46617</v>
      </c>
      <c r="E21" s="610">
        <v>47484</v>
      </c>
      <c r="F21" s="610">
        <v>42816</v>
      </c>
      <c r="G21" s="610">
        <v>54272</v>
      </c>
      <c r="H21" s="610">
        <v>4662</v>
      </c>
      <c r="I21" s="578" t="s">
        <v>248</v>
      </c>
    </row>
    <row r="22" spans="2:19" s="613" customFormat="1" ht="15.75" customHeight="1" x14ac:dyDescent="0.2">
      <c r="B22" s="618"/>
      <c r="C22" s="612"/>
      <c r="D22" s="612"/>
      <c r="E22" s="612"/>
      <c r="F22" s="612"/>
      <c r="G22" s="612"/>
      <c r="H22" s="612"/>
      <c r="I22" s="623"/>
      <c r="J22" s="566"/>
      <c r="K22" s="566"/>
      <c r="L22" s="566"/>
      <c r="M22" s="566"/>
      <c r="N22" s="566"/>
      <c r="O22" s="566"/>
      <c r="P22" s="566"/>
      <c r="Q22" s="566"/>
      <c r="R22" s="566"/>
      <c r="S22" s="566"/>
    </row>
    <row r="23" spans="2:19" s="566" customFormat="1" ht="37.5" customHeight="1" x14ac:dyDescent="0.2">
      <c r="B23" s="619" t="s">
        <v>282</v>
      </c>
      <c r="C23" s="609">
        <v>14210</v>
      </c>
      <c r="D23" s="609">
        <v>42612</v>
      </c>
      <c r="E23" s="609">
        <v>43200</v>
      </c>
      <c r="F23" s="610">
        <v>79250</v>
      </c>
      <c r="G23" s="610">
        <v>75190</v>
      </c>
      <c r="H23" s="610">
        <v>30940</v>
      </c>
      <c r="I23" s="578" t="s">
        <v>249</v>
      </c>
    </row>
    <row r="24" spans="2:19" s="613" customFormat="1" ht="37.5" customHeight="1" x14ac:dyDescent="0.2">
      <c r="B24" s="618" t="s">
        <v>66</v>
      </c>
      <c r="C24" s="612">
        <v>0</v>
      </c>
      <c r="D24" s="612">
        <v>0</v>
      </c>
      <c r="E24" s="612">
        <v>0</v>
      </c>
      <c r="F24" s="612">
        <v>0</v>
      </c>
      <c r="G24" s="612">
        <v>0</v>
      </c>
      <c r="H24" s="612">
        <v>0</v>
      </c>
      <c r="I24" s="623" t="s">
        <v>67</v>
      </c>
      <c r="J24" s="566"/>
      <c r="K24" s="566"/>
      <c r="L24" s="566"/>
      <c r="M24" s="566"/>
      <c r="N24" s="566"/>
      <c r="O24" s="566"/>
      <c r="P24" s="566"/>
      <c r="Q24" s="566"/>
      <c r="R24" s="566"/>
      <c r="S24" s="566"/>
    </row>
    <row r="25" spans="2:19" s="613" customFormat="1" ht="37.5" customHeight="1" x14ac:dyDescent="0.2">
      <c r="B25" s="618" t="s">
        <v>250</v>
      </c>
      <c r="C25" s="615">
        <v>14210</v>
      </c>
      <c r="D25" s="615">
        <v>42612</v>
      </c>
      <c r="E25" s="615">
        <v>43200</v>
      </c>
      <c r="F25" s="615">
        <v>79250</v>
      </c>
      <c r="G25" s="615">
        <v>75190</v>
      </c>
      <c r="H25" s="615">
        <v>30940</v>
      </c>
      <c r="I25" s="623" t="s">
        <v>27</v>
      </c>
      <c r="J25" s="566"/>
      <c r="K25" s="566"/>
      <c r="L25" s="566"/>
      <c r="M25" s="566"/>
      <c r="N25" s="566"/>
      <c r="O25" s="566"/>
      <c r="P25" s="566"/>
      <c r="Q25" s="566"/>
      <c r="R25" s="566"/>
      <c r="S25" s="566"/>
    </row>
    <row r="26" spans="2:19" s="613" customFormat="1" ht="15.75" customHeight="1" x14ac:dyDescent="0.2">
      <c r="B26" s="618"/>
      <c r="C26" s="612"/>
      <c r="D26" s="612"/>
      <c r="E26" s="612"/>
      <c r="F26" s="612"/>
      <c r="G26" s="612"/>
      <c r="H26" s="612"/>
      <c r="I26" s="623"/>
      <c r="J26" s="566"/>
      <c r="K26" s="566"/>
      <c r="L26" s="566"/>
      <c r="M26" s="566"/>
      <c r="N26" s="566"/>
      <c r="O26" s="566"/>
      <c r="P26" s="566"/>
      <c r="Q26" s="566"/>
      <c r="R26" s="566"/>
      <c r="S26" s="566"/>
    </row>
    <row r="27" spans="2:19" s="566" customFormat="1" ht="37.5" customHeight="1" x14ac:dyDescent="0.2">
      <c r="B27" s="619" t="s">
        <v>841</v>
      </c>
      <c r="C27" s="609">
        <v>239758.087</v>
      </c>
      <c r="D27" s="609">
        <v>99303</v>
      </c>
      <c r="E27" s="609">
        <v>127617.66</v>
      </c>
      <c r="F27" s="610">
        <v>177092.17199999999</v>
      </c>
      <c r="G27" s="610">
        <v>194192.497</v>
      </c>
      <c r="H27" s="610">
        <v>500565.91200000001</v>
      </c>
      <c r="I27" s="578" t="s">
        <v>842</v>
      </c>
    </row>
    <row r="28" spans="2:19" s="613" customFormat="1" ht="37.5" customHeight="1" x14ac:dyDescent="0.2">
      <c r="B28" s="618" t="s">
        <v>251</v>
      </c>
      <c r="C28" s="612">
        <v>189645.16500000001</v>
      </c>
      <c r="D28" s="612">
        <v>90318</v>
      </c>
      <c r="E28" s="612">
        <v>116701.66</v>
      </c>
      <c r="F28" s="612">
        <v>168079.36299999998</v>
      </c>
      <c r="G28" s="612">
        <v>185004.747</v>
      </c>
      <c r="H28" s="612">
        <v>375714.66200000001</v>
      </c>
      <c r="I28" s="623" t="s">
        <v>254</v>
      </c>
      <c r="J28" s="566"/>
      <c r="K28" s="566"/>
      <c r="L28" s="566"/>
      <c r="M28" s="566"/>
      <c r="N28" s="566"/>
      <c r="O28" s="566"/>
      <c r="P28" s="566"/>
      <c r="Q28" s="566"/>
      <c r="R28" s="566"/>
      <c r="S28" s="566"/>
    </row>
    <row r="29" spans="2:19" s="613" customFormat="1" ht="37.5" customHeight="1" x14ac:dyDescent="0.2">
      <c r="B29" s="618" t="s">
        <v>252</v>
      </c>
      <c r="C29" s="612">
        <v>37978.921999999999</v>
      </c>
      <c r="D29" s="612">
        <v>0</v>
      </c>
      <c r="E29" s="612">
        <v>0</v>
      </c>
      <c r="F29" s="612">
        <v>0</v>
      </c>
      <c r="G29" s="612">
        <v>0</v>
      </c>
      <c r="H29" s="612">
        <v>49828.936999999998</v>
      </c>
      <c r="I29" s="623" t="s">
        <v>255</v>
      </c>
      <c r="J29" s="566"/>
      <c r="K29" s="566"/>
      <c r="L29" s="566"/>
      <c r="M29" s="566"/>
      <c r="N29" s="566"/>
      <c r="O29" s="566"/>
      <c r="P29" s="566"/>
      <c r="Q29" s="566"/>
      <c r="R29" s="566"/>
      <c r="S29" s="566"/>
    </row>
    <row r="30" spans="2:19" s="613" customFormat="1" ht="37.5" customHeight="1" x14ac:dyDescent="0.2">
      <c r="B30" s="618" t="s">
        <v>253</v>
      </c>
      <c r="C30" s="612">
        <v>12134</v>
      </c>
      <c r="D30" s="612">
        <v>8985</v>
      </c>
      <c r="E30" s="612">
        <v>10916</v>
      </c>
      <c r="F30" s="612">
        <v>9012.8089999999993</v>
      </c>
      <c r="G30" s="612">
        <v>9187.75</v>
      </c>
      <c r="H30" s="612">
        <v>9187.75</v>
      </c>
      <c r="I30" s="623" t="s">
        <v>256</v>
      </c>
      <c r="J30" s="566"/>
      <c r="K30" s="566"/>
      <c r="L30" s="566"/>
      <c r="M30" s="566"/>
      <c r="N30" s="566"/>
      <c r="O30" s="566"/>
      <c r="P30" s="566"/>
      <c r="Q30" s="566"/>
      <c r="R30" s="566"/>
      <c r="S30" s="566"/>
    </row>
    <row r="31" spans="2:19" s="613" customFormat="1" ht="37.5" customHeight="1" x14ac:dyDescent="0.2">
      <c r="B31" s="618" t="s">
        <v>1487</v>
      </c>
      <c r="C31" s="612">
        <v>0</v>
      </c>
      <c r="D31" s="612">
        <v>0</v>
      </c>
      <c r="E31" s="612">
        <v>0</v>
      </c>
      <c r="F31" s="612">
        <v>0</v>
      </c>
      <c r="G31" s="612">
        <v>0</v>
      </c>
      <c r="H31" s="612">
        <v>65834.562999999995</v>
      </c>
      <c r="I31" s="623" t="s">
        <v>1488</v>
      </c>
      <c r="J31" s="566"/>
      <c r="K31" s="566"/>
      <c r="L31" s="566"/>
      <c r="M31" s="566"/>
      <c r="N31" s="566"/>
      <c r="O31" s="566"/>
      <c r="P31" s="566"/>
      <c r="Q31" s="566"/>
      <c r="R31" s="566"/>
      <c r="S31" s="566"/>
    </row>
    <row r="32" spans="2:19" s="613" customFormat="1" ht="37.5" customHeight="1" x14ac:dyDescent="0.2">
      <c r="B32" s="618" t="s">
        <v>1515</v>
      </c>
      <c r="C32" s="612">
        <v>0</v>
      </c>
      <c r="D32" s="612">
        <v>0</v>
      </c>
      <c r="E32" s="612">
        <v>0</v>
      </c>
      <c r="F32" s="612">
        <v>0</v>
      </c>
      <c r="G32" s="612">
        <v>0</v>
      </c>
      <c r="H32" s="612">
        <v>0</v>
      </c>
      <c r="I32" s="623" t="s">
        <v>1535</v>
      </c>
      <c r="J32" s="566"/>
      <c r="K32" s="566"/>
      <c r="L32" s="566"/>
      <c r="M32" s="566"/>
      <c r="N32" s="566"/>
      <c r="O32" s="566"/>
      <c r="P32" s="566"/>
      <c r="Q32" s="566"/>
      <c r="R32" s="566"/>
      <c r="S32" s="566"/>
    </row>
    <row r="33" spans="2:19" s="613" customFormat="1" ht="37.5" customHeight="1" x14ac:dyDescent="0.2">
      <c r="B33" s="618" t="s">
        <v>1516</v>
      </c>
      <c r="C33" s="612">
        <v>0</v>
      </c>
      <c r="D33" s="612">
        <v>0</v>
      </c>
      <c r="E33" s="612">
        <v>0</v>
      </c>
      <c r="F33" s="612">
        <v>0</v>
      </c>
      <c r="G33" s="612">
        <v>0</v>
      </c>
      <c r="H33" s="612">
        <v>0</v>
      </c>
      <c r="I33" s="623" t="s">
        <v>1536</v>
      </c>
      <c r="J33" s="566"/>
      <c r="K33" s="566"/>
      <c r="L33" s="566"/>
      <c r="M33" s="566"/>
      <c r="N33" s="566"/>
      <c r="O33" s="566"/>
      <c r="P33" s="566"/>
      <c r="Q33" s="566"/>
      <c r="R33" s="566"/>
      <c r="S33" s="566"/>
    </row>
    <row r="34" spans="2:19" s="613" customFormat="1" ht="15.75" customHeight="1" x14ac:dyDescent="0.2">
      <c r="B34" s="618"/>
      <c r="C34" s="612"/>
      <c r="D34" s="612"/>
      <c r="E34" s="612"/>
      <c r="F34" s="612"/>
      <c r="G34" s="612"/>
      <c r="H34" s="612"/>
      <c r="I34" s="623"/>
      <c r="J34" s="566"/>
      <c r="K34" s="566"/>
      <c r="L34" s="566"/>
      <c r="M34" s="566"/>
      <c r="N34" s="566"/>
      <c r="O34" s="566"/>
      <c r="P34" s="566"/>
      <c r="Q34" s="566"/>
      <c r="R34" s="566"/>
      <c r="S34" s="566"/>
    </row>
    <row r="35" spans="2:19" s="566" customFormat="1" ht="37.5" customHeight="1" x14ac:dyDescent="0.2">
      <c r="B35" s="619" t="s">
        <v>919</v>
      </c>
      <c r="C35" s="609">
        <v>84313.913</v>
      </c>
      <c r="D35" s="609">
        <v>192200</v>
      </c>
      <c r="E35" s="609">
        <v>226058</v>
      </c>
      <c r="F35" s="610">
        <v>176413.82799999998</v>
      </c>
      <c r="G35" s="610">
        <v>186340.503</v>
      </c>
      <c r="H35" s="610">
        <v>547497.08799999999</v>
      </c>
      <c r="I35" s="578" t="s">
        <v>619</v>
      </c>
    </row>
    <row r="36" spans="2:19" s="613" customFormat="1" ht="37.5" customHeight="1" x14ac:dyDescent="0.2">
      <c r="B36" s="618" t="s">
        <v>257</v>
      </c>
      <c r="C36" s="612">
        <v>17937</v>
      </c>
      <c r="D36" s="612">
        <v>10650</v>
      </c>
      <c r="E36" s="612">
        <v>12296</v>
      </c>
      <c r="F36" s="612">
        <v>11934.61</v>
      </c>
      <c r="G36" s="612">
        <v>18851.555</v>
      </c>
      <c r="H36" s="612">
        <v>18568.11</v>
      </c>
      <c r="I36" s="623" t="s">
        <v>920</v>
      </c>
      <c r="J36" s="566"/>
      <c r="K36" s="566"/>
      <c r="L36" s="566"/>
      <c r="M36" s="566"/>
      <c r="N36" s="566"/>
      <c r="O36" s="566"/>
      <c r="P36" s="566"/>
      <c r="Q36" s="566"/>
      <c r="R36" s="566"/>
      <c r="S36" s="566"/>
    </row>
    <row r="37" spans="2:19" s="613" customFormat="1" ht="37.5" customHeight="1" x14ac:dyDescent="0.2">
      <c r="B37" s="618" t="s">
        <v>158</v>
      </c>
      <c r="C37" s="612">
        <v>66376.913</v>
      </c>
      <c r="D37" s="612">
        <v>181550</v>
      </c>
      <c r="E37" s="612">
        <v>213762</v>
      </c>
      <c r="F37" s="612">
        <v>164479.21799999999</v>
      </c>
      <c r="G37" s="612">
        <v>167488.948</v>
      </c>
      <c r="H37" s="612">
        <v>528928.978</v>
      </c>
      <c r="I37" s="623" t="s">
        <v>765</v>
      </c>
      <c r="J37" s="566"/>
      <c r="K37" s="566"/>
      <c r="L37" s="566"/>
      <c r="M37" s="566"/>
      <c r="N37" s="566"/>
      <c r="O37" s="566"/>
      <c r="P37" s="566"/>
      <c r="Q37" s="566"/>
      <c r="R37" s="566"/>
      <c r="S37" s="566"/>
    </row>
    <row r="38" spans="2:19" s="613" customFormat="1" ht="37.5" customHeight="1" x14ac:dyDescent="0.2">
      <c r="B38" s="618" t="s">
        <v>159</v>
      </c>
      <c r="C38" s="612">
        <v>0</v>
      </c>
      <c r="D38" s="612">
        <v>0</v>
      </c>
      <c r="E38" s="612">
        <v>0</v>
      </c>
      <c r="F38" s="612">
        <v>0</v>
      </c>
      <c r="G38" s="612">
        <v>0</v>
      </c>
      <c r="H38" s="612">
        <v>0</v>
      </c>
      <c r="I38" s="623" t="s">
        <v>766</v>
      </c>
      <c r="J38" s="566"/>
      <c r="K38" s="566"/>
      <c r="L38" s="566"/>
      <c r="M38" s="566"/>
      <c r="N38" s="566"/>
      <c r="O38" s="566"/>
      <c r="P38" s="566"/>
      <c r="Q38" s="566"/>
      <c r="R38" s="566"/>
      <c r="S38" s="566"/>
    </row>
    <row r="39" spans="2:19" s="613" customFormat="1" ht="15.75" customHeight="1" x14ac:dyDescent="0.2">
      <c r="B39" s="618"/>
      <c r="C39" s="612"/>
      <c r="D39" s="612"/>
      <c r="E39" s="612"/>
      <c r="F39" s="612"/>
      <c r="G39" s="612"/>
      <c r="H39" s="612"/>
      <c r="I39" s="623"/>
      <c r="J39" s="566"/>
      <c r="K39" s="566"/>
      <c r="L39" s="566"/>
      <c r="M39" s="566"/>
      <c r="N39" s="566"/>
      <c r="O39" s="566"/>
      <c r="P39" s="566"/>
      <c r="Q39" s="566"/>
      <c r="R39" s="566"/>
      <c r="S39" s="566"/>
    </row>
    <row r="40" spans="2:19" s="566" customFormat="1" ht="37.5" customHeight="1" x14ac:dyDescent="0.2">
      <c r="B40" s="616" t="s">
        <v>854</v>
      </c>
      <c r="C40" s="609">
        <v>588000</v>
      </c>
      <c r="D40" s="609">
        <v>600000</v>
      </c>
      <c r="E40" s="609">
        <v>684999.66</v>
      </c>
      <c r="F40" s="610">
        <v>754000</v>
      </c>
      <c r="G40" s="610">
        <v>835000</v>
      </c>
      <c r="H40" s="610">
        <v>1326550</v>
      </c>
      <c r="I40" s="578" t="s">
        <v>332</v>
      </c>
    </row>
    <row r="41" spans="2:19" s="361" customFormat="1" ht="24.95" customHeight="1" thickBot="1" x14ac:dyDescent="0.75">
      <c r="B41" s="620"/>
      <c r="C41" s="472"/>
      <c r="D41" s="472"/>
      <c r="E41" s="472"/>
      <c r="F41" s="472"/>
      <c r="G41" s="472"/>
      <c r="H41" s="472"/>
      <c r="I41" s="624"/>
    </row>
    <row r="42" spans="2:19" ht="9" customHeight="1" thickTop="1" x14ac:dyDescent="0.35">
      <c r="B42" s="621"/>
      <c r="I42" s="621"/>
    </row>
    <row r="43" spans="2:19" s="53" customFormat="1" ht="18.75" customHeight="1" x14ac:dyDescent="0.5">
      <c r="B43" s="625" t="s">
        <v>1793</v>
      </c>
      <c r="C43" s="336"/>
      <c r="D43" s="336"/>
      <c r="E43" s="336"/>
      <c r="F43" s="336"/>
      <c r="G43" s="336"/>
      <c r="H43" s="336"/>
      <c r="I43" s="625" t="s">
        <v>1794</v>
      </c>
    </row>
    <row r="44" spans="2:19" s="53" customFormat="1" ht="18.75" customHeight="1" x14ac:dyDescent="0.5">
      <c r="B44" s="528"/>
    </row>
    <row r="45" spans="2:19" s="37" customFormat="1" ht="21.75" x14ac:dyDescent="0.5">
      <c r="B45" s="622"/>
    </row>
    <row r="46" spans="2:19" ht="21.75" customHeight="1" x14ac:dyDescent="0.5">
      <c r="B46" s="621"/>
      <c r="H46" s="37"/>
    </row>
    <row r="47" spans="2:19" x14ac:dyDescent="0.35">
      <c r="B47" s="621"/>
      <c r="C47" s="165"/>
      <c r="D47" s="165"/>
      <c r="E47" s="165"/>
      <c r="F47" s="165"/>
      <c r="G47" s="165"/>
      <c r="H47" s="165"/>
      <c r="I47" s="165"/>
    </row>
    <row r="48" spans="2:19" x14ac:dyDescent="0.35">
      <c r="B48" s="621"/>
      <c r="C48" s="165"/>
      <c r="D48" s="165"/>
      <c r="E48" s="165"/>
      <c r="F48" s="165"/>
      <c r="G48" s="165"/>
      <c r="H48" s="165"/>
      <c r="I48" s="165"/>
    </row>
    <row r="49" spans="2:9" x14ac:dyDescent="0.35">
      <c r="B49" s="621"/>
      <c r="C49" s="165"/>
      <c r="D49" s="165"/>
      <c r="E49" s="165"/>
      <c r="F49" s="165"/>
      <c r="G49" s="165"/>
      <c r="H49" s="165"/>
      <c r="I49" s="165"/>
    </row>
    <row r="50" spans="2:9" x14ac:dyDescent="0.35">
      <c r="B50" s="621"/>
      <c r="C50" s="165"/>
      <c r="D50" s="165"/>
      <c r="E50" s="165"/>
      <c r="F50" s="165"/>
      <c r="G50" s="165"/>
      <c r="H50" s="165"/>
      <c r="I50" s="165"/>
    </row>
    <row r="51" spans="2:9" x14ac:dyDescent="0.35">
      <c r="B51" s="621"/>
      <c r="C51" s="165"/>
      <c r="D51" s="165"/>
      <c r="E51" s="165"/>
      <c r="F51" s="165"/>
      <c r="G51" s="165"/>
      <c r="H51" s="165"/>
      <c r="I51" s="165"/>
    </row>
    <row r="52" spans="2:9" x14ac:dyDescent="0.35">
      <c r="B52" s="621"/>
      <c r="C52" s="165"/>
      <c r="D52" s="165"/>
      <c r="E52" s="165"/>
      <c r="F52" s="165"/>
      <c r="G52" s="165"/>
      <c r="H52" s="165"/>
      <c r="I52" s="165"/>
    </row>
    <row r="53" spans="2:9" x14ac:dyDescent="0.35">
      <c r="B53" s="621"/>
      <c r="C53" s="165"/>
      <c r="D53" s="165"/>
      <c r="E53" s="165"/>
      <c r="F53" s="165"/>
      <c r="G53" s="165"/>
      <c r="H53" s="165"/>
      <c r="I53" s="165"/>
    </row>
    <row r="54" spans="2:9" x14ac:dyDescent="0.35">
      <c r="B54" s="621"/>
      <c r="C54" s="165"/>
      <c r="D54" s="165"/>
      <c r="E54" s="165"/>
      <c r="F54" s="165"/>
      <c r="G54" s="165"/>
      <c r="H54" s="165"/>
      <c r="I54" s="165"/>
    </row>
    <row r="55" spans="2:9" x14ac:dyDescent="0.35">
      <c r="B55" s="621"/>
      <c r="C55" s="165"/>
      <c r="D55" s="165"/>
      <c r="E55" s="165"/>
      <c r="F55" s="165"/>
      <c r="G55" s="165"/>
      <c r="H55" s="165"/>
      <c r="I55" s="165"/>
    </row>
    <row r="56" spans="2:9" x14ac:dyDescent="0.35">
      <c r="B56" s="621"/>
      <c r="C56" s="165"/>
      <c r="D56" s="165"/>
      <c r="E56" s="165"/>
      <c r="F56" s="165"/>
      <c r="G56" s="165"/>
      <c r="H56" s="165"/>
      <c r="I56" s="165"/>
    </row>
    <row r="57" spans="2:9" x14ac:dyDescent="0.35">
      <c r="B57" s="621"/>
      <c r="C57" s="165"/>
      <c r="D57" s="165"/>
      <c r="E57" s="165"/>
      <c r="F57" s="165"/>
      <c r="G57" s="165"/>
      <c r="H57" s="165"/>
      <c r="I57" s="165"/>
    </row>
    <row r="58" spans="2:9" x14ac:dyDescent="0.35">
      <c r="B58" s="621"/>
      <c r="C58" s="165"/>
      <c r="D58" s="165"/>
      <c r="E58" s="165"/>
      <c r="F58" s="165"/>
      <c r="G58" s="165"/>
      <c r="H58" s="165"/>
      <c r="I58" s="165"/>
    </row>
    <row r="59" spans="2:9" x14ac:dyDescent="0.35">
      <c r="B59" s="621"/>
      <c r="C59" s="165"/>
      <c r="D59" s="165"/>
      <c r="E59" s="165"/>
      <c r="F59" s="165"/>
      <c r="G59" s="165"/>
      <c r="H59" s="165"/>
      <c r="I59" s="165"/>
    </row>
    <row r="60" spans="2:9" x14ac:dyDescent="0.35">
      <c r="B60" s="621"/>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7" t="s">
        <v>1897</v>
      </c>
      <c r="C3" s="1946"/>
      <c r="D3" s="1946"/>
      <c r="E3" s="1946"/>
      <c r="F3" s="1946"/>
      <c r="G3" s="1946"/>
      <c r="H3" s="1946"/>
      <c r="I3" s="1946"/>
    </row>
    <row r="4" spans="2:22" s="5" customFormat="1" ht="12.75" customHeight="1" x14ac:dyDescent="0.85">
      <c r="B4" s="1662"/>
      <c r="C4" s="1662"/>
      <c r="D4" s="1662"/>
      <c r="E4" s="1662"/>
      <c r="F4" s="1662"/>
      <c r="G4" s="1662"/>
      <c r="H4" s="1662"/>
      <c r="I4" s="1662"/>
    </row>
    <row r="5" spans="2:22" ht="36.75" x14ac:dyDescent="0.85">
      <c r="B5" s="1797" t="s">
        <v>1898</v>
      </c>
      <c r="C5" s="1946"/>
      <c r="D5" s="1946"/>
      <c r="E5" s="1946"/>
      <c r="F5" s="1946"/>
      <c r="G5" s="1946"/>
      <c r="H5" s="1946"/>
      <c r="I5" s="1946"/>
    </row>
    <row r="6" spans="2:22" ht="19.5" customHeight="1" x14ac:dyDescent="0.65">
      <c r="B6" s="88"/>
      <c r="C6" s="86"/>
      <c r="D6" s="86"/>
      <c r="E6" s="86"/>
      <c r="F6" s="86"/>
      <c r="G6" s="86"/>
      <c r="H6" s="86"/>
    </row>
    <row r="7" spans="2:22" s="37" customFormat="1" ht="22.5" x14ac:dyDescent="0.5">
      <c r="B7" s="626" t="s">
        <v>1766</v>
      </c>
      <c r="C7" s="229"/>
      <c r="D7" s="229"/>
      <c r="E7" s="229"/>
      <c r="F7" s="229"/>
      <c r="G7" s="229"/>
      <c r="H7" s="229"/>
      <c r="I7" s="229" t="s">
        <v>1770</v>
      </c>
      <c r="M7" s="79"/>
    </row>
    <row r="8" spans="2:22" ht="18.75" customHeight="1" thickBot="1" x14ac:dyDescent="0.55000000000000004">
      <c r="B8" s="419"/>
      <c r="C8" s="419"/>
      <c r="D8" s="419"/>
      <c r="E8" s="419"/>
      <c r="F8" s="419"/>
      <c r="G8" s="419"/>
      <c r="H8" s="419"/>
      <c r="I8" s="419"/>
    </row>
    <row r="9" spans="2:22" s="258" customFormat="1" ht="24.95" customHeight="1" thickTop="1" x14ac:dyDescent="0.7">
      <c r="B9" s="1781" t="s">
        <v>887</v>
      </c>
      <c r="C9" s="1784">
        <v>2007</v>
      </c>
      <c r="D9" s="1784">
        <v>2008</v>
      </c>
      <c r="E9" s="1784">
        <v>2009</v>
      </c>
      <c r="F9" s="1784">
        <v>2010</v>
      </c>
      <c r="G9" s="1784">
        <v>2011</v>
      </c>
      <c r="H9" s="1784">
        <v>2012</v>
      </c>
      <c r="I9" s="1778" t="s">
        <v>886</v>
      </c>
    </row>
    <row r="10" spans="2:22" s="341" customFormat="1" ht="24.95" customHeight="1" x14ac:dyDescent="0.7">
      <c r="B10" s="1782"/>
      <c r="C10" s="1785"/>
      <c r="D10" s="1785"/>
      <c r="E10" s="1785"/>
      <c r="F10" s="1785"/>
      <c r="G10" s="1785"/>
      <c r="H10" s="1785"/>
      <c r="I10" s="1779"/>
    </row>
    <row r="11" spans="2:22" s="258" customFormat="1" ht="24.95" customHeight="1" x14ac:dyDescent="0.7">
      <c r="B11" s="1783"/>
      <c r="C11" s="1786"/>
      <c r="D11" s="1786"/>
      <c r="E11" s="1786"/>
      <c r="F11" s="1786"/>
      <c r="G11" s="1786"/>
      <c r="H11" s="1786"/>
      <c r="I11" s="1780"/>
    </row>
    <row r="12" spans="2:22" s="258" customFormat="1" ht="15" customHeight="1" x14ac:dyDescent="0.7">
      <c r="B12" s="380"/>
      <c r="C12" s="438"/>
      <c r="D12" s="438"/>
      <c r="E12" s="438"/>
      <c r="F12" s="438"/>
      <c r="G12" s="438"/>
      <c r="H12" s="438"/>
      <c r="I12" s="627"/>
    </row>
    <row r="13" spans="2:22" s="258" customFormat="1" ht="24.75" customHeight="1" x14ac:dyDescent="0.7">
      <c r="B13" s="380" t="s">
        <v>767</v>
      </c>
      <c r="C13" s="438"/>
      <c r="D13" s="438"/>
      <c r="E13" s="438"/>
      <c r="F13" s="438"/>
      <c r="G13" s="438"/>
      <c r="H13" s="438"/>
      <c r="I13" s="332" t="s">
        <v>403</v>
      </c>
    </row>
    <row r="14" spans="2:22" s="258" customFormat="1" ht="15" customHeight="1" x14ac:dyDescent="0.7">
      <c r="B14" s="636"/>
      <c r="C14" s="400"/>
      <c r="D14" s="400"/>
      <c r="E14" s="400"/>
      <c r="F14" s="400"/>
      <c r="G14" s="400"/>
      <c r="H14" s="400"/>
      <c r="I14" s="627"/>
    </row>
    <row r="15" spans="2:22" s="362" customFormat="1" ht="24.75" customHeight="1" x14ac:dyDescent="0.2">
      <c r="B15" s="619" t="s">
        <v>389</v>
      </c>
      <c r="C15" s="363">
        <v>373222.51</v>
      </c>
      <c r="D15" s="363">
        <v>402993</v>
      </c>
      <c r="E15" s="363">
        <v>453467.50999999995</v>
      </c>
      <c r="F15" s="364">
        <v>480874.67</v>
      </c>
      <c r="G15" s="364">
        <v>520816.97499999998</v>
      </c>
      <c r="H15" s="364">
        <v>627649.14500000002</v>
      </c>
      <c r="I15" s="628" t="s">
        <v>23</v>
      </c>
      <c r="J15" s="365"/>
      <c r="K15" s="365"/>
      <c r="L15" s="365"/>
      <c r="M15" s="365"/>
      <c r="N15" s="365"/>
      <c r="O15" s="365"/>
      <c r="P15" s="365"/>
      <c r="Q15" s="365"/>
      <c r="R15" s="365"/>
      <c r="S15" s="365"/>
    </row>
    <row r="16" spans="2:22" s="367" customFormat="1" ht="24.95" customHeight="1" x14ac:dyDescent="0.2">
      <c r="B16" s="618" t="s">
        <v>283</v>
      </c>
      <c r="C16" s="331">
        <v>9371.625</v>
      </c>
      <c r="D16" s="331">
        <v>9661</v>
      </c>
      <c r="E16" s="331">
        <v>13015.7</v>
      </c>
      <c r="F16" s="331">
        <v>12209.365</v>
      </c>
      <c r="G16" s="331">
        <v>12083.51</v>
      </c>
      <c r="H16" s="331">
        <v>11121.19</v>
      </c>
      <c r="I16" s="630" t="s">
        <v>390</v>
      </c>
      <c r="J16" s="365"/>
      <c r="K16" s="365"/>
      <c r="L16" s="365"/>
      <c r="M16" s="365"/>
      <c r="N16" s="365"/>
      <c r="O16" s="365"/>
      <c r="P16" s="365"/>
      <c r="Q16" s="365"/>
      <c r="R16" s="365"/>
      <c r="S16" s="365"/>
    </row>
    <row r="17" spans="2:19" s="367" customFormat="1" ht="24.95" customHeight="1" x14ac:dyDescent="0.2">
      <c r="B17" s="618" t="s">
        <v>284</v>
      </c>
      <c r="C17" s="331">
        <v>97973.035000000003</v>
      </c>
      <c r="D17" s="331">
        <v>101292</v>
      </c>
      <c r="E17" s="331">
        <v>122375.37</v>
      </c>
      <c r="F17" s="331">
        <v>138886.875</v>
      </c>
      <c r="G17" s="331">
        <v>147061.76999999999</v>
      </c>
      <c r="H17" s="331">
        <v>183311.43</v>
      </c>
      <c r="I17" s="630" t="s">
        <v>747</v>
      </c>
      <c r="J17" s="365"/>
      <c r="K17" s="365"/>
      <c r="L17" s="365"/>
      <c r="M17" s="365"/>
      <c r="N17" s="365"/>
      <c r="O17" s="365"/>
      <c r="P17" s="365"/>
      <c r="Q17" s="365"/>
      <c r="R17" s="365"/>
      <c r="S17" s="365"/>
    </row>
    <row r="18" spans="2:19" s="367" customFormat="1" ht="24.95" customHeight="1" x14ac:dyDescent="0.2">
      <c r="B18" s="618" t="s">
        <v>744</v>
      </c>
      <c r="C18" s="331">
        <v>82742.16</v>
      </c>
      <c r="D18" s="331">
        <v>86827</v>
      </c>
      <c r="E18" s="331">
        <v>101464.27</v>
      </c>
      <c r="F18" s="331">
        <v>108907.23</v>
      </c>
      <c r="G18" s="331">
        <v>120291.02</v>
      </c>
      <c r="H18" s="331">
        <v>143638.565</v>
      </c>
      <c r="I18" s="630" t="s">
        <v>391</v>
      </c>
      <c r="J18" s="365"/>
      <c r="K18" s="365"/>
      <c r="L18" s="365"/>
      <c r="M18" s="365"/>
      <c r="N18" s="365"/>
      <c r="O18" s="365"/>
      <c r="P18" s="365"/>
      <c r="Q18" s="365"/>
      <c r="R18" s="365"/>
      <c r="S18" s="365"/>
    </row>
    <row r="19" spans="2:19" s="367" customFormat="1" ht="24.95" customHeight="1" x14ac:dyDescent="0.2">
      <c r="B19" s="618" t="s">
        <v>285</v>
      </c>
      <c r="C19" s="331">
        <v>9497.8150000000005</v>
      </c>
      <c r="D19" s="331">
        <v>9237</v>
      </c>
      <c r="E19" s="331">
        <v>10175.5</v>
      </c>
      <c r="F19" s="331">
        <v>10845.065000000001</v>
      </c>
      <c r="G19" s="331">
        <v>11985.945</v>
      </c>
      <c r="H19" s="331">
        <v>12410.915000000001</v>
      </c>
      <c r="I19" s="630" t="s">
        <v>748</v>
      </c>
      <c r="J19" s="365"/>
      <c r="K19" s="365"/>
      <c r="L19" s="365"/>
      <c r="M19" s="365"/>
      <c r="N19" s="365"/>
      <c r="O19" s="365"/>
      <c r="P19" s="365"/>
      <c r="Q19" s="365"/>
      <c r="R19" s="365"/>
      <c r="S19" s="365"/>
    </row>
    <row r="20" spans="2:19" s="367" customFormat="1" ht="24.95" customHeight="1" x14ac:dyDescent="0.2">
      <c r="B20" s="618" t="s">
        <v>745</v>
      </c>
      <c r="C20" s="331">
        <v>20974.375</v>
      </c>
      <c r="D20" s="331">
        <v>23213</v>
      </c>
      <c r="E20" s="331">
        <v>28651.599999999999</v>
      </c>
      <c r="F20" s="331">
        <v>29903.96</v>
      </c>
      <c r="G20" s="331">
        <v>32299.785</v>
      </c>
      <c r="H20" s="331">
        <v>35512.785000000003</v>
      </c>
      <c r="I20" s="630" t="s">
        <v>392</v>
      </c>
      <c r="J20" s="365"/>
      <c r="K20" s="365"/>
      <c r="L20" s="365"/>
      <c r="M20" s="365"/>
      <c r="N20" s="365"/>
      <c r="O20" s="365"/>
      <c r="P20" s="365"/>
      <c r="Q20" s="365"/>
      <c r="R20" s="365"/>
      <c r="S20" s="365"/>
    </row>
    <row r="21" spans="2:19" s="367" customFormat="1" ht="24.95" customHeight="1" x14ac:dyDescent="0.2">
      <c r="B21" s="618" t="s">
        <v>393</v>
      </c>
      <c r="C21" s="331">
        <v>36921.760000000002</v>
      </c>
      <c r="D21" s="331">
        <v>40073</v>
      </c>
      <c r="E21" s="331">
        <v>53609.599999999999</v>
      </c>
      <c r="F21" s="331">
        <v>55731.504999999997</v>
      </c>
      <c r="G21" s="331">
        <v>59113</v>
      </c>
      <c r="H21" s="331">
        <v>70683.455000000002</v>
      </c>
      <c r="I21" s="630" t="s">
        <v>394</v>
      </c>
      <c r="J21" s="365"/>
      <c r="K21" s="365"/>
      <c r="L21" s="365"/>
      <c r="M21" s="365"/>
      <c r="N21" s="365"/>
      <c r="O21" s="365"/>
      <c r="P21" s="365"/>
      <c r="Q21" s="365"/>
      <c r="R21" s="365"/>
      <c r="S21" s="365"/>
    </row>
    <row r="22" spans="2:19" s="367" customFormat="1" ht="24.95" customHeight="1" x14ac:dyDescent="0.2">
      <c r="B22" s="618" t="s">
        <v>286</v>
      </c>
      <c r="C22" s="331">
        <v>2172.7550000000001</v>
      </c>
      <c r="D22" s="331">
        <v>1869</v>
      </c>
      <c r="E22" s="331">
        <v>2135</v>
      </c>
      <c r="F22" s="331">
        <v>2309.145</v>
      </c>
      <c r="G22" s="331">
        <v>2624.605</v>
      </c>
      <c r="H22" s="331">
        <v>3111.34</v>
      </c>
      <c r="I22" s="630" t="s">
        <v>677</v>
      </c>
      <c r="J22" s="365"/>
      <c r="K22" s="365"/>
      <c r="L22" s="365"/>
      <c r="M22" s="365"/>
      <c r="N22" s="365"/>
      <c r="O22" s="365"/>
      <c r="P22" s="365"/>
      <c r="Q22" s="365"/>
      <c r="R22" s="365"/>
      <c r="S22" s="365"/>
    </row>
    <row r="23" spans="2:19" s="367" customFormat="1" ht="24.95" customHeight="1" x14ac:dyDescent="0.2">
      <c r="B23" s="618" t="s">
        <v>395</v>
      </c>
      <c r="C23" s="331">
        <v>8612.9850000000006</v>
      </c>
      <c r="D23" s="331">
        <v>8062</v>
      </c>
      <c r="E23" s="331">
        <v>9099.67</v>
      </c>
      <c r="F23" s="331">
        <v>10673.795</v>
      </c>
      <c r="G23" s="331">
        <v>12768.99</v>
      </c>
      <c r="H23" s="331">
        <v>18419.715</v>
      </c>
      <c r="I23" s="630" t="s">
        <v>233</v>
      </c>
      <c r="J23" s="365"/>
      <c r="K23" s="365"/>
      <c r="L23" s="365"/>
      <c r="M23" s="365"/>
      <c r="N23" s="365"/>
      <c r="O23" s="365"/>
      <c r="P23" s="365"/>
      <c r="Q23" s="365"/>
      <c r="R23" s="365"/>
      <c r="S23" s="365"/>
    </row>
    <row r="24" spans="2:19" s="367" customFormat="1" ht="24.95" customHeight="1" x14ac:dyDescent="0.2">
      <c r="B24" s="618" t="s">
        <v>746</v>
      </c>
      <c r="C24" s="331">
        <v>104956</v>
      </c>
      <c r="D24" s="331">
        <v>122759</v>
      </c>
      <c r="E24" s="331">
        <v>112940.8</v>
      </c>
      <c r="F24" s="331">
        <v>111407.73</v>
      </c>
      <c r="G24" s="331">
        <v>122588.35</v>
      </c>
      <c r="H24" s="331">
        <v>149439.75</v>
      </c>
      <c r="I24" s="630" t="s">
        <v>234</v>
      </c>
      <c r="J24" s="365"/>
      <c r="K24" s="365"/>
      <c r="L24" s="365"/>
      <c r="M24" s="365"/>
      <c r="N24" s="365"/>
      <c r="O24" s="365"/>
      <c r="P24" s="365"/>
      <c r="Q24" s="365"/>
      <c r="R24" s="365"/>
      <c r="S24" s="365"/>
    </row>
    <row r="25" spans="2:19" s="367" customFormat="1" ht="15" customHeight="1" x14ac:dyDescent="0.2">
      <c r="B25" s="637"/>
      <c r="C25" s="331"/>
      <c r="D25" s="331"/>
      <c r="E25" s="331"/>
      <c r="F25" s="331"/>
      <c r="G25" s="331"/>
      <c r="H25" s="331"/>
      <c r="I25" s="631"/>
      <c r="J25" s="365"/>
      <c r="K25" s="365"/>
      <c r="L25" s="365"/>
      <c r="M25" s="365"/>
      <c r="N25" s="365"/>
      <c r="O25" s="365"/>
      <c r="P25" s="365"/>
      <c r="Q25" s="365"/>
      <c r="R25" s="365"/>
      <c r="S25" s="365"/>
    </row>
    <row r="26" spans="2:19" s="362" customFormat="1" ht="24.95" customHeight="1" x14ac:dyDescent="0.2">
      <c r="B26" s="619" t="s">
        <v>235</v>
      </c>
      <c r="C26" s="364">
        <v>32692.54</v>
      </c>
      <c r="D26" s="364">
        <v>25593</v>
      </c>
      <c r="E26" s="364">
        <v>30847.14</v>
      </c>
      <c r="F26" s="364">
        <v>33489.355000000003</v>
      </c>
      <c r="G26" s="364">
        <v>36438.894999999997</v>
      </c>
      <c r="H26" s="364">
        <v>76544.294999999998</v>
      </c>
      <c r="I26" s="628" t="s">
        <v>678</v>
      </c>
      <c r="J26" s="365"/>
      <c r="K26" s="365"/>
      <c r="L26" s="365"/>
      <c r="M26" s="365"/>
      <c r="N26" s="365"/>
      <c r="O26" s="365"/>
      <c r="P26" s="365"/>
      <c r="Q26" s="365"/>
      <c r="R26" s="365"/>
      <c r="S26" s="365"/>
    </row>
    <row r="27" spans="2:19" s="367" customFormat="1" ht="15" customHeight="1" x14ac:dyDescent="0.2">
      <c r="B27" s="637"/>
      <c r="C27" s="331"/>
      <c r="D27" s="331"/>
      <c r="E27" s="331"/>
      <c r="F27" s="331"/>
      <c r="G27" s="331"/>
      <c r="H27" s="331"/>
      <c r="I27" s="631"/>
      <c r="J27" s="365"/>
      <c r="K27" s="365"/>
      <c r="L27" s="365"/>
      <c r="M27" s="365"/>
      <c r="N27" s="365"/>
      <c r="O27" s="365"/>
      <c r="P27" s="365"/>
      <c r="Q27" s="365"/>
      <c r="R27" s="365"/>
      <c r="S27" s="365"/>
    </row>
    <row r="28" spans="2:19" s="362" customFormat="1" ht="24.95" customHeight="1" x14ac:dyDescent="0.2">
      <c r="B28" s="619" t="s">
        <v>236</v>
      </c>
      <c r="C28" s="364">
        <v>16349.33</v>
      </c>
      <c r="D28" s="364">
        <v>15712</v>
      </c>
      <c r="E28" s="364">
        <v>21605.4</v>
      </c>
      <c r="F28" s="364">
        <v>17991.025000000001</v>
      </c>
      <c r="G28" s="364">
        <v>22955.325000000001</v>
      </c>
      <c r="H28" s="364">
        <v>23560.485000000001</v>
      </c>
      <c r="I28" s="628" t="s">
        <v>53</v>
      </c>
      <c r="J28" s="365"/>
      <c r="K28" s="365"/>
      <c r="L28" s="365"/>
      <c r="M28" s="365"/>
      <c r="N28" s="365"/>
      <c r="O28" s="365"/>
      <c r="P28" s="365"/>
      <c r="Q28" s="365"/>
      <c r="R28" s="365"/>
      <c r="S28" s="365"/>
    </row>
    <row r="29" spans="2:19" s="367" customFormat="1" ht="15" customHeight="1" x14ac:dyDescent="0.2">
      <c r="B29" s="637"/>
      <c r="C29" s="331"/>
      <c r="D29" s="331"/>
      <c r="E29" s="331"/>
      <c r="F29" s="331"/>
      <c r="G29" s="331"/>
      <c r="H29" s="331"/>
      <c r="I29" s="631"/>
      <c r="J29" s="365"/>
      <c r="K29" s="365"/>
      <c r="L29" s="365"/>
      <c r="M29" s="365"/>
      <c r="N29" s="365"/>
      <c r="O29" s="365"/>
      <c r="P29" s="365"/>
      <c r="Q29" s="365"/>
      <c r="R29" s="365"/>
      <c r="S29" s="365"/>
    </row>
    <row r="30" spans="2:19" s="362" customFormat="1" ht="24.95" customHeight="1" x14ac:dyDescent="0.2">
      <c r="B30" s="619" t="s">
        <v>237</v>
      </c>
      <c r="C30" s="364">
        <v>11116.26</v>
      </c>
      <c r="D30" s="364">
        <v>7654</v>
      </c>
      <c r="E30" s="364">
        <v>9997.9</v>
      </c>
      <c r="F30" s="364">
        <v>8109.55</v>
      </c>
      <c r="G30" s="364">
        <v>7335.1149999999998</v>
      </c>
      <c r="H30" s="364">
        <v>6778.7</v>
      </c>
      <c r="I30" s="628" t="s">
        <v>238</v>
      </c>
      <c r="J30" s="365"/>
      <c r="K30" s="365"/>
      <c r="L30" s="365"/>
      <c r="M30" s="365"/>
      <c r="N30" s="365"/>
      <c r="O30" s="365"/>
      <c r="P30" s="365"/>
      <c r="Q30" s="365"/>
      <c r="R30" s="365"/>
      <c r="S30" s="365"/>
    </row>
    <row r="31" spans="2:19" s="367" customFormat="1" ht="15" customHeight="1" x14ac:dyDescent="0.2">
      <c r="B31" s="637"/>
      <c r="C31" s="331"/>
      <c r="D31" s="331"/>
      <c r="E31" s="331"/>
      <c r="F31" s="331"/>
      <c r="G31" s="331"/>
      <c r="H31" s="331"/>
      <c r="I31" s="631"/>
      <c r="J31" s="365"/>
      <c r="K31" s="365"/>
      <c r="L31" s="365"/>
      <c r="M31" s="365"/>
      <c r="N31" s="365"/>
      <c r="O31" s="365"/>
      <c r="P31" s="365"/>
      <c r="Q31" s="365"/>
      <c r="R31" s="365"/>
      <c r="S31" s="365"/>
    </row>
    <row r="32" spans="2:19" s="362" customFormat="1" ht="24.95" customHeight="1" x14ac:dyDescent="0.2">
      <c r="B32" s="619" t="s">
        <v>239</v>
      </c>
      <c r="C32" s="364">
        <v>39426.964999999997</v>
      </c>
      <c r="D32" s="364">
        <v>34611</v>
      </c>
      <c r="E32" s="364">
        <v>41540.800000000003</v>
      </c>
      <c r="F32" s="364">
        <v>55720.94</v>
      </c>
      <c r="G32" s="364">
        <v>68670.145000000004</v>
      </c>
      <c r="H32" s="364">
        <v>68445.264999999999</v>
      </c>
      <c r="I32" s="628" t="s">
        <v>240</v>
      </c>
      <c r="J32" s="365"/>
      <c r="K32" s="365"/>
      <c r="L32" s="365"/>
      <c r="M32" s="365"/>
      <c r="N32" s="365"/>
      <c r="O32" s="365"/>
      <c r="P32" s="365"/>
      <c r="Q32" s="365"/>
      <c r="R32" s="365"/>
      <c r="S32" s="365"/>
    </row>
    <row r="33" spans="2:19" s="367" customFormat="1" ht="15" customHeight="1" x14ac:dyDescent="0.2">
      <c r="B33" s="637"/>
      <c r="C33" s="331"/>
      <c r="D33" s="331"/>
      <c r="E33" s="331"/>
      <c r="F33" s="331"/>
      <c r="G33" s="331"/>
      <c r="H33" s="331"/>
      <c r="I33" s="631"/>
      <c r="J33" s="365"/>
      <c r="K33" s="365"/>
      <c r="L33" s="365"/>
      <c r="M33" s="365"/>
      <c r="N33" s="365"/>
      <c r="O33" s="365"/>
      <c r="P33" s="365"/>
      <c r="Q33" s="365"/>
      <c r="R33" s="365"/>
      <c r="S33" s="365"/>
    </row>
    <row r="34" spans="2:19" s="362" customFormat="1" ht="24.95" customHeight="1" x14ac:dyDescent="0.2">
      <c r="B34" s="619" t="s">
        <v>241</v>
      </c>
      <c r="C34" s="364">
        <v>1029.02</v>
      </c>
      <c r="D34" s="364">
        <v>884</v>
      </c>
      <c r="E34" s="364">
        <v>1095.7</v>
      </c>
      <c r="F34" s="364">
        <v>1190.0150000000001</v>
      </c>
      <c r="G34" s="364">
        <v>1385.8150000000001</v>
      </c>
      <c r="H34" s="364">
        <v>1573.63</v>
      </c>
      <c r="I34" s="628" t="s">
        <v>697</v>
      </c>
      <c r="J34" s="365"/>
      <c r="K34" s="365"/>
      <c r="L34" s="365"/>
      <c r="M34" s="365"/>
      <c r="N34" s="365"/>
      <c r="O34" s="365"/>
      <c r="P34" s="365"/>
      <c r="Q34" s="365"/>
      <c r="R34" s="365"/>
      <c r="S34" s="365"/>
    </row>
    <row r="35" spans="2:19" s="367" customFormat="1" ht="15" customHeight="1" x14ac:dyDescent="0.2">
      <c r="B35" s="637"/>
      <c r="C35" s="331"/>
      <c r="D35" s="331"/>
      <c r="E35" s="331"/>
      <c r="F35" s="331"/>
      <c r="G35" s="331"/>
      <c r="H35" s="331"/>
      <c r="I35" s="631"/>
      <c r="J35" s="365"/>
      <c r="K35" s="365"/>
      <c r="L35" s="365"/>
      <c r="M35" s="365"/>
      <c r="N35" s="365"/>
      <c r="O35" s="365"/>
      <c r="P35" s="365"/>
      <c r="Q35" s="365"/>
      <c r="R35" s="365"/>
      <c r="S35" s="365"/>
    </row>
    <row r="36" spans="2:19" s="362" customFormat="1" ht="24.95" customHeight="1" x14ac:dyDescent="0.2">
      <c r="B36" s="619" t="s">
        <v>242</v>
      </c>
      <c r="C36" s="364">
        <v>3620.8449999999998</v>
      </c>
      <c r="D36" s="364">
        <v>2834</v>
      </c>
      <c r="E36" s="364">
        <v>3382.89</v>
      </c>
      <c r="F36" s="364">
        <v>4059.79</v>
      </c>
      <c r="G36" s="364">
        <v>2802.335</v>
      </c>
      <c r="H36" s="364">
        <v>2837.355</v>
      </c>
      <c r="I36" s="628" t="s">
        <v>243</v>
      </c>
      <c r="J36" s="365"/>
      <c r="K36" s="365"/>
      <c r="L36" s="365"/>
      <c r="M36" s="365"/>
      <c r="N36" s="365"/>
      <c r="O36" s="365"/>
      <c r="P36" s="365"/>
      <c r="Q36" s="365"/>
      <c r="R36" s="365"/>
      <c r="S36" s="365"/>
    </row>
    <row r="37" spans="2:19" s="367" customFormat="1" ht="15" customHeight="1" x14ac:dyDescent="0.2">
      <c r="B37" s="637"/>
      <c r="C37" s="331"/>
      <c r="D37" s="331"/>
      <c r="E37" s="331"/>
      <c r="F37" s="331"/>
      <c r="G37" s="331"/>
      <c r="H37" s="331"/>
      <c r="I37" s="631"/>
      <c r="J37" s="365"/>
      <c r="K37" s="365"/>
      <c r="L37" s="365"/>
      <c r="M37" s="365"/>
      <c r="N37" s="365"/>
      <c r="O37" s="365"/>
      <c r="P37" s="365"/>
      <c r="Q37" s="365"/>
      <c r="R37" s="365"/>
      <c r="S37" s="365"/>
    </row>
    <row r="38" spans="2:19" s="362" customFormat="1" ht="24.95" customHeight="1" x14ac:dyDescent="0.2">
      <c r="B38" s="619" t="s">
        <v>399</v>
      </c>
      <c r="C38" s="364">
        <v>32179.53</v>
      </c>
      <c r="D38" s="364">
        <v>26343</v>
      </c>
      <c r="E38" s="364">
        <v>37018.300000000003</v>
      </c>
      <c r="F38" s="364">
        <v>35389.18</v>
      </c>
      <c r="G38" s="364">
        <v>39187.195</v>
      </c>
      <c r="H38" s="364">
        <v>41711.224999999999</v>
      </c>
      <c r="I38" s="628" t="s">
        <v>54</v>
      </c>
      <c r="J38" s="365"/>
      <c r="K38" s="365"/>
      <c r="L38" s="365"/>
      <c r="M38" s="365"/>
      <c r="N38" s="365"/>
      <c r="O38" s="365"/>
      <c r="P38" s="365"/>
      <c r="Q38" s="365"/>
      <c r="R38" s="365"/>
      <c r="S38" s="365"/>
    </row>
    <row r="39" spans="2:19" s="367" customFormat="1" ht="15" customHeight="1" x14ac:dyDescent="0.2">
      <c r="B39" s="637"/>
      <c r="C39" s="331"/>
      <c r="D39" s="331"/>
      <c r="E39" s="331"/>
      <c r="F39" s="331"/>
      <c r="G39" s="331"/>
      <c r="H39" s="331"/>
      <c r="I39" s="631"/>
      <c r="J39" s="365"/>
      <c r="K39" s="365"/>
      <c r="L39" s="365"/>
      <c r="M39" s="365"/>
      <c r="N39" s="365"/>
      <c r="O39" s="365"/>
      <c r="P39" s="365"/>
      <c r="Q39" s="365"/>
      <c r="R39" s="365"/>
      <c r="S39" s="365"/>
    </row>
    <row r="40" spans="2:19" s="362" customFormat="1" ht="24.95" customHeight="1" x14ac:dyDescent="0.2">
      <c r="B40" s="619" t="s">
        <v>259</v>
      </c>
      <c r="C40" s="364">
        <v>5363</v>
      </c>
      <c r="D40" s="364">
        <v>4350</v>
      </c>
      <c r="E40" s="364">
        <v>4334</v>
      </c>
      <c r="F40" s="364">
        <v>4730</v>
      </c>
      <c r="G40" s="364">
        <v>4971</v>
      </c>
      <c r="H40" s="364">
        <v>5091</v>
      </c>
      <c r="I40" s="628" t="s">
        <v>55</v>
      </c>
      <c r="J40" s="365"/>
      <c r="K40" s="365"/>
      <c r="L40" s="365"/>
      <c r="M40" s="365"/>
      <c r="N40" s="365"/>
      <c r="O40" s="365"/>
      <c r="P40" s="365"/>
      <c r="Q40" s="365"/>
      <c r="R40" s="365"/>
      <c r="S40" s="365"/>
    </row>
    <row r="41" spans="2:19" s="367" customFormat="1" ht="15" customHeight="1" x14ac:dyDescent="0.2">
      <c r="B41" s="637"/>
      <c r="C41" s="331"/>
      <c r="D41" s="331"/>
      <c r="E41" s="331"/>
      <c r="F41" s="331"/>
      <c r="G41" s="331"/>
      <c r="H41" s="331"/>
      <c r="I41" s="631"/>
      <c r="J41" s="365"/>
      <c r="K41" s="365"/>
      <c r="L41" s="365"/>
      <c r="M41" s="365"/>
      <c r="N41" s="365"/>
      <c r="O41" s="365"/>
      <c r="P41" s="365"/>
      <c r="Q41" s="365"/>
      <c r="R41" s="365"/>
      <c r="S41" s="365"/>
    </row>
    <row r="42" spans="2:19" s="362" customFormat="1" ht="24.95" customHeight="1" x14ac:dyDescent="0.2">
      <c r="B42" s="619" t="s">
        <v>244</v>
      </c>
      <c r="C42" s="364">
        <v>73000</v>
      </c>
      <c r="D42" s="364">
        <v>79026</v>
      </c>
      <c r="E42" s="364">
        <v>81710</v>
      </c>
      <c r="F42" s="364">
        <v>112445.47500000001</v>
      </c>
      <c r="G42" s="364">
        <v>130437.2</v>
      </c>
      <c r="H42" s="364">
        <v>472358.9</v>
      </c>
      <c r="I42" s="628" t="s">
        <v>777</v>
      </c>
      <c r="J42" s="365"/>
      <c r="K42" s="365"/>
      <c r="L42" s="365"/>
      <c r="M42" s="365"/>
      <c r="N42" s="365"/>
      <c r="O42" s="365"/>
      <c r="P42" s="365"/>
      <c r="Q42" s="365"/>
      <c r="R42" s="365"/>
      <c r="S42" s="365"/>
    </row>
    <row r="43" spans="2:19" s="367" customFormat="1" ht="15" customHeight="1" x14ac:dyDescent="0.2">
      <c r="B43" s="637"/>
      <c r="C43" s="331"/>
      <c r="D43" s="331"/>
      <c r="E43" s="331"/>
      <c r="F43" s="331"/>
      <c r="G43" s="331"/>
      <c r="H43" s="331"/>
      <c r="I43" s="631"/>
      <c r="J43" s="365"/>
      <c r="K43" s="365"/>
      <c r="L43" s="365"/>
      <c r="M43" s="365"/>
      <c r="N43" s="365"/>
      <c r="O43" s="365"/>
      <c r="P43" s="365"/>
      <c r="Q43" s="365"/>
      <c r="R43" s="365"/>
      <c r="S43" s="365"/>
    </row>
    <row r="44" spans="2:19" s="367" customFormat="1" ht="24.95" customHeight="1" x14ac:dyDescent="0.2">
      <c r="B44" s="616" t="s">
        <v>854</v>
      </c>
      <c r="C44" s="363">
        <v>588000</v>
      </c>
      <c r="D44" s="363">
        <v>600000</v>
      </c>
      <c r="E44" s="363">
        <v>684999.64</v>
      </c>
      <c r="F44" s="364">
        <v>754000.00000000012</v>
      </c>
      <c r="G44" s="364">
        <v>834999.99999999977</v>
      </c>
      <c r="H44" s="364">
        <v>1326550</v>
      </c>
      <c r="I44" s="628" t="s">
        <v>332</v>
      </c>
      <c r="J44" s="365"/>
      <c r="K44" s="365"/>
      <c r="L44" s="365"/>
      <c r="M44" s="365"/>
      <c r="N44" s="365"/>
      <c r="O44" s="365"/>
      <c r="P44" s="365"/>
      <c r="Q44" s="365"/>
      <c r="R44" s="365"/>
      <c r="S44" s="365"/>
    </row>
    <row r="45" spans="2:19" s="362" customFormat="1" ht="24.95" customHeight="1" thickBot="1" x14ac:dyDescent="0.25">
      <c r="B45" s="616"/>
      <c r="C45" s="364"/>
      <c r="D45" s="364"/>
      <c r="E45" s="364"/>
      <c r="F45" s="364"/>
      <c r="G45" s="364"/>
      <c r="H45" s="364"/>
      <c r="I45" s="628"/>
      <c r="J45" s="365"/>
      <c r="K45" s="365"/>
      <c r="L45" s="365"/>
      <c r="M45" s="365"/>
      <c r="N45" s="365"/>
      <c r="O45" s="365"/>
      <c r="P45" s="365"/>
      <c r="Q45" s="365"/>
      <c r="R45" s="365"/>
      <c r="S45" s="365"/>
    </row>
    <row r="46" spans="2:19" s="367" customFormat="1" ht="15" customHeight="1" thickTop="1" x14ac:dyDescent="0.2">
      <c r="B46" s="638"/>
      <c r="C46" s="635"/>
      <c r="D46" s="635"/>
      <c r="E46" s="635"/>
      <c r="F46" s="635"/>
      <c r="G46" s="635"/>
      <c r="H46" s="635"/>
      <c r="I46" s="632"/>
      <c r="J46" s="365"/>
      <c r="K46" s="365"/>
      <c r="L46" s="365"/>
      <c r="M46" s="365"/>
      <c r="N46" s="365"/>
      <c r="O46" s="365"/>
      <c r="P46" s="365"/>
      <c r="Q46" s="365"/>
      <c r="R46" s="365"/>
      <c r="S46" s="365"/>
    </row>
    <row r="47" spans="2:19" s="367" customFormat="1" ht="24.75" customHeight="1" x14ac:dyDescent="0.2">
      <c r="B47" s="637" t="s">
        <v>404</v>
      </c>
      <c r="C47" s="331"/>
      <c r="D47" s="331"/>
      <c r="E47" s="331"/>
      <c r="F47" s="331"/>
      <c r="G47" s="331"/>
      <c r="H47" s="331"/>
      <c r="I47" s="633" t="s">
        <v>743</v>
      </c>
      <c r="J47" s="365"/>
      <c r="K47" s="365"/>
      <c r="L47" s="365"/>
      <c r="M47" s="365"/>
      <c r="N47" s="365"/>
      <c r="O47" s="365"/>
      <c r="P47" s="365"/>
      <c r="Q47" s="365"/>
      <c r="R47" s="365"/>
      <c r="S47" s="365"/>
    </row>
    <row r="48" spans="2:19" s="367" customFormat="1" ht="15" customHeight="1" x14ac:dyDescent="0.2">
      <c r="B48" s="637"/>
      <c r="C48" s="331"/>
      <c r="D48" s="331"/>
      <c r="E48" s="331"/>
      <c r="F48" s="331"/>
      <c r="G48" s="331"/>
      <c r="H48" s="331"/>
      <c r="I48" s="631"/>
      <c r="J48" s="365"/>
      <c r="K48" s="365"/>
      <c r="L48" s="365"/>
      <c r="M48" s="365"/>
      <c r="N48" s="365"/>
      <c r="O48" s="365"/>
      <c r="P48" s="365"/>
      <c r="Q48" s="365"/>
      <c r="R48" s="365"/>
      <c r="S48" s="365"/>
    </row>
    <row r="49" spans="2:31" s="362" customFormat="1" ht="24.95" customHeight="1" x14ac:dyDescent="0.2">
      <c r="B49" s="616" t="s">
        <v>778</v>
      </c>
      <c r="C49" s="363">
        <v>253233.02499999999</v>
      </c>
      <c r="D49" s="363">
        <v>275885</v>
      </c>
      <c r="E49" s="363">
        <v>328175.93</v>
      </c>
      <c r="F49" s="364">
        <v>341772.255</v>
      </c>
      <c r="G49" s="364">
        <v>360145.97000000003</v>
      </c>
      <c r="H49" s="364">
        <v>837746.09000000008</v>
      </c>
      <c r="I49" s="628" t="s">
        <v>862</v>
      </c>
      <c r="J49" s="365"/>
      <c r="K49" s="365"/>
      <c r="L49" s="365"/>
      <c r="M49" s="365"/>
      <c r="N49" s="365"/>
      <c r="O49" s="365"/>
      <c r="P49" s="365"/>
      <c r="Q49" s="365"/>
      <c r="R49" s="365"/>
      <c r="S49" s="365"/>
      <c r="T49" s="365"/>
      <c r="U49" s="365"/>
      <c r="V49" s="365"/>
      <c r="W49" s="365"/>
      <c r="X49" s="365"/>
      <c r="Y49" s="365"/>
      <c r="Z49" s="365"/>
      <c r="AA49" s="365"/>
      <c r="AB49" s="365"/>
      <c r="AC49" s="365"/>
      <c r="AD49" s="365"/>
      <c r="AE49" s="365"/>
    </row>
    <row r="50" spans="2:31" s="367" customFormat="1" ht="24.95" customHeight="1" x14ac:dyDescent="0.2">
      <c r="B50" s="618" t="s">
        <v>779</v>
      </c>
      <c r="C50" s="331">
        <v>100675.655</v>
      </c>
      <c r="D50" s="331">
        <v>114169</v>
      </c>
      <c r="E50" s="331">
        <v>145021.26999999999</v>
      </c>
      <c r="F50" s="331">
        <v>154465.47</v>
      </c>
      <c r="G50" s="331">
        <v>155500.13500000001</v>
      </c>
      <c r="H50" s="331">
        <v>209061.47</v>
      </c>
      <c r="I50" s="630" t="s">
        <v>56</v>
      </c>
      <c r="J50" s="365"/>
      <c r="K50" s="365"/>
      <c r="L50" s="365"/>
      <c r="M50" s="365"/>
      <c r="N50" s="365"/>
      <c r="O50" s="365"/>
      <c r="P50" s="365"/>
      <c r="Q50" s="365"/>
      <c r="R50" s="365"/>
      <c r="S50" s="365"/>
      <c r="T50" s="365"/>
      <c r="U50" s="365"/>
      <c r="V50" s="365"/>
      <c r="W50" s="365"/>
      <c r="X50" s="365"/>
      <c r="Y50" s="365"/>
      <c r="Z50" s="365"/>
      <c r="AA50" s="365"/>
      <c r="AB50" s="365"/>
      <c r="AC50" s="365"/>
      <c r="AD50" s="365"/>
      <c r="AE50" s="365"/>
    </row>
    <row r="51" spans="2:31" s="367" customFormat="1" ht="24.95" customHeight="1" x14ac:dyDescent="0.2">
      <c r="B51" s="618" t="s">
        <v>144</v>
      </c>
      <c r="C51" s="331">
        <v>23505.45</v>
      </c>
      <c r="D51" s="331">
        <v>26410</v>
      </c>
      <c r="E51" s="331">
        <v>30503.69</v>
      </c>
      <c r="F51" s="331">
        <v>33236.294999999998</v>
      </c>
      <c r="G51" s="331">
        <v>33524.949999999997</v>
      </c>
      <c r="H51" s="331">
        <v>37439.724999999999</v>
      </c>
      <c r="I51" s="630" t="s">
        <v>57</v>
      </c>
      <c r="J51" s="365"/>
      <c r="K51" s="365"/>
      <c r="L51" s="365"/>
      <c r="M51" s="365"/>
      <c r="N51" s="365"/>
      <c r="O51" s="365"/>
      <c r="P51" s="365"/>
      <c r="Q51" s="365"/>
      <c r="R51" s="365"/>
      <c r="S51" s="365"/>
      <c r="T51" s="365"/>
      <c r="U51" s="365"/>
      <c r="V51" s="365"/>
      <c r="W51" s="365"/>
      <c r="X51" s="365"/>
      <c r="Y51" s="365"/>
      <c r="Z51" s="365"/>
      <c r="AA51" s="365"/>
      <c r="AB51" s="365"/>
      <c r="AC51" s="365"/>
      <c r="AD51" s="365"/>
      <c r="AE51" s="365"/>
    </row>
    <row r="52" spans="2:31" s="367" customFormat="1" ht="24.95" customHeight="1" x14ac:dyDescent="0.2">
      <c r="B52" s="618" t="s">
        <v>145</v>
      </c>
      <c r="C52" s="331">
        <v>33774.92</v>
      </c>
      <c r="D52" s="331">
        <v>35944</v>
      </c>
      <c r="E52" s="331">
        <v>41052.97</v>
      </c>
      <c r="F52" s="331">
        <v>36947.49</v>
      </c>
      <c r="G52" s="331">
        <v>43517.885000000002</v>
      </c>
      <c r="H52" s="331">
        <v>90505.895000000004</v>
      </c>
      <c r="I52" s="630" t="s">
        <v>402</v>
      </c>
      <c r="J52" s="365"/>
      <c r="K52" s="365"/>
      <c r="L52" s="365"/>
      <c r="M52" s="365"/>
      <c r="N52" s="365"/>
      <c r="O52" s="365"/>
      <c r="P52" s="365"/>
      <c r="Q52" s="365"/>
      <c r="R52" s="365"/>
      <c r="S52" s="365"/>
      <c r="T52" s="365"/>
      <c r="U52" s="365"/>
      <c r="V52" s="365"/>
      <c r="W52" s="365"/>
      <c r="X52" s="365"/>
      <c r="Y52" s="365"/>
      <c r="Z52" s="365"/>
      <c r="AA52" s="365"/>
      <c r="AB52" s="365"/>
      <c r="AC52" s="365"/>
      <c r="AD52" s="365"/>
      <c r="AE52" s="365"/>
    </row>
    <row r="53" spans="2:31" s="367" customFormat="1" ht="24.95" customHeight="1" x14ac:dyDescent="0.2">
      <c r="B53" s="618" t="s">
        <v>244</v>
      </c>
      <c r="C53" s="331">
        <v>95277</v>
      </c>
      <c r="D53" s="331">
        <v>99362</v>
      </c>
      <c r="E53" s="331">
        <v>111598</v>
      </c>
      <c r="F53" s="331">
        <v>117123</v>
      </c>
      <c r="G53" s="331">
        <v>127603</v>
      </c>
      <c r="H53" s="331">
        <v>500739</v>
      </c>
      <c r="I53" s="630" t="s">
        <v>777</v>
      </c>
      <c r="J53" s="365"/>
      <c r="K53" s="365"/>
      <c r="L53" s="365"/>
      <c r="M53" s="365"/>
      <c r="N53" s="365"/>
      <c r="O53" s="365"/>
      <c r="P53" s="365"/>
      <c r="Q53" s="365"/>
      <c r="R53" s="365"/>
      <c r="S53" s="365"/>
      <c r="T53" s="365"/>
      <c r="U53" s="365"/>
      <c r="V53" s="365"/>
      <c r="W53" s="365"/>
      <c r="X53" s="365"/>
      <c r="Y53" s="365"/>
      <c r="Z53" s="365"/>
      <c r="AA53" s="365"/>
      <c r="AB53" s="365"/>
      <c r="AC53" s="365"/>
      <c r="AD53" s="365"/>
      <c r="AE53" s="365"/>
    </row>
    <row r="54" spans="2:31" s="367" customFormat="1" ht="15" customHeight="1" x14ac:dyDescent="0.2">
      <c r="B54" s="637"/>
      <c r="C54" s="331"/>
      <c r="D54" s="331"/>
      <c r="E54" s="331"/>
      <c r="F54" s="331"/>
      <c r="G54" s="331"/>
      <c r="H54" s="331"/>
      <c r="I54" s="631"/>
      <c r="J54" s="365"/>
      <c r="K54" s="365"/>
      <c r="L54" s="365"/>
      <c r="M54" s="365"/>
      <c r="N54" s="365"/>
      <c r="O54" s="365"/>
      <c r="P54" s="365"/>
      <c r="Q54" s="365"/>
      <c r="R54" s="365"/>
      <c r="S54" s="365"/>
      <c r="T54" s="365"/>
      <c r="U54" s="365"/>
      <c r="V54" s="365"/>
      <c r="W54" s="365"/>
      <c r="X54" s="365"/>
      <c r="Y54" s="365"/>
      <c r="Z54" s="365"/>
      <c r="AA54" s="365"/>
      <c r="AB54" s="365"/>
      <c r="AC54" s="365"/>
      <c r="AD54" s="365"/>
      <c r="AE54" s="365"/>
    </row>
    <row r="55" spans="2:31" s="362" customFormat="1" ht="24.95" customHeight="1" x14ac:dyDescent="0.2">
      <c r="B55" s="616" t="s">
        <v>146</v>
      </c>
      <c r="C55" s="363">
        <v>258000</v>
      </c>
      <c r="D55" s="363">
        <v>230000</v>
      </c>
      <c r="E55" s="363">
        <v>275000</v>
      </c>
      <c r="F55" s="364">
        <v>327000</v>
      </c>
      <c r="G55" s="364">
        <v>380000</v>
      </c>
      <c r="H55" s="364">
        <v>375000</v>
      </c>
      <c r="I55" s="628" t="s">
        <v>754</v>
      </c>
      <c r="J55" s="365"/>
      <c r="K55" s="365"/>
      <c r="L55" s="365"/>
      <c r="M55" s="365"/>
      <c r="N55" s="365"/>
      <c r="O55" s="365"/>
      <c r="P55" s="365"/>
      <c r="Q55" s="365"/>
      <c r="R55" s="365"/>
      <c r="S55" s="365"/>
      <c r="T55" s="365"/>
      <c r="U55" s="365"/>
      <c r="V55" s="365"/>
      <c r="W55" s="365"/>
      <c r="X55" s="365"/>
      <c r="Y55" s="365"/>
      <c r="Z55" s="365"/>
      <c r="AA55" s="365"/>
      <c r="AB55" s="365"/>
      <c r="AC55" s="365"/>
      <c r="AD55" s="365"/>
      <c r="AE55" s="365"/>
    </row>
    <row r="56" spans="2:31" s="367" customFormat="1" ht="24.95" customHeight="1" x14ac:dyDescent="0.2">
      <c r="B56" s="618" t="s">
        <v>147</v>
      </c>
      <c r="C56" s="331">
        <v>240063</v>
      </c>
      <c r="D56" s="331">
        <v>219350</v>
      </c>
      <c r="E56" s="331">
        <v>262703.84999999998</v>
      </c>
      <c r="F56" s="331">
        <v>315065.39</v>
      </c>
      <c r="G56" s="331">
        <v>361148.44500000001</v>
      </c>
      <c r="H56" s="331">
        <v>356431.89</v>
      </c>
      <c r="I56" s="630" t="s">
        <v>287</v>
      </c>
      <c r="J56" s="365"/>
      <c r="K56" s="365"/>
      <c r="L56" s="365"/>
      <c r="M56" s="365"/>
      <c r="N56" s="365"/>
      <c r="O56" s="365"/>
      <c r="P56" s="365"/>
      <c r="Q56" s="365"/>
      <c r="R56" s="365"/>
      <c r="S56" s="365"/>
      <c r="T56" s="365"/>
      <c r="U56" s="365"/>
      <c r="V56" s="365"/>
      <c r="W56" s="365"/>
      <c r="X56" s="365"/>
      <c r="Y56" s="365"/>
      <c r="Z56" s="365"/>
      <c r="AA56" s="365"/>
      <c r="AB56" s="365"/>
      <c r="AC56" s="365"/>
      <c r="AD56" s="365"/>
      <c r="AE56" s="365"/>
    </row>
    <row r="57" spans="2:31" s="367" customFormat="1" ht="24.95" customHeight="1" x14ac:dyDescent="0.2">
      <c r="B57" s="618" t="s">
        <v>148</v>
      </c>
      <c r="C57" s="331">
        <v>17937</v>
      </c>
      <c r="D57" s="331">
        <v>10650</v>
      </c>
      <c r="E57" s="331">
        <v>12296.15</v>
      </c>
      <c r="F57" s="331">
        <v>11934.61</v>
      </c>
      <c r="G57" s="331">
        <v>18851.555</v>
      </c>
      <c r="H57" s="331">
        <v>18568.11</v>
      </c>
      <c r="I57" s="630" t="s">
        <v>74</v>
      </c>
      <c r="J57" s="365"/>
      <c r="K57" s="365"/>
      <c r="L57" s="365"/>
      <c r="M57" s="365"/>
      <c r="N57" s="365"/>
      <c r="O57" s="365"/>
      <c r="P57" s="365"/>
      <c r="Q57" s="365"/>
      <c r="R57" s="365"/>
      <c r="S57" s="365"/>
      <c r="T57" s="365"/>
      <c r="U57" s="365"/>
      <c r="V57" s="365"/>
      <c r="W57" s="365"/>
      <c r="X57" s="365"/>
      <c r="Y57" s="365"/>
      <c r="Z57" s="365"/>
      <c r="AA57" s="365"/>
      <c r="AB57" s="365"/>
      <c r="AC57" s="365"/>
      <c r="AD57" s="365"/>
      <c r="AE57" s="365"/>
    </row>
    <row r="58" spans="2:31" s="367" customFormat="1" ht="15" customHeight="1" x14ac:dyDescent="0.2">
      <c r="B58" s="637"/>
      <c r="C58" s="331"/>
      <c r="D58" s="331"/>
      <c r="E58" s="331"/>
      <c r="F58" s="331"/>
      <c r="G58" s="331"/>
      <c r="H58" s="331"/>
      <c r="I58" s="631"/>
      <c r="J58" s="365"/>
      <c r="K58" s="365"/>
      <c r="L58" s="365"/>
      <c r="M58" s="365"/>
      <c r="N58" s="365"/>
      <c r="O58" s="365"/>
      <c r="P58" s="365"/>
      <c r="Q58" s="365"/>
      <c r="R58" s="365"/>
      <c r="S58" s="365"/>
      <c r="T58" s="365"/>
      <c r="U58" s="365"/>
      <c r="V58" s="365"/>
      <c r="W58" s="365"/>
      <c r="X58" s="365"/>
      <c r="Y58" s="365"/>
      <c r="Z58" s="365"/>
      <c r="AA58" s="365"/>
      <c r="AB58" s="365"/>
      <c r="AC58" s="365"/>
      <c r="AD58" s="365"/>
      <c r="AE58" s="365"/>
    </row>
    <row r="59" spans="2:31" s="362" customFormat="1" ht="24.95" customHeight="1" x14ac:dyDescent="0.2">
      <c r="B59" s="616" t="s">
        <v>1263</v>
      </c>
      <c r="C59" s="364">
        <v>76766.975000000006</v>
      </c>
      <c r="D59" s="364">
        <v>94115</v>
      </c>
      <c r="E59" s="364">
        <v>81824.070000000007</v>
      </c>
      <c r="F59" s="364">
        <v>85227.744999999995</v>
      </c>
      <c r="G59" s="364">
        <v>94854.03</v>
      </c>
      <c r="H59" s="364">
        <v>113803.91</v>
      </c>
      <c r="I59" s="628" t="s">
        <v>921</v>
      </c>
      <c r="J59" s="365"/>
      <c r="K59" s="365"/>
      <c r="L59" s="365"/>
      <c r="M59" s="365"/>
      <c r="N59" s="365"/>
      <c r="O59" s="365"/>
      <c r="P59" s="365"/>
      <c r="Q59" s="365"/>
      <c r="R59" s="365"/>
      <c r="S59" s="365"/>
      <c r="T59" s="365"/>
      <c r="U59" s="365"/>
      <c r="V59" s="365"/>
      <c r="W59" s="365"/>
      <c r="X59" s="365"/>
      <c r="Y59" s="365"/>
      <c r="Z59" s="365"/>
      <c r="AA59" s="365"/>
      <c r="AB59" s="365"/>
      <c r="AC59" s="365"/>
      <c r="AD59" s="365"/>
      <c r="AE59" s="365"/>
    </row>
    <row r="60" spans="2:31" s="367" customFormat="1" ht="15" customHeight="1" x14ac:dyDescent="0.2">
      <c r="B60" s="637"/>
      <c r="C60" s="331"/>
      <c r="D60" s="331"/>
      <c r="E60" s="331"/>
      <c r="F60" s="331"/>
      <c r="G60" s="331"/>
      <c r="H60" s="331"/>
      <c r="I60" s="631"/>
      <c r="J60" s="365"/>
      <c r="K60" s="365"/>
      <c r="L60" s="365"/>
      <c r="M60" s="365"/>
      <c r="N60" s="365"/>
      <c r="O60" s="365"/>
      <c r="P60" s="365"/>
      <c r="Q60" s="365"/>
      <c r="R60" s="365"/>
      <c r="S60" s="365"/>
      <c r="T60" s="365"/>
      <c r="U60" s="365"/>
      <c r="V60" s="365"/>
      <c r="W60" s="365"/>
      <c r="X60" s="365"/>
      <c r="Y60" s="365"/>
      <c r="Z60" s="365"/>
      <c r="AA60" s="365"/>
      <c r="AB60" s="365"/>
      <c r="AC60" s="365"/>
      <c r="AD60" s="365"/>
      <c r="AE60" s="365"/>
    </row>
    <row r="61" spans="2:31" s="367" customFormat="1" ht="24.95" customHeight="1" x14ac:dyDescent="0.2">
      <c r="B61" s="616" t="s">
        <v>854</v>
      </c>
      <c r="C61" s="363">
        <v>588000</v>
      </c>
      <c r="D61" s="363">
        <v>600000</v>
      </c>
      <c r="E61" s="363">
        <v>685000</v>
      </c>
      <c r="F61" s="364">
        <v>754000</v>
      </c>
      <c r="G61" s="364">
        <v>835000</v>
      </c>
      <c r="H61" s="364">
        <v>1326550</v>
      </c>
      <c r="I61" s="628" t="s">
        <v>332</v>
      </c>
      <c r="J61" s="365"/>
      <c r="K61" s="365"/>
      <c r="L61" s="365"/>
      <c r="M61" s="365"/>
      <c r="N61" s="365"/>
      <c r="O61" s="365"/>
      <c r="P61" s="365"/>
      <c r="Q61" s="365"/>
      <c r="R61" s="365"/>
      <c r="S61" s="365"/>
      <c r="T61" s="365"/>
      <c r="U61" s="365"/>
      <c r="V61" s="365"/>
      <c r="W61" s="365"/>
      <c r="X61" s="365"/>
      <c r="Y61" s="365"/>
      <c r="Z61" s="365"/>
      <c r="AA61" s="365"/>
      <c r="AB61" s="365"/>
      <c r="AC61" s="365"/>
      <c r="AD61" s="365"/>
      <c r="AE61" s="365"/>
    </row>
    <row r="62" spans="2:31" s="258" customFormat="1" ht="24.95" customHeight="1" thickBot="1" x14ac:dyDescent="0.75">
      <c r="B62" s="620"/>
      <c r="C62" s="472"/>
      <c r="D62" s="472"/>
      <c r="E62" s="472"/>
      <c r="F62" s="472"/>
      <c r="G62" s="472"/>
      <c r="H62" s="472"/>
      <c r="I62" s="634"/>
      <c r="J62" s="365"/>
      <c r="K62" s="365"/>
      <c r="L62" s="365"/>
      <c r="M62" s="365"/>
      <c r="N62" s="365"/>
      <c r="O62" s="365"/>
      <c r="P62" s="365"/>
    </row>
    <row r="63" spans="2:31" ht="9" customHeight="1" thickTop="1" x14ac:dyDescent="0.5">
      <c r="B63" s="37"/>
      <c r="C63" s="37"/>
      <c r="D63" s="37"/>
      <c r="E63" s="37"/>
      <c r="F63" s="37"/>
      <c r="G63" s="37"/>
      <c r="H63" s="37"/>
      <c r="I63" s="37"/>
      <c r="L63" s="157"/>
    </row>
    <row r="64" spans="2:31" s="53" customFormat="1" ht="18.75" customHeight="1" x14ac:dyDescent="0.5">
      <c r="B64" s="336" t="s">
        <v>1555</v>
      </c>
      <c r="C64" s="336"/>
      <c r="D64" s="336"/>
      <c r="E64" s="336"/>
      <c r="F64" s="336"/>
      <c r="G64" s="336"/>
      <c r="H64" s="336"/>
      <c r="I64" s="336" t="s">
        <v>1794</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708" customWidth="1"/>
    <col min="2" max="2" width="83.42578125" style="1708" customWidth="1"/>
    <col min="3" max="16384" width="9.140625" style="1708"/>
  </cols>
  <sheetData>
    <row r="1" spans="1:2" ht="43.5" customHeight="1" x14ac:dyDescent="0.2">
      <c r="A1" s="1775" t="s">
        <v>1954</v>
      </c>
      <c r="B1" s="1707"/>
    </row>
    <row r="2" spans="1:2" ht="12.75" customHeight="1" x14ac:dyDescent="0.2">
      <c r="A2" s="1775"/>
      <c r="B2" s="1709"/>
    </row>
    <row r="3" spans="1:2" ht="12.75" customHeight="1" x14ac:dyDescent="0.2">
      <c r="A3" s="1775"/>
      <c r="B3" s="1709"/>
    </row>
    <row r="4" spans="1:2" ht="12.75" customHeight="1" x14ac:dyDescent="0.2">
      <c r="A4" s="1775"/>
      <c r="B4" s="1709"/>
    </row>
    <row r="5" spans="1:2" ht="12.75" customHeight="1" x14ac:dyDescent="0.2">
      <c r="A5" s="1775"/>
      <c r="B5" s="1709"/>
    </row>
    <row r="6" spans="1:2" ht="12.75" customHeight="1" x14ac:dyDescent="0.2">
      <c r="A6" s="1775"/>
      <c r="B6" s="1709"/>
    </row>
    <row r="7" spans="1:2" ht="12.75" customHeight="1" x14ac:dyDescent="0.2">
      <c r="A7" s="1775"/>
      <c r="B7" s="1709"/>
    </row>
    <row r="8" spans="1:2" ht="12.75" customHeight="1" x14ac:dyDescent="0.2">
      <c r="A8" s="1775"/>
      <c r="B8" s="1709"/>
    </row>
    <row r="9" spans="1:2" ht="12.75" customHeight="1" x14ac:dyDescent="0.2">
      <c r="A9" s="1775"/>
      <c r="B9" s="1710"/>
    </row>
    <row r="10" spans="1:2" ht="12.75" customHeight="1" x14ac:dyDescent="0.2">
      <c r="A10" s="1775"/>
      <c r="B10" s="1709"/>
    </row>
    <row r="11" spans="1:2" ht="12.75" customHeight="1" x14ac:dyDescent="0.2">
      <c r="A11" s="1775"/>
      <c r="B11" s="1711"/>
    </row>
    <row r="12" spans="1:2" ht="12.75" customHeight="1" x14ac:dyDescent="0.2">
      <c r="A12" s="1775"/>
    </row>
    <row r="13" spans="1:2" ht="12.75" customHeight="1" x14ac:dyDescent="0.2">
      <c r="A13" s="1775"/>
    </row>
    <row r="14" spans="1:2" ht="12.75" customHeight="1" x14ac:dyDescent="0.2">
      <c r="A14" s="1775"/>
    </row>
    <row r="15" spans="1:2" ht="12.75" customHeight="1" x14ac:dyDescent="0.2">
      <c r="A15" s="1775"/>
    </row>
    <row r="16" spans="1:2" ht="12.75" customHeight="1" x14ac:dyDescent="0.2">
      <c r="A16" s="1775"/>
    </row>
    <row r="17" spans="1:1" ht="12.75" customHeight="1" x14ac:dyDescent="0.2">
      <c r="A17" s="1775"/>
    </row>
    <row r="18" spans="1:1" ht="12.75" customHeight="1" x14ac:dyDescent="0.2">
      <c r="A18" s="1775"/>
    </row>
    <row r="19" spans="1:1" ht="12.75" customHeight="1" x14ac:dyDescent="0.2">
      <c r="A19" s="1775"/>
    </row>
    <row r="20" spans="1:1" ht="12.75" customHeight="1" x14ac:dyDescent="0.2">
      <c r="A20" s="1775"/>
    </row>
    <row r="21" spans="1:1" ht="12.75" customHeight="1" x14ac:dyDescent="0.2">
      <c r="A21" s="1775"/>
    </row>
    <row r="22" spans="1:1" ht="12.75" customHeight="1" x14ac:dyDescent="0.2">
      <c r="A22" s="1775"/>
    </row>
    <row r="23" spans="1:1" ht="12.75" customHeight="1" x14ac:dyDescent="0.2">
      <c r="A23" s="1775"/>
    </row>
    <row r="24" spans="1:1" ht="12.75" customHeight="1" x14ac:dyDescent="0.2">
      <c r="A24" s="1775"/>
    </row>
    <row r="25" spans="1:1" ht="12.75" customHeight="1" x14ac:dyDescent="0.2">
      <c r="A25" s="1775"/>
    </row>
    <row r="26" spans="1:1" ht="12.75" customHeight="1" x14ac:dyDescent="0.2">
      <c r="A26" s="1775"/>
    </row>
    <row r="27" spans="1:1" ht="12.75" customHeight="1" x14ac:dyDescent="0.2">
      <c r="A27" s="1775"/>
    </row>
    <row r="28" spans="1:1" ht="12.75" customHeight="1" x14ac:dyDescent="0.2">
      <c r="A28" s="1775"/>
    </row>
    <row r="29" spans="1:1" ht="12.75" customHeight="1" x14ac:dyDescent="0.2">
      <c r="A29" s="1775"/>
    </row>
    <row r="30" spans="1:1" ht="12.75" customHeight="1" x14ac:dyDescent="0.2">
      <c r="A30" s="1775"/>
    </row>
    <row r="31" spans="1:1" ht="12.75" customHeight="1" x14ac:dyDescent="0.2">
      <c r="A31" s="1775"/>
    </row>
    <row r="32" spans="1:1" ht="12.75" customHeight="1" x14ac:dyDescent="0.2">
      <c r="A32" s="1775"/>
    </row>
    <row r="33" spans="1:1" ht="12.75" customHeight="1" x14ac:dyDescent="0.2">
      <c r="A33" s="1775"/>
    </row>
    <row r="34" spans="1:1" ht="12.75" customHeight="1" x14ac:dyDescent="0.2">
      <c r="A34" s="1775"/>
    </row>
    <row r="35" spans="1:1" ht="12.75" customHeight="1" x14ac:dyDescent="0.2">
      <c r="A35" s="1775"/>
    </row>
    <row r="36" spans="1:1" ht="12.75" customHeight="1" x14ac:dyDescent="0.2">
      <c r="A36" s="1775"/>
    </row>
    <row r="37" spans="1:1" ht="12.75" customHeight="1" x14ac:dyDescent="0.2">
      <c r="A37" s="1775"/>
    </row>
    <row r="38" spans="1:1" ht="12.75" customHeight="1" x14ac:dyDescent="0.2">
      <c r="A38" s="1775"/>
    </row>
    <row r="39" spans="1:1" ht="12.75" customHeight="1" x14ac:dyDescent="0.2">
      <c r="A39" s="1775"/>
    </row>
    <row r="40" spans="1:1" ht="12.75" customHeight="1" x14ac:dyDescent="0.2">
      <c r="A40" s="1775"/>
    </row>
    <row r="41" spans="1:1" ht="12.75" customHeight="1" x14ac:dyDescent="0.2">
      <c r="A41" s="1775"/>
    </row>
    <row r="42" spans="1:1" ht="12.75" customHeight="1" x14ac:dyDescent="0.2">
      <c r="A42" s="1775"/>
    </row>
    <row r="43" spans="1:1" ht="12.75" customHeight="1" x14ac:dyDescent="0.2">
      <c r="A43" s="1775"/>
    </row>
    <row r="44" spans="1:1" ht="12.75" customHeight="1" x14ac:dyDescent="0.2">
      <c r="A44" s="1775"/>
    </row>
    <row r="45" spans="1:1" ht="12.75" customHeight="1" x14ac:dyDescent="0.2">
      <c r="A45" s="1775"/>
    </row>
    <row r="46" spans="1:1" ht="12.75" customHeight="1" x14ac:dyDescent="0.2">
      <c r="A46" s="1775"/>
    </row>
    <row r="47" spans="1:1" ht="12.75" customHeight="1" x14ac:dyDescent="0.2">
      <c r="A47" s="1775"/>
    </row>
    <row r="48" spans="1:1" ht="12.75" customHeight="1" x14ac:dyDescent="0.2">
      <c r="A48" s="1775"/>
    </row>
    <row r="49" spans="1:1" ht="12.75" customHeight="1" x14ac:dyDescent="0.2">
      <c r="A49" s="1775"/>
    </row>
    <row r="50" spans="1:1" ht="12.75" customHeight="1" x14ac:dyDescent="0.2">
      <c r="A50" s="1775"/>
    </row>
    <row r="51" spans="1:1" ht="12.75" customHeight="1" x14ac:dyDescent="0.2">
      <c r="A51" s="1775"/>
    </row>
    <row r="52" spans="1:1" ht="12.75" customHeight="1" x14ac:dyDescent="0.2">
      <c r="A52" s="1775"/>
    </row>
    <row r="53" spans="1:1" ht="12.75" customHeight="1" x14ac:dyDescent="0.2">
      <c r="A53" s="1775"/>
    </row>
    <row r="54" spans="1:1" ht="12.75" customHeight="1" x14ac:dyDescent="0.2">
      <c r="A54" s="1775"/>
    </row>
    <row r="55" spans="1:1" ht="12.75" customHeight="1" x14ac:dyDescent="0.2">
      <c r="A55" s="1775"/>
    </row>
    <row r="56" spans="1:1" ht="12.75" customHeight="1" x14ac:dyDescent="0.2">
      <c r="A56" s="1775"/>
    </row>
    <row r="57" spans="1:1" ht="12.75" customHeight="1" x14ac:dyDescent="0.2">
      <c r="A57" s="1775"/>
    </row>
    <row r="58" spans="1:1" ht="12.75" customHeight="1" x14ac:dyDescent="0.2">
      <c r="A58" s="1775"/>
    </row>
    <row r="59" spans="1:1" ht="12.75" customHeight="1" x14ac:dyDescent="0.2">
      <c r="A59" s="1775"/>
    </row>
    <row r="60" spans="1:1" ht="12.75" customHeight="1" x14ac:dyDescent="0.2">
      <c r="A60" s="1775"/>
    </row>
    <row r="61" spans="1:1" ht="12.75" customHeight="1" x14ac:dyDescent="0.2">
      <c r="A61" s="1775"/>
    </row>
    <row r="62" spans="1:1" ht="12.75" customHeight="1" x14ac:dyDescent="0.2">
      <c r="A62" s="1775"/>
    </row>
    <row r="63" spans="1:1" ht="12.75" customHeight="1" x14ac:dyDescent="0.2">
      <c r="A63" s="1775"/>
    </row>
    <row r="64" spans="1:1" ht="12.75" customHeight="1" x14ac:dyDescent="0.2">
      <c r="A64" s="1775"/>
    </row>
    <row r="65" spans="1:1" ht="12.75" customHeight="1" x14ac:dyDescent="0.2">
      <c r="A65" s="1775"/>
    </row>
    <row r="66" spans="1:1" ht="12.75" customHeight="1" x14ac:dyDescent="0.2">
      <c r="A66" s="1775"/>
    </row>
    <row r="67" spans="1:1" ht="12.75" customHeight="1" x14ac:dyDescent="0.2">
      <c r="A67" s="1775"/>
    </row>
    <row r="68" spans="1:1" ht="12.75" customHeight="1" x14ac:dyDescent="0.2">
      <c r="A68" s="1775"/>
    </row>
    <row r="69" spans="1:1" ht="12.75" customHeight="1" x14ac:dyDescent="0.2">
      <c r="A69" s="1775"/>
    </row>
    <row r="70" spans="1:1" ht="12.75" customHeight="1" x14ac:dyDescent="0.2">
      <c r="A70" s="1775"/>
    </row>
    <row r="71" spans="1:1" ht="12.75" customHeight="1" x14ac:dyDescent="0.2">
      <c r="A71" s="1775"/>
    </row>
    <row r="72" spans="1:1" ht="12.75" customHeight="1" x14ac:dyDescent="0.2">
      <c r="A72" s="1775"/>
    </row>
    <row r="73" spans="1:1" ht="12.75" customHeight="1" x14ac:dyDescent="0.2">
      <c r="A73" s="1775"/>
    </row>
    <row r="74" spans="1:1" ht="12.75" customHeight="1" x14ac:dyDescent="0.2">
      <c r="A74" s="1775"/>
    </row>
    <row r="75" spans="1:1" ht="12.75" customHeight="1" x14ac:dyDescent="0.2">
      <c r="A75" s="1775"/>
    </row>
    <row r="76" spans="1:1" ht="12.75" customHeight="1" x14ac:dyDescent="0.2">
      <c r="A76" s="1775"/>
    </row>
    <row r="77" spans="1:1" ht="12.75" customHeight="1" x14ac:dyDescent="0.2">
      <c r="A77" s="1775"/>
    </row>
    <row r="78" spans="1:1" ht="12.75" customHeight="1" x14ac:dyDescent="0.2">
      <c r="A78" s="1775"/>
    </row>
    <row r="79" spans="1:1" ht="12.75" customHeight="1" x14ac:dyDescent="0.2">
      <c r="A79" s="1775"/>
    </row>
    <row r="80" spans="1:1" ht="12.75" customHeight="1" x14ac:dyDescent="0.2">
      <c r="A80" s="1775"/>
    </row>
    <row r="81" spans="1:1" ht="12.75" customHeight="1" x14ac:dyDescent="0.2">
      <c r="A81" s="1775"/>
    </row>
    <row r="82" spans="1:1" ht="12.75" customHeight="1" x14ac:dyDescent="0.2">
      <c r="A82" s="1775"/>
    </row>
    <row r="83" spans="1:1" ht="12.75" customHeight="1" x14ac:dyDescent="0.2">
      <c r="A83" s="1775"/>
    </row>
    <row r="84" spans="1:1" ht="12.75" customHeight="1" x14ac:dyDescent="0.2">
      <c r="A84" s="1775"/>
    </row>
    <row r="85" spans="1:1" ht="12.75" customHeight="1" x14ac:dyDescent="0.2">
      <c r="A85" s="1775"/>
    </row>
    <row r="86" spans="1:1" ht="12.75" customHeight="1" x14ac:dyDescent="0.2">
      <c r="A86" s="1775"/>
    </row>
    <row r="87" spans="1:1" ht="12.75" customHeight="1" x14ac:dyDescent="0.2">
      <c r="A87" s="1775"/>
    </row>
    <row r="88" spans="1:1" ht="12.75" customHeight="1" x14ac:dyDescent="0.2">
      <c r="A88" s="1775"/>
    </row>
    <row r="89" spans="1:1" ht="12.75" customHeight="1" x14ac:dyDescent="0.2">
      <c r="A89" s="1775"/>
    </row>
    <row r="90" spans="1:1" ht="12.75" customHeight="1" x14ac:dyDescent="0.2">
      <c r="A90" s="1775"/>
    </row>
    <row r="91" spans="1:1" ht="12.75" customHeight="1" x14ac:dyDescent="0.2">
      <c r="A91" s="1775"/>
    </row>
    <row r="92" spans="1:1" ht="12.75" customHeight="1" x14ac:dyDescent="0.2">
      <c r="A92" s="1775"/>
    </row>
    <row r="93" spans="1:1" ht="12.75" customHeight="1" x14ac:dyDescent="0.2">
      <c r="A93" s="1775"/>
    </row>
    <row r="94" spans="1:1" ht="12.75" customHeight="1" x14ac:dyDescent="0.2">
      <c r="A94" s="1775"/>
    </row>
    <row r="95" spans="1:1" ht="12.75" customHeight="1" x14ac:dyDescent="0.2">
      <c r="A95" s="1775"/>
    </row>
    <row r="96" spans="1:1" ht="12.75" customHeight="1" x14ac:dyDescent="0.2">
      <c r="A96" s="1775"/>
    </row>
    <row r="97" spans="1:1" ht="12.75" customHeight="1" x14ac:dyDescent="0.2">
      <c r="A97" s="1775"/>
    </row>
    <row r="98" spans="1:1" ht="12.75" customHeight="1" x14ac:dyDescent="0.2">
      <c r="A98" s="1775"/>
    </row>
    <row r="99" spans="1:1" ht="12.75" customHeight="1" x14ac:dyDescent="0.2">
      <c r="A99" s="1775"/>
    </row>
    <row r="100" spans="1:1" ht="12.75" customHeight="1" x14ac:dyDescent="0.2">
      <c r="A100" s="1775"/>
    </row>
    <row r="101" spans="1:1" ht="12.75" customHeight="1" x14ac:dyDescent="0.2">
      <c r="A101" s="1775"/>
    </row>
    <row r="102" spans="1:1" ht="12.75" customHeight="1" x14ac:dyDescent="0.2">
      <c r="A102" s="1775"/>
    </row>
    <row r="103" spans="1:1" ht="12.75" customHeight="1" x14ac:dyDescent="0.2">
      <c r="A103" s="1775"/>
    </row>
    <row r="104" spans="1:1" ht="12.75" customHeight="1" x14ac:dyDescent="0.2">
      <c r="A104" s="1775"/>
    </row>
    <row r="105" spans="1:1" ht="12.75" customHeight="1" x14ac:dyDescent="0.2">
      <c r="A105" s="1775"/>
    </row>
    <row r="106" spans="1:1" ht="12.75" customHeight="1" x14ac:dyDescent="0.2">
      <c r="A106" s="1775"/>
    </row>
    <row r="107" spans="1:1" ht="12.75" customHeight="1" x14ac:dyDescent="0.2">
      <c r="A107" s="1775"/>
    </row>
    <row r="108" spans="1:1" ht="12.75" customHeight="1" x14ac:dyDescent="0.2">
      <c r="A108" s="1775"/>
    </row>
    <row r="109" spans="1:1" ht="12.75" customHeight="1" x14ac:dyDescent="0.2">
      <c r="A109" s="1775"/>
    </row>
    <row r="110" spans="1:1" ht="12.75" customHeight="1" x14ac:dyDescent="0.2">
      <c r="A110" s="1775"/>
    </row>
    <row r="111" spans="1:1" ht="12.75" customHeight="1" x14ac:dyDescent="0.2">
      <c r="A111" s="1775"/>
    </row>
    <row r="112" spans="1:1" ht="12.75" customHeight="1" x14ac:dyDescent="0.2">
      <c r="A112" s="1775"/>
    </row>
    <row r="113" spans="1:1" ht="12.75" customHeight="1" x14ac:dyDescent="0.2">
      <c r="A113" s="1775"/>
    </row>
    <row r="114" spans="1:1" ht="12.75" customHeight="1" x14ac:dyDescent="0.2">
      <c r="A114" s="1775"/>
    </row>
    <row r="115" spans="1:1" ht="12.75" customHeight="1" x14ac:dyDescent="0.2">
      <c r="A115" s="1775"/>
    </row>
    <row r="116" spans="1:1" ht="12.75" customHeight="1" x14ac:dyDescent="0.2">
      <c r="A116" s="1775"/>
    </row>
    <row r="117" spans="1:1" ht="12.75" customHeight="1" x14ac:dyDescent="0.2">
      <c r="A117" s="1775"/>
    </row>
    <row r="118" spans="1:1" ht="12.75" customHeight="1" x14ac:dyDescent="0.2">
      <c r="A118" s="1775"/>
    </row>
    <row r="119" spans="1:1" ht="12.75" customHeight="1" x14ac:dyDescent="0.2">
      <c r="A119" s="1775"/>
    </row>
    <row r="120" spans="1:1" ht="12.75" customHeight="1" x14ac:dyDescent="0.2">
      <c r="A120" s="1775"/>
    </row>
    <row r="121" spans="1:1" ht="12.75" customHeight="1" x14ac:dyDescent="0.2">
      <c r="A121" s="1775"/>
    </row>
    <row r="122" spans="1:1" ht="12.75" customHeight="1" x14ac:dyDescent="0.2">
      <c r="A122" s="1775"/>
    </row>
    <row r="123" spans="1:1" ht="12.75" customHeight="1" x14ac:dyDescent="0.2">
      <c r="A123" s="1775"/>
    </row>
    <row r="124" spans="1:1" ht="12.75" customHeight="1" x14ac:dyDescent="0.2">
      <c r="A124" s="1775"/>
    </row>
    <row r="125" spans="1:1" ht="12.75" customHeight="1" x14ac:dyDescent="0.2">
      <c r="A125" s="1775"/>
    </row>
    <row r="126" spans="1:1" ht="12.75" customHeight="1" x14ac:dyDescent="0.2">
      <c r="A126" s="1775"/>
    </row>
    <row r="127" spans="1:1" ht="12.75" customHeight="1" x14ac:dyDescent="0.2">
      <c r="A127" s="1775"/>
    </row>
    <row r="128" spans="1:1" ht="12.75" customHeight="1" x14ac:dyDescent="0.2">
      <c r="A128" s="1775"/>
    </row>
    <row r="129" spans="1:1" ht="12.75" customHeight="1" x14ac:dyDescent="0.2">
      <c r="A129" s="1775"/>
    </row>
    <row r="130" spans="1:1" ht="12.75" customHeight="1" x14ac:dyDescent="0.2">
      <c r="A130" s="1775"/>
    </row>
    <row r="131" spans="1:1" ht="12.75" customHeight="1" x14ac:dyDescent="0.2">
      <c r="A131" s="1775"/>
    </row>
    <row r="132" spans="1:1" ht="12.75" customHeight="1" x14ac:dyDescent="0.2">
      <c r="A132" s="1775"/>
    </row>
    <row r="133" spans="1:1" ht="12.75" customHeight="1" x14ac:dyDescent="0.2">
      <c r="A133" s="1775"/>
    </row>
    <row r="134" spans="1:1" ht="12.75" customHeight="1" x14ac:dyDescent="0.2">
      <c r="A134" s="1775"/>
    </row>
    <row r="135" spans="1:1" ht="12.75" customHeight="1" x14ac:dyDescent="0.2">
      <c r="A135" s="1775"/>
    </row>
    <row r="136" spans="1:1" ht="12.75" customHeight="1" x14ac:dyDescent="0.2">
      <c r="A136" s="1775"/>
    </row>
    <row r="137" spans="1:1" ht="12.75" customHeight="1" x14ac:dyDescent="0.2">
      <c r="A137" s="1775"/>
    </row>
    <row r="138" spans="1:1" ht="12.75" customHeight="1" x14ac:dyDescent="0.2">
      <c r="A138" s="1775"/>
    </row>
    <row r="139" spans="1:1" ht="12.75" customHeight="1" x14ac:dyDescent="0.2">
      <c r="A139" s="1775"/>
    </row>
    <row r="140" spans="1:1" ht="12.75" customHeight="1" x14ac:dyDescent="0.2">
      <c r="A140" s="1775"/>
    </row>
    <row r="141" spans="1:1" ht="12.75" customHeight="1" x14ac:dyDescent="0.2">
      <c r="A141" s="1775"/>
    </row>
    <row r="142" spans="1:1" ht="12.75" customHeight="1" x14ac:dyDescent="0.2">
      <c r="A142" s="1775"/>
    </row>
    <row r="143" spans="1:1" ht="12.75" customHeight="1" x14ac:dyDescent="0.2">
      <c r="A143" s="1775"/>
    </row>
    <row r="144" spans="1:1" ht="12.75" customHeight="1" x14ac:dyDescent="0.2">
      <c r="A144" s="1775"/>
    </row>
    <row r="145" spans="1:1" ht="12.75" customHeight="1" x14ac:dyDescent="0.2">
      <c r="A145" s="1775"/>
    </row>
    <row r="146" spans="1:1" ht="12.75" customHeight="1" x14ac:dyDescent="0.2">
      <c r="A146" s="1775"/>
    </row>
    <row r="147" spans="1:1" ht="12.75" customHeight="1" x14ac:dyDescent="0.2">
      <c r="A147" s="1775"/>
    </row>
    <row r="148" spans="1:1" ht="12.75" customHeight="1" x14ac:dyDescent="0.2">
      <c r="A148" s="1775"/>
    </row>
    <row r="149" spans="1:1" ht="12.75" customHeight="1" x14ac:dyDescent="0.45">
      <c r="A149" s="1712"/>
    </row>
    <row r="150" spans="1:1" ht="12.75" customHeight="1" x14ac:dyDescent="0.45">
      <c r="A150" s="1712"/>
    </row>
    <row r="151" spans="1:1" ht="12.75" customHeight="1" x14ac:dyDescent="0.45">
      <c r="A151" s="1712"/>
    </row>
    <row r="152" spans="1:1" ht="12.75" customHeight="1" x14ac:dyDescent="0.45">
      <c r="A152" s="1712"/>
    </row>
    <row r="153" spans="1:1" ht="12.75" customHeight="1" x14ac:dyDescent="0.45">
      <c r="A153" s="1712"/>
    </row>
    <row r="154" spans="1:1" ht="12.75" customHeight="1" x14ac:dyDescent="0.45">
      <c r="A154" s="1712"/>
    </row>
    <row r="155" spans="1:1" ht="12.75" customHeight="1" x14ac:dyDescent="0.45">
      <c r="A155" s="1712"/>
    </row>
    <row r="156" spans="1:1" ht="12.75" customHeight="1" x14ac:dyDescent="0.45">
      <c r="A156" s="1712"/>
    </row>
    <row r="157" spans="1:1" ht="12.75" customHeight="1" x14ac:dyDescent="0.45">
      <c r="A157" s="1712"/>
    </row>
    <row r="158" spans="1:1" ht="12.75" customHeight="1" x14ac:dyDescent="0.45">
      <c r="A158" s="1712"/>
    </row>
    <row r="159" spans="1:1" ht="12.75" customHeight="1" x14ac:dyDescent="0.45">
      <c r="A159" s="1712"/>
    </row>
    <row r="160" spans="1:1" ht="12.75" customHeight="1" x14ac:dyDescent="0.45">
      <c r="A160" s="1712"/>
    </row>
    <row r="161" spans="1:1" ht="12.75" customHeight="1" x14ac:dyDescent="0.45">
      <c r="A161" s="1712"/>
    </row>
    <row r="162" spans="1:1" ht="12.75" customHeight="1" x14ac:dyDescent="0.45">
      <c r="A162" s="1712"/>
    </row>
    <row r="163" spans="1:1" ht="12.75" customHeight="1" x14ac:dyDescent="0.45">
      <c r="A163" s="1712"/>
    </row>
    <row r="164" spans="1:1" ht="12.75" customHeight="1" x14ac:dyDescent="0.45">
      <c r="A164" s="1712"/>
    </row>
    <row r="165" spans="1:1" ht="12.75" customHeight="1" x14ac:dyDescent="0.45">
      <c r="A165" s="1712"/>
    </row>
    <row r="166" spans="1:1" ht="12.75" customHeight="1" x14ac:dyDescent="0.45">
      <c r="A166" s="1712"/>
    </row>
    <row r="167" spans="1:1" ht="12.75" customHeight="1" x14ac:dyDescent="0.45">
      <c r="A167" s="1712"/>
    </row>
    <row r="168" spans="1:1" ht="12.75" customHeight="1" x14ac:dyDescent="0.45">
      <c r="A168" s="1712"/>
    </row>
    <row r="169" spans="1:1" ht="12.75" customHeight="1" x14ac:dyDescent="0.45">
      <c r="A169" s="1712"/>
    </row>
    <row r="170" spans="1:1" ht="12.75" customHeight="1" x14ac:dyDescent="0.45">
      <c r="A170" s="1712"/>
    </row>
    <row r="171" spans="1:1" ht="12.75" customHeight="1" x14ac:dyDescent="0.45">
      <c r="A171" s="1712"/>
    </row>
    <row r="172" spans="1:1" ht="12.75" customHeight="1" x14ac:dyDescent="0.45">
      <c r="A172" s="1712"/>
    </row>
    <row r="173" spans="1:1" ht="12.75" customHeight="1" x14ac:dyDescent="0.45">
      <c r="A173" s="1712"/>
    </row>
    <row r="174" spans="1:1" ht="12.75" customHeight="1" x14ac:dyDescent="0.45">
      <c r="A174" s="1712"/>
    </row>
    <row r="175" spans="1:1" ht="12.75" customHeight="1" x14ac:dyDescent="0.45">
      <c r="A175" s="1712"/>
    </row>
    <row r="176" spans="1:1" ht="12.75" customHeight="1" x14ac:dyDescent="0.45">
      <c r="A176" s="1712"/>
    </row>
    <row r="177" spans="1:1" ht="12.75" customHeight="1" x14ac:dyDescent="0.45">
      <c r="A177" s="1712"/>
    </row>
    <row r="178" spans="1:1" ht="12.75" customHeight="1" x14ac:dyDescent="0.45">
      <c r="A178" s="1712"/>
    </row>
    <row r="179" spans="1:1" ht="12.75" customHeight="1" x14ac:dyDescent="0.45">
      <c r="A179" s="1712"/>
    </row>
    <row r="180" spans="1:1" ht="12.75" customHeight="1" x14ac:dyDescent="0.45">
      <c r="A180" s="1712"/>
    </row>
    <row r="181" spans="1:1" ht="12.75" customHeight="1" x14ac:dyDescent="0.45">
      <c r="A181" s="1712"/>
    </row>
    <row r="182" spans="1:1" ht="12.75" customHeight="1" x14ac:dyDescent="0.45">
      <c r="A182" s="1712"/>
    </row>
    <row r="183" spans="1:1" ht="12.75" customHeight="1" x14ac:dyDescent="0.45">
      <c r="A183" s="1712"/>
    </row>
    <row r="184" spans="1:1" ht="12.75" customHeight="1" x14ac:dyDescent="0.45">
      <c r="A184" s="1712"/>
    </row>
    <row r="185" spans="1:1" ht="12.75" customHeight="1" x14ac:dyDescent="0.45">
      <c r="A185" s="1712"/>
    </row>
    <row r="186" spans="1:1" ht="12.75" customHeight="1" x14ac:dyDescent="0.45">
      <c r="A186" s="1712"/>
    </row>
    <row r="187" spans="1:1" ht="12.75" customHeight="1" x14ac:dyDescent="0.45">
      <c r="A187" s="1712"/>
    </row>
    <row r="188" spans="1:1" ht="12.75" customHeight="1" x14ac:dyDescent="0.45">
      <c r="A188" s="1712"/>
    </row>
    <row r="189" spans="1:1" ht="12.75" customHeight="1" x14ac:dyDescent="0.45">
      <c r="A189" s="1712"/>
    </row>
    <row r="190" spans="1:1" ht="12.75" customHeight="1" x14ac:dyDescent="0.45">
      <c r="A190" s="1712"/>
    </row>
    <row r="191" spans="1:1" ht="12.75" customHeight="1" x14ac:dyDescent="0.45">
      <c r="A191" s="1712"/>
    </row>
    <row r="192" spans="1:1" ht="12.75" customHeight="1" x14ac:dyDescent="0.45">
      <c r="A192" s="1712"/>
    </row>
    <row r="193" spans="1:1" ht="12.75" customHeight="1" x14ac:dyDescent="0.45">
      <c r="A193" s="1712"/>
    </row>
    <row r="194" spans="1:1" ht="12.75" customHeight="1" x14ac:dyDescent="0.45">
      <c r="A194" s="1712"/>
    </row>
    <row r="195" spans="1:1" ht="12.75" customHeight="1" x14ac:dyDescent="0.45">
      <c r="A195" s="1712"/>
    </row>
    <row r="196" spans="1:1" ht="12.75" customHeight="1" x14ac:dyDescent="0.45">
      <c r="A196" s="1712"/>
    </row>
    <row r="197" spans="1:1" ht="12.75" customHeight="1" x14ac:dyDescent="0.45">
      <c r="A197" s="1712"/>
    </row>
    <row r="198" spans="1:1" ht="12.75" customHeight="1" x14ac:dyDescent="0.45">
      <c r="A198" s="1712"/>
    </row>
    <row r="199" spans="1:1" ht="12.75" customHeight="1" x14ac:dyDescent="0.45">
      <c r="A199" s="1712"/>
    </row>
    <row r="200" spans="1:1" ht="12.75" customHeight="1" x14ac:dyDescent="0.45">
      <c r="A200" s="1712"/>
    </row>
    <row r="201" spans="1:1" ht="12.75" customHeight="1" x14ac:dyDescent="0.45">
      <c r="A201" s="1712"/>
    </row>
    <row r="202" spans="1:1" ht="12.75" customHeight="1" x14ac:dyDescent="0.45">
      <c r="A202" s="1712"/>
    </row>
    <row r="203" spans="1:1" ht="12.75" customHeight="1" x14ac:dyDescent="0.45">
      <c r="A203" s="1712"/>
    </row>
    <row r="204" spans="1:1" ht="12.75" customHeight="1" x14ac:dyDescent="0.45">
      <c r="A204" s="1712"/>
    </row>
    <row r="205" spans="1:1" ht="12.75" customHeight="1" x14ac:dyDescent="0.45">
      <c r="A205" s="1712"/>
    </row>
    <row r="206" spans="1:1" ht="12.75" customHeight="1" x14ac:dyDescent="0.45">
      <c r="A206" s="1712"/>
    </row>
    <row r="207" spans="1:1" ht="12.75" customHeight="1" x14ac:dyDescent="0.45">
      <c r="A207" s="1712"/>
    </row>
    <row r="208" spans="1:1" ht="12.75" customHeight="1" x14ac:dyDescent="0.45">
      <c r="A208" s="1712"/>
    </row>
    <row r="209" spans="1:1" ht="12.75" customHeight="1" x14ac:dyDescent="0.45">
      <c r="A209" s="1712"/>
    </row>
    <row r="210" spans="1:1" ht="12.75" customHeight="1" x14ac:dyDescent="0.45">
      <c r="A210" s="1712"/>
    </row>
    <row r="211" spans="1:1" ht="12.75" customHeight="1" x14ac:dyDescent="0.45">
      <c r="A211" s="1712"/>
    </row>
    <row r="212" spans="1:1" ht="12.75" customHeight="1" x14ac:dyDescent="0.45">
      <c r="A212" s="1712"/>
    </row>
    <row r="213" spans="1:1" ht="12.75" customHeight="1" x14ac:dyDescent="0.45">
      <c r="A213" s="1712"/>
    </row>
    <row r="214" spans="1:1" ht="12.75" customHeight="1" x14ac:dyDescent="0.45">
      <c r="A214" s="1712"/>
    </row>
    <row r="215" spans="1:1" ht="12.75" customHeight="1" x14ac:dyDescent="0.45">
      <c r="A215" s="1712"/>
    </row>
    <row r="216" spans="1:1" ht="12.75" customHeight="1" x14ac:dyDescent="0.45">
      <c r="A216" s="1712"/>
    </row>
    <row r="217" spans="1:1" ht="12.75" customHeight="1" x14ac:dyDescent="0.45">
      <c r="A217" s="1712"/>
    </row>
    <row r="218" spans="1:1" ht="12.75" customHeight="1" x14ac:dyDescent="0.45">
      <c r="A218" s="1712"/>
    </row>
    <row r="219" spans="1:1" ht="12.75" customHeight="1" x14ac:dyDescent="0.45">
      <c r="A219" s="1712"/>
    </row>
    <row r="220" spans="1:1" ht="12.75" customHeight="1" x14ac:dyDescent="0.45">
      <c r="A220" s="1712"/>
    </row>
    <row r="221" spans="1:1" ht="12.75" customHeight="1" x14ac:dyDescent="0.45">
      <c r="A221" s="1712"/>
    </row>
    <row r="222" spans="1:1" ht="12.75" customHeight="1" x14ac:dyDescent="0.45">
      <c r="A222" s="1712"/>
    </row>
    <row r="223" spans="1:1" ht="12.75" customHeight="1" x14ac:dyDescent="0.45">
      <c r="A223" s="1712"/>
    </row>
    <row r="224" spans="1:1" ht="12.75" customHeight="1" x14ac:dyDescent="0.45">
      <c r="A224" s="1712"/>
    </row>
    <row r="225" spans="1:1" ht="12.75" customHeight="1" x14ac:dyDescent="0.45">
      <c r="A225" s="1712"/>
    </row>
    <row r="226" spans="1:1" ht="12.75" customHeight="1" x14ac:dyDescent="0.45">
      <c r="A226" s="1712"/>
    </row>
    <row r="227" spans="1:1" ht="12.75" customHeight="1" x14ac:dyDescent="0.45">
      <c r="A227" s="1712"/>
    </row>
    <row r="228" spans="1:1" ht="12.75" customHeight="1" x14ac:dyDescent="0.45">
      <c r="A228" s="1712"/>
    </row>
    <row r="229" spans="1:1" ht="12.75" customHeight="1" x14ac:dyDescent="0.45">
      <c r="A229" s="1712"/>
    </row>
    <row r="230" spans="1:1" ht="12.75" customHeight="1" x14ac:dyDescent="0.45">
      <c r="A230" s="1712"/>
    </row>
    <row r="231" spans="1:1" ht="12.75" customHeight="1" x14ac:dyDescent="0.45">
      <c r="A231" s="1712"/>
    </row>
    <row r="232" spans="1:1" ht="12.75" customHeight="1" x14ac:dyDescent="0.45">
      <c r="A232" s="1712"/>
    </row>
    <row r="233" spans="1:1" ht="12.75" customHeight="1" x14ac:dyDescent="0.45">
      <c r="A233" s="1712"/>
    </row>
    <row r="234" spans="1:1" ht="12.75" customHeight="1" x14ac:dyDescent="0.45">
      <c r="A234" s="1712"/>
    </row>
    <row r="235" spans="1:1" ht="12.75" customHeight="1" x14ac:dyDescent="0.45">
      <c r="A235" s="1712"/>
    </row>
    <row r="236" spans="1:1" ht="12.75" customHeight="1" x14ac:dyDescent="0.45">
      <c r="A236" s="1712"/>
    </row>
    <row r="237" spans="1:1" ht="12.75" customHeight="1" x14ac:dyDescent="0.45">
      <c r="A237" s="1712"/>
    </row>
    <row r="238" spans="1:1" ht="12.75" customHeight="1" x14ac:dyDescent="0.45">
      <c r="A238" s="1712"/>
    </row>
    <row r="239" spans="1:1" ht="12.75" customHeight="1" x14ac:dyDescent="0.45">
      <c r="A239" s="1712"/>
    </row>
    <row r="240" spans="1:1" ht="12.75" customHeight="1" x14ac:dyDescent="0.45">
      <c r="A240" s="1712"/>
    </row>
    <row r="241" spans="1:1" ht="12.75" customHeight="1" x14ac:dyDescent="0.45">
      <c r="A241" s="1712"/>
    </row>
    <row r="242" spans="1:1" ht="12.75" customHeight="1" x14ac:dyDescent="0.45">
      <c r="A242" s="1712"/>
    </row>
    <row r="243" spans="1:1" ht="12.75" customHeight="1" x14ac:dyDescent="0.45">
      <c r="A243" s="1712"/>
    </row>
    <row r="244" spans="1:1" ht="12.75" customHeight="1" x14ac:dyDescent="0.45">
      <c r="A244" s="1712"/>
    </row>
    <row r="245" spans="1:1" ht="12.75" customHeight="1" x14ac:dyDescent="0.45">
      <c r="A245" s="1712"/>
    </row>
    <row r="246" spans="1:1" ht="12.75" customHeight="1" x14ac:dyDescent="0.45">
      <c r="A246" s="1712"/>
    </row>
    <row r="247" spans="1:1" ht="12.75" customHeight="1" x14ac:dyDescent="0.45">
      <c r="A247" s="1712"/>
    </row>
    <row r="248" spans="1:1" ht="12.75" customHeight="1" x14ac:dyDescent="0.45">
      <c r="A248" s="1712"/>
    </row>
    <row r="249" spans="1:1" ht="12.75" customHeight="1" x14ac:dyDescent="0.45">
      <c r="A249" s="1712"/>
    </row>
    <row r="250" spans="1:1" ht="12.75" customHeight="1" x14ac:dyDescent="0.45">
      <c r="A250" s="1712"/>
    </row>
    <row r="251" spans="1:1" ht="12.75" customHeight="1" x14ac:dyDescent="0.45">
      <c r="A251" s="1712"/>
    </row>
    <row r="252" spans="1:1" ht="12.75" customHeight="1" x14ac:dyDescent="0.45">
      <c r="A252" s="1712"/>
    </row>
    <row r="253" spans="1:1" ht="12.75" customHeight="1" x14ac:dyDescent="0.45">
      <c r="A253" s="1712"/>
    </row>
    <row r="254" spans="1:1" ht="12.75" customHeight="1" x14ac:dyDescent="0.45">
      <c r="A254" s="1712"/>
    </row>
    <row r="255" spans="1:1" ht="12.75" customHeight="1" x14ac:dyDescent="0.45">
      <c r="A255" s="1712"/>
    </row>
    <row r="256" spans="1:1" ht="12.75" customHeight="1" x14ac:dyDescent="0.45">
      <c r="A256" s="1712"/>
    </row>
    <row r="257" spans="1:1" ht="12.75" customHeight="1" x14ac:dyDescent="0.45">
      <c r="A257" s="1712"/>
    </row>
    <row r="258" spans="1:1" ht="12.75" customHeight="1" x14ac:dyDescent="0.45">
      <c r="A258" s="1712"/>
    </row>
    <row r="259" spans="1:1" ht="12.75" customHeight="1" x14ac:dyDescent="0.45">
      <c r="A259" s="1712"/>
    </row>
    <row r="260" spans="1:1" ht="12.75" customHeight="1" x14ac:dyDescent="0.45">
      <c r="A260" s="1712"/>
    </row>
    <row r="261" spans="1:1" ht="12.75" customHeight="1" x14ac:dyDescent="0.45">
      <c r="A261" s="1712"/>
    </row>
    <row r="262" spans="1:1" ht="12.75" customHeight="1" x14ac:dyDescent="0.45">
      <c r="A262" s="1712"/>
    </row>
    <row r="263" spans="1:1" ht="12.75" customHeight="1" x14ac:dyDescent="0.45">
      <c r="A263" s="1712"/>
    </row>
    <row r="264" spans="1:1" ht="12.75" customHeight="1" x14ac:dyDescent="0.45">
      <c r="A264" s="1712"/>
    </row>
    <row r="265" spans="1:1" ht="12.75" customHeight="1" x14ac:dyDescent="0.45">
      <c r="A265" s="1712"/>
    </row>
    <row r="266" spans="1:1" ht="12.75" customHeight="1" x14ac:dyDescent="0.45">
      <c r="A266" s="1712"/>
    </row>
    <row r="267" spans="1:1" ht="12.75" customHeight="1" x14ac:dyDescent="0.45">
      <c r="A267" s="1712"/>
    </row>
    <row r="268" spans="1:1" ht="12.75" customHeight="1" x14ac:dyDescent="0.45">
      <c r="A268" s="1712"/>
    </row>
    <row r="269" spans="1:1" ht="12.75" customHeight="1" x14ac:dyDescent="0.45">
      <c r="A269" s="1712"/>
    </row>
    <row r="270" spans="1:1" ht="12.75" customHeight="1" x14ac:dyDescent="0.45">
      <c r="A270" s="1712"/>
    </row>
    <row r="271" spans="1:1" ht="12.75" customHeight="1" x14ac:dyDescent="0.45">
      <c r="A271" s="1712"/>
    </row>
    <row r="272" spans="1:1" ht="12.75" customHeight="1" x14ac:dyDescent="0.45">
      <c r="A272" s="1712"/>
    </row>
    <row r="273" spans="1:1" ht="12.75" customHeight="1" x14ac:dyDescent="0.45">
      <c r="A273" s="1712"/>
    </row>
    <row r="274" spans="1:1" ht="12.75" customHeight="1" x14ac:dyDescent="0.45">
      <c r="A274" s="1712"/>
    </row>
    <row r="275" spans="1:1" ht="12.75" customHeight="1" x14ac:dyDescent="0.45">
      <c r="A275" s="1712"/>
    </row>
    <row r="276" spans="1:1" ht="12.75" customHeight="1" x14ac:dyDescent="0.45">
      <c r="A276" s="1712"/>
    </row>
    <row r="277" spans="1:1" ht="12.75" customHeight="1" x14ac:dyDescent="0.45">
      <c r="A277" s="1712"/>
    </row>
    <row r="278" spans="1:1" ht="12.75" customHeight="1" x14ac:dyDescent="0.45">
      <c r="A278" s="1712"/>
    </row>
    <row r="279" spans="1:1" ht="12.75" customHeight="1" x14ac:dyDescent="0.45">
      <c r="A279" s="1712"/>
    </row>
    <row r="280" spans="1:1" ht="12.75" customHeight="1" x14ac:dyDescent="0.45">
      <c r="A280" s="1712"/>
    </row>
    <row r="281" spans="1:1" ht="12.75" customHeight="1" x14ac:dyDescent="0.45">
      <c r="A281" s="1712"/>
    </row>
    <row r="282" spans="1:1" ht="12.75" customHeight="1" x14ac:dyDescent="0.45">
      <c r="A282" s="1712"/>
    </row>
    <row r="283" spans="1:1" ht="12.75" customHeight="1" x14ac:dyDescent="0.45">
      <c r="A283" s="1712"/>
    </row>
    <row r="284" spans="1:1" ht="12.75" customHeight="1" x14ac:dyDescent="0.45">
      <c r="A284" s="1712"/>
    </row>
    <row r="285" spans="1:1" ht="12.75" customHeight="1" x14ac:dyDescent="0.45">
      <c r="A285" s="1712"/>
    </row>
    <row r="286" spans="1:1" ht="12.75" customHeight="1" x14ac:dyDescent="0.45">
      <c r="A286" s="1712"/>
    </row>
    <row r="287" spans="1:1" ht="12.75" customHeight="1" x14ac:dyDescent="0.45">
      <c r="A287" s="1712"/>
    </row>
    <row r="288" spans="1:1" ht="12.75" customHeight="1" x14ac:dyDescent="0.45">
      <c r="A288" s="1712"/>
    </row>
    <row r="289" spans="1:1" ht="12.75" customHeight="1" x14ac:dyDescent="0.45">
      <c r="A289" s="1712"/>
    </row>
    <row r="290" spans="1:1" ht="12.75" customHeight="1" x14ac:dyDescent="0.45">
      <c r="A290" s="1712"/>
    </row>
    <row r="291" spans="1:1" ht="12.75" customHeight="1" x14ac:dyDescent="0.45">
      <c r="A291" s="1712"/>
    </row>
    <row r="292" spans="1:1" ht="12.75" customHeight="1" x14ac:dyDescent="0.45">
      <c r="A292" s="1712"/>
    </row>
    <row r="293" spans="1:1" ht="12.75" customHeight="1" x14ac:dyDescent="0.45">
      <c r="A293" s="1712"/>
    </row>
    <row r="294" spans="1:1" ht="12.75" customHeight="1" x14ac:dyDescent="0.45">
      <c r="A294" s="1712"/>
    </row>
    <row r="295" spans="1:1" ht="12.75" customHeight="1" x14ac:dyDescent="0.45">
      <c r="A295" s="1712"/>
    </row>
    <row r="296" spans="1:1" ht="12.75" customHeight="1" x14ac:dyDescent="0.45">
      <c r="A296" s="1712"/>
    </row>
    <row r="297" spans="1:1" ht="12.75" customHeight="1" x14ac:dyDescent="0.45">
      <c r="A297" s="1712"/>
    </row>
    <row r="298" spans="1:1" ht="12.75" customHeight="1" x14ac:dyDescent="0.45">
      <c r="A298" s="1712"/>
    </row>
    <row r="299" spans="1:1" ht="12.75" customHeight="1" x14ac:dyDescent="0.45">
      <c r="A299" s="1712"/>
    </row>
    <row r="300" spans="1:1" ht="12.75" customHeight="1" x14ac:dyDescent="0.45">
      <c r="A300" s="1712"/>
    </row>
    <row r="301" spans="1:1" ht="12.75" customHeight="1" x14ac:dyDescent="0.45">
      <c r="A301" s="1712"/>
    </row>
    <row r="302" spans="1:1" ht="12.75" customHeight="1" x14ac:dyDescent="0.45">
      <c r="A302" s="1712"/>
    </row>
    <row r="303" spans="1:1" ht="12.75" customHeight="1" x14ac:dyDescent="0.45">
      <c r="A303" s="1712"/>
    </row>
    <row r="304" spans="1:1" ht="12.75" customHeight="1" x14ac:dyDescent="0.45">
      <c r="A304" s="1712"/>
    </row>
    <row r="305" spans="1:1" ht="12.75" customHeight="1" x14ac:dyDescent="0.45">
      <c r="A305" s="1712"/>
    </row>
    <row r="306" spans="1:1" ht="12.75" customHeight="1" x14ac:dyDescent="0.45">
      <c r="A306" s="1712"/>
    </row>
    <row r="307" spans="1:1" ht="12.75" customHeight="1" x14ac:dyDescent="0.45">
      <c r="A307" s="1712"/>
    </row>
    <row r="308" spans="1:1" ht="12.75" customHeight="1" x14ac:dyDescent="0.45">
      <c r="A308" s="1712"/>
    </row>
    <row r="309" spans="1:1" ht="12.75" customHeight="1" x14ac:dyDescent="0.45">
      <c r="A309" s="1712"/>
    </row>
    <row r="310" spans="1:1" ht="12.75" customHeight="1" x14ac:dyDescent="0.45">
      <c r="A310" s="1712"/>
    </row>
    <row r="311" spans="1:1" ht="12.75" customHeight="1" x14ac:dyDescent="0.45">
      <c r="A311" s="1712"/>
    </row>
    <row r="312" spans="1:1" ht="12.75" customHeight="1" x14ac:dyDescent="0.45">
      <c r="A312" s="1712"/>
    </row>
    <row r="313" spans="1:1" ht="12.75" customHeight="1" x14ac:dyDescent="0.45">
      <c r="A313" s="1712"/>
    </row>
    <row r="314" spans="1:1" ht="12.75" customHeight="1" x14ac:dyDescent="0.45">
      <c r="A314" s="1712"/>
    </row>
    <row r="315" spans="1:1" ht="12.75" customHeight="1" x14ac:dyDescent="0.45">
      <c r="A315" s="1712"/>
    </row>
    <row r="316" spans="1:1" ht="12.75" customHeight="1" x14ac:dyDescent="0.45">
      <c r="A316" s="1712"/>
    </row>
    <row r="317" spans="1:1" ht="12.75" customHeight="1" x14ac:dyDescent="0.45">
      <c r="A317" s="1712"/>
    </row>
    <row r="318" spans="1:1" ht="12.75" customHeight="1" x14ac:dyDescent="0.45">
      <c r="A318" s="1712"/>
    </row>
    <row r="319" spans="1:1" ht="12.75" customHeight="1" x14ac:dyDescent="0.45">
      <c r="A319" s="1712"/>
    </row>
    <row r="320" spans="1:1" ht="12.75" customHeight="1" x14ac:dyDescent="0.45">
      <c r="A320" s="1712"/>
    </row>
    <row r="321" spans="1:1" ht="12.75" customHeight="1" x14ac:dyDescent="0.45">
      <c r="A321" s="1712"/>
    </row>
    <row r="322" spans="1:1" ht="12.75" customHeight="1" x14ac:dyDescent="0.45">
      <c r="A322" s="1712"/>
    </row>
    <row r="323" spans="1:1" ht="12.75" customHeight="1" x14ac:dyDescent="0.45">
      <c r="A323" s="1712"/>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739</v>
      </c>
    </row>
    <row r="9" spans="1:1" ht="18.75" customHeight="1" x14ac:dyDescent="0.85"/>
    <row r="10" spans="1:1" ht="106.5" x14ac:dyDescent="1.1499999999999999">
      <c r="A10" s="292" t="s">
        <v>1715</v>
      </c>
    </row>
    <row r="11" spans="1:1" ht="36.75" x14ac:dyDescent="0.85"/>
    <row r="12" spans="1:1" ht="36.75" x14ac:dyDescent="0.85"/>
    <row r="13" spans="1:1" ht="36.75" x14ac:dyDescent="0.85">
      <c r="A13" s="290" t="s">
        <v>740</v>
      </c>
    </row>
    <row r="14" spans="1:1" ht="18.75" customHeight="1" x14ac:dyDescent="0.85"/>
    <row r="15" spans="1:1" ht="96" x14ac:dyDescent="1.05">
      <c r="A15" s="294" t="s">
        <v>1167</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97" t="s">
        <v>1899</v>
      </c>
      <c r="C3" s="1797"/>
      <c r="D3" s="1797"/>
      <c r="E3" s="1797"/>
      <c r="F3" s="1797"/>
      <c r="G3" s="1797"/>
      <c r="H3" s="1797"/>
      <c r="I3" s="1797"/>
    </row>
    <row r="4" spans="2:21" s="76" customFormat="1" ht="12.75" customHeight="1" x14ac:dyDescent="0.85">
      <c r="B4" s="1665"/>
      <c r="C4" s="1665"/>
      <c r="D4" s="1665"/>
      <c r="E4" s="1665"/>
      <c r="F4" s="1665"/>
      <c r="G4" s="1665"/>
      <c r="H4" s="1665"/>
      <c r="I4" s="1665"/>
    </row>
    <row r="5" spans="2:21" s="76" customFormat="1" ht="36.75" x14ac:dyDescent="0.85">
      <c r="B5" s="1797" t="s">
        <v>1900</v>
      </c>
      <c r="C5" s="1797"/>
      <c r="D5" s="1797"/>
      <c r="E5" s="1797"/>
      <c r="F5" s="1797"/>
      <c r="G5" s="1797"/>
      <c r="H5" s="1797"/>
      <c r="I5" s="1798"/>
    </row>
    <row r="6" spans="2:21" s="76" customFormat="1" ht="19.5" customHeight="1" x14ac:dyDescent="0.85">
      <c r="B6" s="1665"/>
      <c r="C6" s="1665"/>
      <c r="D6" s="1665"/>
      <c r="E6" s="1665"/>
      <c r="F6" s="1665"/>
      <c r="G6" s="1665"/>
      <c r="H6" s="1665"/>
      <c r="I6" s="1665"/>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81" t="s">
        <v>887</v>
      </c>
      <c r="C9" s="1784">
        <v>2007</v>
      </c>
      <c r="D9" s="1784">
        <v>2008</v>
      </c>
      <c r="E9" s="1784">
        <v>2009</v>
      </c>
      <c r="F9" s="1784">
        <v>2010</v>
      </c>
      <c r="G9" s="1784">
        <v>2011</v>
      </c>
      <c r="H9" s="1784">
        <v>2012</v>
      </c>
      <c r="I9" s="1778" t="s">
        <v>886</v>
      </c>
      <c r="J9" s="341"/>
      <c r="N9" s="341"/>
    </row>
    <row r="10" spans="2:21" s="258" customFormat="1" ht="24.95" customHeight="1" x14ac:dyDescent="0.7">
      <c r="B10" s="1782"/>
      <c r="C10" s="1785"/>
      <c r="D10" s="1785"/>
      <c r="E10" s="1785"/>
      <c r="F10" s="1785"/>
      <c r="G10" s="1785"/>
      <c r="H10" s="1785"/>
      <c r="I10" s="1779"/>
    </row>
    <row r="11" spans="2:21" s="258" customFormat="1" ht="24.95" customHeight="1" x14ac:dyDescent="0.7">
      <c r="B11" s="1783"/>
      <c r="C11" s="1786"/>
      <c r="D11" s="1786"/>
      <c r="E11" s="1786"/>
      <c r="F11" s="1786"/>
      <c r="G11" s="1786"/>
      <c r="H11" s="1786"/>
      <c r="I11" s="1780"/>
    </row>
    <row r="12" spans="2:21" s="340" customFormat="1" ht="15" customHeight="1" x14ac:dyDescent="0.7">
      <c r="B12" s="384"/>
      <c r="C12" s="386"/>
      <c r="D12" s="386"/>
      <c r="E12" s="386"/>
      <c r="F12" s="386"/>
      <c r="G12" s="386"/>
      <c r="H12" s="386"/>
      <c r="I12" s="387"/>
    </row>
    <row r="13" spans="2:21" s="362" customFormat="1" ht="33.950000000000003" customHeight="1" x14ac:dyDescent="0.2">
      <c r="B13" s="457" t="s">
        <v>1795</v>
      </c>
      <c r="C13" s="644"/>
      <c r="D13" s="644"/>
      <c r="E13" s="644"/>
      <c r="F13" s="644"/>
      <c r="G13" s="644"/>
      <c r="H13" s="644"/>
      <c r="I13" s="381" t="s">
        <v>1209</v>
      </c>
    </row>
    <row r="14" spans="2:21" s="362" customFormat="1" ht="9" customHeight="1" x14ac:dyDescent="0.2">
      <c r="B14" s="608"/>
      <c r="C14" s="655"/>
      <c r="D14" s="655"/>
      <c r="E14" s="655"/>
      <c r="F14" s="655"/>
      <c r="G14" s="655"/>
      <c r="H14" s="655"/>
      <c r="I14" s="628"/>
    </row>
    <row r="15" spans="2:21" s="362" customFormat="1" ht="33.950000000000003" customHeight="1" x14ac:dyDescent="0.2">
      <c r="B15" s="616" t="s">
        <v>310</v>
      </c>
      <c r="C15" s="1405">
        <v>348.57595536715337</v>
      </c>
      <c r="D15" s="1405">
        <v>504.20759158221949</v>
      </c>
      <c r="E15" s="1405">
        <v>-1015.9252480283621</v>
      </c>
      <c r="F15" s="1405">
        <v>-389.67605985123339</v>
      </c>
      <c r="G15" s="1405">
        <v>-8653.0091888037623</v>
      </c>
      <c r="H15" s="1405">
        <v>-7882.8079605214807</v>
      </c>
      <c r="I15" s="628" t="s">
        <v>311</v>
      </c>
      <c r="J15" s="365"/>
      <c r="K15" s="365"/>
      <c r="L15" s="365"/>
      <c r="M15" s="365"/>
      <c r="N15" s="365"/>
      <c r="O15" s="365"/>
      <c r="P15" s="365"/>
      <c r="Q15" s="365"/>
      <c r="R15" s="365"/>
      <c r="S15" s="365"/>
    </row>
    <row r="16" spans="2:21" s="367" customFormat="1" ht="33.950000000000003" customHeight="1" x14ac:dyDescent="0.2">
      <c r="B16" s="617" t="s">
        <v>869</v>
      </c>
      <c r="C16" s="1406">
        <v>-521.12525895197541</v>
      </c>
      <c r="D16" s="1406">
        <v>-790.62610462996599</v>
      </c>
      <c r="E16" s="1406">
        <v>-3064.5124547316518</v>
      </c>
      <c r="F16" s="1406">
        <v>-3662.8850232894438</v>
      </c>
      <c r="G16" s="1406">
        <v>-7660.7976500425029</v>
      </c>
      <c r="H16" s="1406">
        <v>-8105.511506980115</v>
      </c>
      <c r="I16" s="630" t="s">
        <v>607</v>
      </c>
      <c r="J16" s="365"/>
      <c r="K16" s="365"/>
      <c r="L16" s="365"/>
      <c r="M16" s="365"/>
      <c r="N16" s="365"/>
      <c r="O16" s="365"/>
      <c r="P16" s="365"/>
      <c r="Q16" s="365"/>
      <c r="R16" s="365"/>
      <c r="S16" s="365"/>
    </row>
    <row r="17" spans="2:19" s="367" customFormat="1" ht="33.950000000000003" customHeight="1" x14ac:dyDescent="0.2">
      <c r="B17" s="618" t="s">
        <v>868</v>
      </c>
      <c r="C17" s="1157">
        <v>11755.66775502008</v>
      </c>
      <c r="D17" s="1157">
        <v>15334.293</v>
      </c>
      <c r="E17" s="1157">
        <v>10883.491160909676</v>
      </c>
      <c r="F17" s="1157">
        <v>12272.7499527662</v>
      </c>
      <c r="G17" s="1157">
        <v>10504.945420691885</v>
      </c>
      <c r="H17" s="1157">
        <v>3351.8958884079248</v>
      </c>
      <c r="I17" s="630" t="s">
        <v>421</v>
      </c>
      <c r="J17" s="365"/>
      <c r="K17" s="365"/>
      <c r="L17" s="365"/>
      <c r="M17" s="365"/>
      <c r="N17" s="365"/>
      <c r="O17" s="365"/>
      <c r="P17" s="365"/>
      <c r="Q17" s="365"/>
      <c r="R17" s="365"/>
      <c r="S17" s="365"/>
    </row>
    <row r="18" spans="2:19" s="367" customFormat="1" ht="33.950000000000003" customHeight="1" x14ac:dyDescent="0.2">
      <c r="B18" s="618" t="s">
        <v>1534</v>
      </c>
      <c r="C18" s="1157">
        <v>12276.793013972056</v>
      </c>
      <c r="D18" s="1157">
        <v>16124.919104629966</v>
      </c>
      <c r="E18" s="1157">
        <v>13948.003615641328</v>
      </c>
      <c r="F18" s="1157">
        <v>15935.634976055644</v>
      </c>
      <c r="G18" s="1157">
        <v>18165.743070734388</v>
      </c>
      <c r="H18" s="1157">
        <v>11457.40739538804</v>
      </c>
      <c r="I18" s="630" t="s">
        <v>594</v>
      </c>
      <c r="J18" s="365"/>
      <c r="K18" s="365"/>
      <c r="L18" s="365"/>
      <c r="M18" s="365"/>
      <c r="N18" s="365"/>
      <c r="O18" s="365"/>
      <c r="P18" s="365"/>
      <c r="Q18" s="365"/>
      <c r="R18" s="365"/>
      <c r="S18" s="365"/>
    </row>
    <row r="19" spans="2:19" s="367" customFormat="1" ht="33.950000000000003" customHeight="1" x14ac:dyDescent="0.2">
      <c r="B19" s="618" t="s">
        <v>761</v>
      </c>
      <c r="C19" s="1406">
        <v>848.83691090449474</v>
      </c>
      <c r="D19" s="1406">
        <v>1311.4940562121856</v>
      </c>
      <c r="E19" s="1406">
        <v>2076.6421790811705</v>
      </c>
      <c r="F19" s="1406">
        <v>3860.0258826445593</v>
      </c>
      <c r="G19" s="1406">
        <v>-369.29769493414051</v>
      </c>
      <c r="H19" s="1406">
        <v>-1371.3309157552817</v>
      </c>
      <c r="I19" s="630" t="s">
        <v>608</v>
      </c>
      <c r="J19" s="365"/>
      <c r="K19" s="365"/>
      <c r="L19" s="365"/>
      <c r="M19" s="365"/>
      <c r="N19" s="365"/>
      <c r="O19" s="365"/>
      <c r="P19" s="365"/>
      <c r="Q19" s="365"/>
      <c r="R19" s="365"/>
      <c r="S19" s="365"/>
    </row>
    <row r="20" spans="2:19" s="367" customFormat="1" ht="33.950000000000003" customHeight="1" x14ac:dyDescent="0.2">
      <c r="B20" s="618" t="s">
        <v>762</v>
      </c>
      <c r="C20" s="1157">
        <v>-689.10216000000003</v>
      </c>
      <c r="D20" s="1157">
        <v>-1148.96036</v>
      </c>
      <c r="E20" s="1157">
        <v>-1106.6773749999998</v>
      </c>
      <c r="F20" s="1157">
        <v>-1513.7013946925715</v>
      </c>
      <c r="G20" s="1157">
        <v>-1841.862887414225</v>
      </c>
      <c r="H20" s="1157">
        <v>120.90029391904201</v>
      </c>
      <c r="I20" s="630" t="s">
        <v>609</v>
      </c>
      <c r="J20" s="365"/>
      <c r="K20" s="365"/>
      <c r="L20" s="365"/>
      <c r="M20" s="365"/>
      <c r="N20" s="365"/>
      <c r="O20" s="365"/>
      <c r="P20" s="365"/>
      <c r="Q20" s="365"/>
      <c r="R20" s="365"/>
      <c r="S20" s="365"/>
    </row>
    <row r="21" spans="2:19" s="367" customFormat="1" ht="33.950000000000003" customHeight="1" x14ac:dyDescent="0.2">
      <c r="B21" s="618" t="s">
        <v>763</v>
      </c>
      <c r="C21" s="1157">
        <v>709.96646341463406</v>
      </c>
      <c r="D21" s="1157">
        <v>1132.3</v>
      </c>
      <c r="E21" s="1157">
        <v>1078.6224026221189</v>
      </c>
      <c r="F21" s="1157">
        <v>926.88447548622264</v>
      </c>
      <c r="G21" s="1157">
        <v>1218.9490435871071</v>
      </c>
      <c r="H21" s="1157">
        <v>1473.1341682948751</v>
      </c>
      <c r="I21" s="630" t="s">
        <v>906</v>
      </c>
      <c r="J21" s="365"/>
      <c r="K21" s="365"/>
      <c r="L21" s="365"/>
      <c r="M21" s="365"/>
      <c r="N21" s="365"/>
      <c r="O21" s="365"/>
      <c r="P21" s="365"/>
      <c r="Q21" s="365"/>
      <c r="R21" s="365"/>
      <c r="S21" s="365"/>
    </row>
    <row r="22" spans="2:19" s="362" customFormat="1" ht="15" customHeight="1" thickBot="1" x14ac:dyDescent="0.25">
      <c r="B22" s="656"/>
      <c r="C22" s="644"/>
      <c r="D22" s="644"/>
      <c r="E22" s="644"/>
      <c r="F22" s="644"/>
      <c r="G22" s="644"/>
      <c r="H22" s="644"/>
      <c r="I22" s="628"/>
      <c r="J22" s="365"/>
      <c r="K22" s="365"/>
      <c r="L22" s="365"/>
      <c r="M22" s="365"/>
      <c r="N22" s="365"/>
      <c r="O22" s="365"/>
      <c r="P22" s="365"/>
      <c r="Q22" s="365"/>
      <c r="R22" s="365"/>
      <c r="S22" s="365"/>
    </row>
    <row r="23" spans="2:19" s="367" customFormat="1" ht="15" customHeight="1" thickTop="1" x14ac:dyDescent="0.2">
      <c r="B23" s="645"/>
      <c r="C23" s="646"/>
      <c r="D23" s="646"/>
      <c r="E23" s="646"/>
      <c r="F23" s="646"/>
      <c r="G23" s="646"/>
      <c r="H23" s="646"/>
      <c r="I23" s="647"/>
      <c r="J23" s="365"/>
      <c r="K23" s="365"/>
      <c r="L23" s="365"/>
      <c r="M23" s="365"/>
      <c r="N23" s="365"/>
      <c r="O23" s="365"/>
      <c r="P23" s="365"/>
      <c r="Q23" s="365"/>
      <c r="R23" s="365"/>
      <c r="S23" s="365"/>
    </row>
    <row r="24" spans="2:19" s="367" customFormat="1" ht="33.950000000000003" customHeight="1" x14ac:dyDescent="0.2">
      <c r="B24" s="457" t="s">
        <v>58</v>
      </c>
      <c r="C24" s="644"/>
      <c r="D24" s="644"/>
      <c r="E24" s="644"/>
      <c r="F24" s="644"/>
      <c r="G24" s="644"/>
      <c r="H24" s="644"/>
      <c r="I24" s="381" t="s">
        <v>867</v>
      </c>
      <c r="J24" s="365"/>
      <c r="K24" s="365"/>
      <c r="L24" s="365"/>
      <c r="M24" s="365"/>
      <c r="N24" s="365"/>
      <c r="O24" s="365"/>
      <c r="P24" s="365"/>
      <c r="Q24" s="365"/>
      <c r="R24" s="365"/>
      <c r="S24" s="365"/>
    </row>
    <row r="25" spans="2:19" s="362" customFormat="1" ht="9" customHeight="1" x14ac:dyDescent="0.2">
      <c r="B25" s="456"/>
      <c r="C25" s="644"/>
      <c r="D25" s="644"/>
      <c r="E25" s="644"/>
      <c r="F25" s="644"/>
      <c r="G25" s="644"/>
      <c r="H25" s="644"/>
      <c r="I25" s="628"/>
      <c r="J25" s="365"/>
      <c r="K25" s="365"/>
      <c r="L25" s="365"/>
      <c r="M25" s="365"/>
      <c r="N25" s="365"/>
      <c r="O25" s="365"/>
      <c r="P25" s="365"/>
      <c r="Q25" s="365"/>
      <c r="R25" s="365"/>
      <c r="S25" s="365"/>
    </row>
    <row r="26" spans="2:19" s="362" customFormat="1" ht="33.950000000000003" customHeight="1" x14ac:dyDescent="0.2">
      <c r="B26" s="456" t="s">
        <v>310</v>
      </c>
      <c r="C26" s="1407">
        <v>0.8614190356196606</v>
      </c>
      <c r="D26" s="1407">
        <v>0.95895956243180902</v>
      </c>
      <c r="E26" s="1407">
        <v>-1.8825633438028171</v>
      </c>
      <c r="F26" s="1407">
        <v>-0.63939759555793318</v>
      </c>
      <c r="G26" s="1407">
        <v>-12.859590256363104</v>
      </c>
      <c r="H26" s="1407">
        <v>-16.851848022710662</v>
      </c>
      <c r="I26" s="628" t="s">
        <v>311</v>
      </c>
      <c r="J26" s="365"/>
      <c r="K26" s="365"/>
      <c r="L26" s="365"/>
      <c r="M26" s="365"/>
      <c r="N26" s="365"/>
      <c r="O26" s="365"/>
      <c r="P26" s="648"/>
      <c r="Q26" s="365"/>
      <c r="R26" s="365"/>
      <c r="S26" s="365"/>
    </row>
    <row r="27" spans="2:19" s="367" customFormat="1" ht="33.950000000000003" customHeight="1" x14ac:dyDescent="0.2">
      <c r="B27" s="639" t="s">
        <v>869</v>
      </c>
      <c r="C27" s="1408">
        <v>-1.2878318515418679</v>
      </c>
      <c r="D27" s="1408">
        <v>-1.5037029905954602</v>
      </c>
      <c r="E27" s="1408">
        <v>-5.6787040435320861</v>
      </c>
      <c r="F27" s="1408">
        <v>-6.0102226387491067</v>
      </c>
      <c r="G27" s="1408">
        <v>-11.385024176782958</v>
      </c>
      <c r="H27" s="1408">
        <v>-17.327943132198946</v>
      </c>
      <c r="I27" s="630" t="s">
        <v>607</v>
      </c>
      <c r="J27" s="365"/>
      <c r="K27" s="365"/>
      <c r="L27" s="365"/>
      <c r="M27" s="365"/>
      <c r="N27" s="365"/>
      <c r="O27" s="365"/>
      <c r="P27" s="365"/>
      <c r="Q27" s="365"/>
      <c r="R27" s="365"/>
      <c r="S27" s="365"/>
    </row>
    <row r="28" spans="2:19" s="367" customFormat="1" ht="33.950000000000003" customHeight="1" x14ac:dyDescent="0.2">
      <c r="B28" s="629" t="s">
        <v>868</v>
      </c>
      <c r="C28" s="1408">
        <v>29.051217746583486</v>
      </c>
      <c r="D28" s="1408">
        <v>29.164509124776355</v>
      </c>
      <c r="E28" s="1408">
        <v>20.167686108691456</v>
      </c>
      <c r="F28" s="1408">
        <v>20.137667204082952</v>
      </c>
      <c r="G28" s="1408">
        <v>15.611828304810921</v>
      </c>
      <c r="H28" s="1408">
        <v>7.1656750211713032</v>
      </c>
      <c r="I28" s="630" t="s">
        <v>421</v>
      </c>
      <c r="J28" s="365"/>
      <c r="K28" s="365"/>
      <c r="L28" s="365"/>
      <c r="M28" s="365"/>
      <c r="N28" s="365"/>
      <c r="O28" s="365"/>
      <c r="P28" s="365"/>
      <c r="Q28" s="365"/>
      <c r="R28" s="365"/>
      <c r="S28" s="365"/>
    </row>
    <row r="29" spans="2:19" s="367" customFormat="1" ht="33.950000000000003" customHeight="1" x14ac:dyDescent="0.2">
      <c r="B29" s="629" t="s">
        <v>1534</v>
      </c>
      <c r="C29" s="1408">
        <v>30.339049598125349</v>
      </c>
      <c r="D29" s="1408">
        <v>30.668212115371812</v>
      </c>
      <c r="E29" s="1408">
        <v>25.846390152223542</v>
      </c>
      <c r="F29" s="1408">
        <v>26.147889842832058</v>
      </c>
      <c r="G29" s="1408">
        <v>26.99685248159388</v>
      </c>
      <c r="H29" s="1408">
        <v>24.493618153370246</v>
      </c>
      <c r="I29" s="630" t="s">
        <v>594</v>
      </c>
      <c r="J29" s="365"/>
      <c r="K29" s="365"/>
      <c r="L29" s="365"/>
      <c r="M29" s="365"/>
      <c r="N29" s="365"/>
      <c r="O29" s="365"/>
      <c r="P29" s="365"/>
      <c r="Q29" s="365"/>
      <c r="R29" s="365"/>
      <c r="S29" s="365"/>
    </row>
    <row r="30" spans="2:19" s="367" customFormat="1" ht="33.950000000000003" customHeight="1" x14ac:dyDescent="0.2">
      <c r="B30" s="629" t="s">
        <v>761</v>
      </c>
      <c r="C30" s="1408">
        <v>2.0976899350947709</v>
      </c>
      <c r="D30" s="1408">
        <v>2.4943491277680843</v>
      </c>
      <c r="E30" s="1408">
        <v>3.8481280508778886</v>
      </c>
      <c r="F30" s="1408">
        <v>6.3337000202079734</v>
      </c>
      <c r="G30" s="1408">
        <v>-0.54882838280320323</v>
      </c>
      <c r="H30" s="1408">
        <v>-2.9316279550242719</v>
      </c>
      <c r="I30" s="630" t="s">
        <v>608</v>
      </c>
      <c r="J30" s="365"/>
      <c r="K30" s="365"/>
      <c r="L30" s="365"/>
      <c r="M30" s="365"/>
      <c r="N30" s="365"/>
      <c r="O30" s="365"/>
      <c r="P30" s="365"/>
      <c r="Q30" s="365"/>
      <c r="R30" s="365"/>
      <c r="S30" s="365"/>
    </row>
    <row r="31" spans="2:19" s="367" customFormat="1" ht="33.950000000000003" customHeight="1" x14ac:dyDescent="0.2">
      <c r="B31" s="629" t="s">
        <v>762</v>
      </c>
      <c r="C31" s="1408">
        <v>-1.7029451084352134</v>
      </c>
      <c r="D31" s="1408">
        <v>-2.1852239880395095</v>
      </c>
      <c r="E31" s="1408">
        <v>-2.0507318462989517</v>
      </c>
      <c r="F31" s="1408">
        <v>-2.4837477378739128</v>
      </c>
      <c r="G31" s="1408">
        <v>-2.7372676399322304</v>
      </c>
      <c r="H31" s="1408">
        <v>0.25846035945926604</v>
      </c>
      <c r="I31" s="630" t="s">
        <v>609</v>
      </c>
      <c r="J31" s="365"/>
      <c r="K31" s="365"/>
      <c r="L31" s="365"/>
      <c r="M31" s="365"/>
      <c r="N31" s="365"/>
      <c r="O31" s="365"/>
      <c r="P31" s="365"/>
      <c r="Q31" s="365"/>
      <c r="R31" s="365"/>
      <c r="S31" s="365"/>
    </row>
    <row r="32" spans="2:19" s="367" customFormat="1" ht="33.950000000000003" customHeight="1" x14ac:dyDescent="0.2">
      <c r="B32" s="629" t="s">
        <v>763</v>
      </c>
      <c r="C32" s="1408">
        <v>1.7545060605019709</v>
      </c>
      <c r="D32" s="1408">
        <v>2.1535374132986935</v>
      </c>
      <c r="E32" s="1408">
        <v>1.9987444951503321</v>
      </c>
      <c r="F32" s="1408">
        <v>1.5208727608571129</v>
      </c>
      <c r="G32" s="1408">
        <v>1.8115299431552903</v>
      </c>
      <c r="H32" s="1408">
        <v>3.149262705053292</v>
      </c>
      <c r="I32" s="630" t="s">
        <v>906</v>
      </c>
      <c r="J32" s="365"/>
      <c r="K32" s="365"/>
      <c r="L32" s="365"/>
      <c r="M32" s="365"/>
      <c r="N32" s="365"/>
      <c r="O32" s="365"/>
      <c r="P32" s="365"/>
      <c r="Q32" s="365"/>
      <c r="R32" s="365"/>
      <c r="S32" s="365"/>
    </row>
    <row r="33" spans="2:19" s="362" customFormat="1" ht="15" customHeight="1" thickBot="1" x14ac:dyDescent="0.25">
      <c r="B33" s="649"/>
      <c r="C33" s="650"/>
      <c r="D33" s="650"/>
      <c r="E33" s="650"/>
      <c r="F33" s="650"/>
      <c r="G33" s="650"/>
      <c r="H33" s="650"/>
      <c r="I33" s="651"/>
      <c r="J33" s="365"/>
      <c r="K33" s="365"/>
      <c r="L33" s="365"/>
      <c r="M33" s="365"/>
      <c r="N33" s="365"/>
      <c r="O33" s="365"/>
      <c r="P33" s="365"/>
      <c r="Q33" s="365"/>
      <c r="R33" s="365"/>
      <c r="S33" s="365"/>
    </row>
    <row r="34" spans="2:19" s="367" customFormat="1" ht="15" customHeight="1" thickTop="1" x14ac:dyDescent="0.2">
      <c r="B34" s="629"/>
      <c r="C34" s="652"/>
      <c r="D34" s="652"/>
      <c r="E34" s="652"/>
      <c r="F34" s="652"/>
      <c r="G34" s="652"/>
      <c r="H34" s="652"/>
      <c r="I34" s="630"/>
      <c r="J34" s="365"/>
      <c r="K34" s="365"/>
      <c r="L34" s="365"/>
      <c r="M34" s="365"/>
      <c r="N34" s="365"/>
      <c r="O34" s="365"/>
      <c r="P34" s="365"/>
      <c r="Q34" s="365"/>
      <c r="R34" s="365"/>
      <c r="S34" s="365"/>
    </row>
    <row r="35" spans="2:19" s="367" customFormat="1" ht="33.950000000000003" customHeight="1" x14ac:dyDescent="0.2">
      <c r="B35" s="457" t="s">
        <v>730</v>
      </c>
      <c r="C35" s="653"/>
      <c r="D35" s="653"/>
      <c r="E35" s="653"/>
      <c r="F35" s="653"/>
      <c r="G35" s="653"/>
      <c r="H35" s="653"/>
      <c r="I35" s="381" t="s">
        <v>731</v>
      </c>
      <c r="J35" s="365"/>
      <c r="K35" s="365"/>
      <c r="L35" s="365"/>
      <c r="M35" s="365"/>
      <c r="N35" s="365"/>
      <c r="O35" s="365"/>
      <c r="P35" s="365"/>
      <c r="Q35" s="365"/>
      <c r="R35" s="365"/>
      <c r="S35" s="365"/>
    </row>
    <row r="36" spans="2:19" s="362" customFormat="1" ht="9" customHeight="1" x14ac:dyDescent="0.2">
      <c r="B36" s="456"/>
      <c r="C36" s="653"/>
      <c r="D36" s="653"/>
      <c r="E36" s="653"/>
      <c r="F36" s="653"/>
      <c r="G36" s="653"/>
      <c r="H36" s="653"/>
      <c r="I36" s="628"/>
      <c r="J36" s="365"/>
      <c r="K36" s="365"/>
      <c r="L36" s="365"/>
      <c r="M36" s="365"/>
      <c r="N36" s="365"/>
      <c r="O36" s="365"/>
      <c r="P36" s="365"/>
      <c r="Q36" s="365"/>
      <c r="R36" s="365"/>
      <c r="S36" s="365"/>
    </row>
    <row r="37" spans="2:19" s="367" customFormat="1" ht="33.950000000000003" customHeight="1" x14ac:dyDescent="0.2">
      <c r="B37" s="629" t="s">
        <v>868</v>
      </c>
      <c r="C37" s="652">
        <v>14.752135361954632</v>
      </c>
      <c r="D37" s="652">
        <v>30.441701139875455</v>
      </c>
      <c r="E37" s="652">
        <v>-29.025151919885207</v>
      </c>
      <c r="F37" s="652">
        <v>12.764826757486937</v>
      </c>
      <c r="G37" s="652">
        <v>-14.404306605104933</v>
      </c>
      <c r="H37" s="652">
        <v>-68.092210343086592</v>
      </c>
      <c r="I37" s="630" t="s">
        <v>421</v>
      </c>
      <c r="J37" s="365"/>
      <c r="K37" s="365"/>
      <c r="L37" s="365"/>
      <c r="M37" s="365"/>
      <c r="N37" s="365"/>
      <c r="O37" s="365"/>
      <c r="P37" s="365"/>
      <c r="Q37" s="365"/>
      <c r="R37" s="365"/>
      <c r="S37" s="365"/>
    </row>
    <row r="38" spans="2:19" s="367" customFormat="1" ht="33.950000000000003" customHeight="1" x14ac:dyDescent="0.2">
      <c r="B38" s="629" t="s">
        <v>1534</v>
      </c>
      <c r="C38" s="652">
        <v>31.181659411024889</v>
      </c>
      <c r="D38" s="652">
        <v>31.344717519293596</v>
      </c>
      <c r="E38" s="652">
        <v>-13.500318822458945</v>
      </c>
      <c r="F38" s="652">
        <v>14.250292838936328</v>
      </c>
      <c r="G38" s="652">
        <v>13.994472752605279</v>
      </c>
      <c r="H38" s="652">
        <v>-36.928495846413789</v>
      </c>
      <c r="I38" s="630" t="s">
        <v>594</v>
      </c>
      <c r="J38" s="365"/>
      <c r="K38" s="365"/>
      <c r="L38" s="365"/>
      <c r="M38" s="365"/>
      <c r="N38" s="365"/>
      <c r="O38" s="365"/>
      <c r="P38" s="365"/>
      <c r="Q38" s="365"/>
      <c r="R38" s="365"/>
      <c r="S38" s="365"/>
    </row>
    <row r="39" spans="2:19" s="367" customFormat="1" ht="33.950000000000003" customHeight="1" x14ac:dyDescent="0.2">
      <c r="B39" s="629" t="s">
        <v>59</v>
      </c>
      <c r="C39" s="652">
        <v>42.408021833086408</v>
      </c>
      <c r="D39" s="652">
        <v>9.2402576195494532</v>
      </c>
      <c r="E39" s="652">
        <v>19.246870176921348</v>
      </c>
      <c r="F39" s="652">
        <v>64.781495551443925</v>
      </c>
      <c r="G39" s="652">
        <v>-71.680847709449381</v>
      </c>
      <c r="H39" s="652">
        <v>-93.400924201995494</v>
      </c>
      <c r="I39" s="630" t="s">
        <v>424</v>
      </c>
      <c r="J39" s="365"/>
      <c r="K39" s="365"/>
      <c r="L39" s="365"/>
      <c r="M39" s="365"/>
      <c r="N39" s="365"/>
      <c r="O39" s="365"/>
      <c r="P39" s="365"/>
      <c r="Q39" s="365"/>
      <c r="R39" s="365"/>
      <c r="S39" s="365"/>
    </row>
    <row r="40" spans="2:19" s="367" customFormat="1" ht="33.950000000000003" customHeight="1" x14ac:dyDescent="0.2">
      <c r="B40" s="629" t="s">
        <v>423</v>
      </c>
      <c r="C40" s="652">
        <v>29.624086571161399</v>
      </c>
      <c r="D40" s="652">
        <v>28.586890296545864</v>
      </c>
      <c r="E40" s="652">
        <v>1.8766655674077759</v>
      </c>
      <c r="F40" s="652">
        <v>20.198739887990037</v>
      </c>
      <c r="G40" s="652">
        <v>11.594854492689311</v>
      </c>
      <c r="H40" s="652">
        <v>-9.6970512661715738</v>
      </c>
      <c r="I40" s="630" t="s">
        <v>905</v>
      </c>
      <c r="J40" s="365"/>
      <c r="K40" s="365"/>
      <c r="L40" s="365"/>
      <c r="M40" s="365"/>
      <c r="N40" s="365"/>
      <c r="O40" s="365"/>
      <c r="P40" s="365"/>
      <c r="Q40" s="365"/>
      <c r="R40" s="365"/>
      <c r="S40" s="365"/>
    </row>
    <row r="41" spans="2:19" s="42" customFormat="1" ht="15" customHeight="1" thickBot="1" x14ac:dyDescent="0.7">
      <c r="B41" s="159"/>
      <c r="C41" s="1409"/>
      <c r="D41" s="1409"/>
      <c r="E41" s="1409"/>
      <c r="F41" s="1409"/>
      <c r="G41" s="1409"/>
      <c r="H41" s="1409"/>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6" t="s">
        <v>1537</v>
      </c>
      <c r="C43" s="336"/>
      <c r="D43" s="336"/>
      <c r="E43" s="336"/>
      <c r="F43" s="336"/>
      <c r="G43" s="336"/>
      <c r="H43" s="336"/>
      <c r="I43" s="336" t="s">
        <v>1769</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74" customFormat="1" ht="36.75" x14ac:dyDescent="0.85">
      <c r="B4" s="1955" t="s">
        <v>1901</v>
      </c>
      <c r="C4" s="1955"/>
      <c r="D4" s="1955"/>
      <c r="E4" s="1955"/>
      <c r="F4" s="1955"/>
      <c r="G4" s="1955"/>
      <c r="H4" s="1955"/>
      <c r="I4" s="1955"/>
      <c r="J4" s="1955"/>
      <c r="K4" s="1955"/>
      <c r="L4" s="1954" t="s">
        <v>1902</v>
      </c>
      <c r="M4" s="1954"/>
      <c r="N4" s="1954"/>
      <c r="O4" s="1954"/>
      <c r="P4" s="1954"/>
      <c r="Q4" s="1954"/>
      <c r="R4" s="1954"/>
      <c r="S4" s="1954"/>
      <c r="T4" s="1954"/>
      <c r="U4" s="1954"/>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78" customFormat="1" ht="25.5" customHeight="1" thickBot="1" x14ac:dyDescent="0.55000000000000004">
      <c r="B6" s="674" t="s">
        <v>1796</v>
      </c>
      <c r="C6" s="675"/>
      <c r="D6" s="675"/>
      <c r="E6" s="675"/>
      <c r="F6" s="675"/>
      <c r="G6" s="675"/>
      <c r="H6" s="675"/>
      <c r="I6" s="675"/>
      <c r="J6" s="675"/>
      <c r="K6" s="675"/>
      <c r="L6" s="675"/>
      <c r="M6" s="675"/>
      <c r="N6" s="675"/>
      <c r="O6" s="675"/>
      <c r="P6" s="675"/>
      <c r="Q6" s="675"/>
      <c r="R6" s="675"/>
      <c r="S6" s="675"/>
      <c r="T6" s="675"/>
      <c r="U6" s="676" t="s">
        <v>1208</v>
      </c>
      <c r="V6" s="677"/>
    </row>
    <row r="7" spans="2:46" s="683" customFormat="1" ht="22.5" customHeight="1" thickTop="1" x14ac:dyDescent="0.2">
      <c r="B7" s="1960" t="s">
        <v>887</v>
      </c>
      <c r="C7" s="1964" t="s">
        <v>1730</v>
      </c>
      <c r="D7" s="1965"/>
      <c r="E7" s="1966"/>
      <c r="F7" s="1964" t="s">
        <v>1731</v>
      </c>
      <c r="G7" s="1965"/>
      <c r="H7" s="1966"/>
      <c r="I7" s="1964" t="s">
        <v>1728</v>
      </c>
      <c r="J7" s="1965"/>
      <c r="K7" s="1966"/>
      <c r="L7" s="1964" t="s">
        <v>1729</v>
      </c>
      <c r="M7" s="1965"/>
      <c r="N7" s="1966"/>
      <c r="O7" s="1956" t="s">
        <v>1726</v>
      </c>
      <c r="P7" s="1956"/>
      <c r="Q7" s="1956"/>
      <c r="R7" s="1956" t="s">
        <v>1727</v>
      </c>
      <c r="S7" s="1956"/>
      <c r="T7" s="1956"/>
      <c r="U7" s="1957" t="s">
        <v>886</v>
      </c>
    </row>
    <row r="8" spans="2:46" s="683" customFormat="1" ht="24.75" customHeight="1" x14ac:dyDescent="0.2">
      <c r="B8" s="1961"/>
      <c r="C8" s="672" t="s">
        <v>568</v>
      </c>
      <c r="D8" s="672" t="s">
        <v>514</v>
      </c>
      <c r="E8" s="672" t="s">
        <v>515</v>
      </c>
      <c r="F8" s="672" t="s">
        <v>568</v>
      </c>
      <c r="G8" s="672" t="s">
        <v>514</v>
      </c>
      <c r="H8" s="672" t="s">
        <v>515</v>
      </c>
      <c r="I8" s="672" t="s">
        <v>568</v>
      </c>
      <c r="J8" s="672" t="s">
        <v>514</v>
      </c>
      <c r="K8" s="672" t="s">
        <v>515</v>
      </c>
      <c r="L8" s="672" t="s">
        <v>568</v>
      </c>
      <c r="M8" s="672" t="s">
        <v>514</v>
      </c>
      <c r="N8" s="672" t="s">
        <v>515</v>
      </c>
      <c r="O8" s="672" t="s">
        <v>568</v>
      </c>
      <c r="P8" s="672" t="s">
        <v>514</v>
      </c>
      <c r="Q8" s="672" t="s">
        <v>515</v>
      </c>
      <c r="R8" s="672" t="s">
        <v>568</v>
      </c>
      <c r="S8" s="672" t="s">
        <v>514</v>
      </c>
      <c r="T8" s="672" t="s">
        <v>515</v>
      </c>
      <c r="U8" s="1958"/>
      <c r="V8" s="684"/>
    </row>
    <row r="9" spans="2:46" s="683" customFormat="1" ht="24.75" customHeight="1" x14ac:dyDescent="0.2">
      <c r="B9" s="1962"/>
      <c r="C9" s="685" t="s">
        <v>516</v>
      </c>
      <c r="D9" s="685" t="s">
        <v>517</v>
      </c>
      <c r="E9" s="685" t="s">
        <v>518</v>
      </c>
      <c r="F9" s="685" t="s">
        <v>516</v>
      </c>
      <c r="G9" s="685" t="s">
        <v>517</v>
      </c>
      <c r="H9" s="685" t="s">
        <v>518</v>
      </c>
      <c r="I9" s="1656" t="s">
        <v>516</v>
      </c>
      <c r="J9" s="1656" t="s">
        <v>517</v>
      </c>
      <c r="K9" s="1656" t="s">
        <v>518</v>
      </c>
      <c r="L9" s="685" t="s">
        <v>516</v>
      </c>
      <c r="M9" s="685" t="s">
        <v>517</v>
      </c>
      <c r="N9" s="685" t="s">
        <v>518</v>
      </c>
      <c r="O9" s="685" t="s">
        <v>516</v>
      </c>
      <c r="P9" s="685" t="s">
        <v>517</v>
      </c>
      <c r="Q9" s="685" t="s">
        <v>518</v>
      </c>
      <c r="R9" s="685" t="s">
        <v>516</v>
      </c>
      <c r="S9" s="685" t="s">
        <v>517</v>
      </c>
      <c r="T9" s="685" t="s">
        <v>518</v>
      </c>
      <c r="U9" s="1959"/>
    </row>
    <row r="10" spans="2:46" s="658" customFormat="1" ht="15" customHeight="1" x14ac:dyDescent="0.7">
      <c r="B10" s="1674"/>
      <c r="C10" s="661"/>
      <c r="D10" s="661"/>
      <c r="E10" s="661"/>
      <c r="F10" s="661"/>
      <c r="G10" s="661"/>
      <c r="H10" s="661"/>
      <c r="I10" s="661"/>
      <c r="J10" s="661"/>
      <c r="K10" s="660"/>
      <c r="L10" s="661"/>
      <c r="M10" s="661"/>
      <c r="N10" s="661"/>
      <c r="O10" s="661"/>
      <c r="P10" s="661"/>
      <c r="Q10" s="661"/>
      <c r="R10" s="661"/>
      <c r="S10" s="661"/>
      <c r="T10" s="661"/>
      <c r="U10" s="673"/>
    </row>
    <row r="11" spans="2:46" s="1410" customFormat="1" ht="24.75" customHeight="1" x14ac:dyDescent="0.2">
      <c r="B11" s="640" t="s">
        <v>310</v>
      </c>
      <c r="C11" s="664">
        <v>17251.458660554716</v>
      </c>
      <c r="D11" s="664">
        <v>16902.88270518756</v>
      </c>
      <c r="E11" s="664">
        <v>348.57595536715291</v>
      </c>
      <c r="F11" s="664">
        <v>21584.52907132007</v>
      </c>
      <c r="G11" s="664">
        <v>21080.614479737851</v>
      </c>
      <c r="H11" s="664">
        <v>503.91459158221801</v>
      </c>
      <c r="I11" s="664">
        <v>17314.969282582337</v>
      </c>
      <c r="J11" s="664">
        <v>18330.894530610702</v>
      </c>
      <c r="K11" s="663">
        <v>-1015.9252480283635</v>
      </c>
      <c r="L11" s="664">
        <v>21368.521891129592</v>
      </c>
      <c r="M11" s="664">
        <v>21758.197950980826</v>
      </c>
      <c r="N11" s="664">
        <v>-389.67605985123566</v>
      </c>
      <c r="O11" s="664">
        <v>15039.403736719411</v>
      </c>
      <c r="P11" s="664">
        <v>23692.412925523167</v>
      </c>
      <c r="Q11" s="664">
        <v>-8653.0091888037587</v>
      </c>
      <c r="R11" s="664">
        <v>5722.7084820184564</v>
      </c>
      <c r="S11" s="664">
        <v>13605.516442539934</v>
      </c>
      <c r="T11" s="664">
        <v>-7882.8079605214807</v>
      </c>
      <c r="U11" s="578" t="s">
        <v>1499</v>
      </c>
    </row>
    <row r="12" spans="2:46" s="1410" customFormat="1" ht="12" customHeight="1" x14ac:dyDescent="0.2">
      <c r="B12" s="640"/>
      <c r="C12" s="664"/>
      <c r="D12" s="664"/>
      <c r="E12" s="664"/>
      <c r="F12" s="664"/>
      <c r="G12" s="664"/>
      <c r="H12" s="664"/>
      <c r="I12" s="664"/>
      <c r="J12" s="664"/>
      <c r="K12" s="663"/>
      <c r="L12" s="664"/>
      <c r="M12" s="664"/>
      <c r="N12" s="664"/>
      <c r="O12" s="664"/>
      <c r="P12" s="664"/>
      <c r="Q12" s="664"/>
      <c r="R12" s="664"/>
      <c r="S12" s="664"/>
      <c r="T12" s="664"/>
      <c r="U12" s="578"/>
    </row>
    <row r="13" spans="2:46" s="1411" customFormat="1" ht="27.75" customHeight="1" x14ac:dyDescent="0.2">
      <c r="B13" s="640" t="s">
        <v>142</v>
      </c>
      <c r="C13" s="664">
        <v>15577.016197140079</v>
      </c>
      <c r="D13" s="664">
        <v>15249.304545187561</v>
      </c>
      <c r="E13" s="664">
        <v>327.71165195251888</v>
      </c>
      <c r="F13" s="664">
        <v>19697.21515132007</v>
      </c>
      <c r="G13" s="664">
        <v>19176.640199737853</v>
      </c>
      <c r="H13" s="664">
        <v>520.57495158221809</v>
      </c>
      <c r="I13" s="664">
        <v>15678.906879960217</v>
      </c>
      <c r="J13" s="664">
        <v>16666.7771556107</v>
      </c>
      <c r="K13" s="663">
        <v>-987.87027565048265</v>
      </c>
      <c r="L13" s="664">
        <v>19593.636972867294</v>
      </c>
      <c r="M13" s="664">
        <v>19396.496113512181</v>
      </c>
      <c r="N13" s="664">
        <v>197.14085935511321</v>
      </c>
      <c r="O13" s="664">
        <v>13041.436918731184</v>
      </c>
      <c r="P13" s="664">
        <v>21071.532263707824</v>
      </c>
      <c r="Q13" s="664">
        <v>-8030.0953449766403</v>
      </c>
      <c r="R13" s="664">
        <v>3922.5818152199799</v>
      </c>
      <c r="S13" s="664">
        <v>13399.424237955376</v>
      </c>
      <c r="T13" s="664">
        <v>-9476.8424227353971</v>
      </c>
      <c r="U13" s="578" t="s">
        <v>312</v>
      </c>
      <c r="V13" s="1410"/>
      <c r="W13" s="1410"/>
      <c r="X13" s="1410"/>
      <c r="Y13" s="1410"/>
      <c r="Z13" s="1410"/>
      <c r="AA13" s="1410"/>
      <c r="AB13" s="1410"/>
      <c r="AC13" s="1410"/>
      <c r="AD13" s="1410"/>
      <c r="AE13" s="1410"/>
      <c r="AF13" s="1410"/>
      <c r="AG13" s="1410"/>
      <c r="AH13" s="1410"/>
      <c r="AI13" s="1410"/>
      <c r="AJ13" s="1410"/>
      <c r="AK13" s="1410"/>
      <c r="AL13" s="1410"/>
      <c r="AM13" s="1410"/>
      <c r="AN13" s="1410"/>
      <c r="AO13" s="1410"/>
      <c r="AP13" s="1410"/>
      <c r="AQ13" s="1410"/>
      <c r="AR13" s="1410"/>
      <c r="AS13" s="1410"/>
      <c r="AT13" s="1410"/>
    </row>
    <row r="14" spans="2:46" s="1412" customFormat="1" ht="27.75" customHeight="1" x14ac:dyDescent="0.2">
      <c r="B14" s="640" t="s">
        <v>641</v>
      </c>
      <c r="C14" s="664">
        <v>11755.66775502008</v>
      </c>
      <c r="D14" s="664">
        <v>12276.793013972056</v>
      </c>
      <c r="E14" s="664">
        <v>-521.12525895197541</v>
      </c>
      <c r="F14" s="664">
        <v>15334</v>
      </c>
      <c r="G14" s="664">
        <v>16124.919104629967</v>
      </c>
      <c r="H14" s="664">
        <v>-790.91910462996748</v>
      </c>
      <c r="I14" s="664">
        <v>10883.491160909676</v>
      </c>
      <c r="J14" s="664">
        <v>13948.00361564133</v>
      </c>
      <c r="K14" s="663">
        <v>-3064.5124547316536</v>
      </c>
      <c r="L14" s="664">
        <v>12272.749952766198</v>
      </c>
      <c r="M14" s="664">
        <v>15935.634976055648</v>
      </c>
      <c r="N14" s="664">
        <v>-3662.8850232894492</v>
      </c>
      <c r="O14" s="664">
        <v>10504.945420691885</v>
      </c>
      <c r="P14" s="664">
        <v>18165.743070734385</v>
      </c>
      <c r="Q14" s="664">
        <v>-7660.7976500425011</v>
      </c>
      <c r="R14" s="664">
        <v>3351.8958884079248</v>
      </c>
      <c r="S14" s="664">
        <v>11457.40739538804</v>
      </c>
      <c r="T14" s="664">
        <v>-8105.511506980115</v>
      </c>
      <c r="U14" s="578" t="s">
        <v>1061</v>
      </c>
      <c r="V14" s="1410"/>
      <c r="W14" s="1410"/>
      <c r="X14" s="1410"/>
      <c r="Y14" s="1410"/>
      <c r="Z14" s="1410"/>
      <c r="AA14" s="1410"/>
      <c r="AB14" s="1410"/>
      <c r="AC14" s="1410"/>
      <c r="AD14" s="1410"/>
      <c r="AE14" s="1410"/>
      <c r="AF14" s="1410"/>
      <c r="AG14" s="1410"/>
      <c r="AH14" s="1410"/>
      <c r="AI14" s="1410"/>
      <c r="AJ14" s="1410"/>
      <c r="AK14" s="1410"/>
      <c r="AL14" s="1410"/>
      <c r="AM14" s="1410"/>
      <c r="AN14" s="1410"/>
      <c r="AO14" s="1410"/>
      <c r="AP14" s="1410"/>
      <c r="AQ14" s="1410"/>
      <c r="AR14" s="1410"/>
      <c r="AS14" s="1410"/>
      <c r="AT14" s="1410"/>
    </row>
    <row r="15" spans="2:46" s="1411" customFormat="1" ht="27.75" customHeight="1" x14ac:dyDescent="0.2">
      <c r="B15" s="1414" t="s">
        <v>642</v>
      </c>
      <c r="C15" s="668">
        <v>11627.188755020081</v>
      </c>
      <c r="D15" s="668">
        <v>12160.793013972056</v>
      </c>
      <c r="E15" s="668">
        <v>-533.60425895197477</v>
      </c>
      <c r="F15" s="668">
        <v>15231</v>
      </c>
      <c r="G15" s="668">
        <v>16015.268051395949</v>
      </c>
      <c r="H15" s="668">
        <v>-784.26805139594944</v>
      </c>
      <c r="I15" s="668">
        <v>10794.250160909676</v>
      </c>
      <c r="J15" s="668">
        <v>13818.337261313567</v>
      </c>
      <c r="K15" s="667">
        <v>-3024.0871004038909</v>
      </c>
      <c r="L15" s="668">
        <v>12110.532671986199</v>
      </c>
      <c r="M15" s="668">
        <v>15764.243187610453</v>
      </c>
      <c r="N15" s="668">
        <v>-3653.7105156242542</v>
      </c>
      <c r="O15" s="668">
        <v>10319.934679453221</v>
      </c>
      <c r="P15" s="668">
        <v>17937.432842510178</v>
      </c>
      <c r="Q15" s="668">
        <v>-7617.4981630569564</v>
      </c>
      <c r="R15" s="668">
        <v>3273.8704740177836</v>
      </c>
      <c r="S15" s="668">
        <v>11170.909538872791</v>
      </c>
      <c r="T15" s="668">
        <v>-7897.0390648550074</v>
      </c>
      <c r="U15" s="1418" t="s">
        <v>1310</v>
      </c>
      <c r="V15" s="1410"/>
      <c r="W15" s="1410"/>
      <c r="X15" s="1410"/>
      <c r="Y15" s="1410"/>
      <c r="Z15" s="1410"/>
      <c r="AA15" s="1410"/>
      <c r="AB15" s="1410"/>
      <c r="AC15" s="1410"/>
      <c r="AD15" s="1410"/>
      <c r="AE15" s="1410"/>
      <c r="AF15" s="1410"/>
      <c r="AG15" s="1410"/>
      <c r="AH15" s="1410"/>
      <c r="AI15" s="1410"/>
      <c r="AJ15" s="1410"/>
      <c r="AK15" s="1410"/>
      <c r="AL15" s="1410"/>
      <c r="AM15" s="1410"/>
      <c r="AN15" s="1410"/>
      <c r="AO15" s="1410"/>
      <c r="AP15" s="1410"/>
      <c r="AQ15" s="1410"/>
      <c r="AR15" s="1410"/>
      <c r="AS15" s="1410"/>
      <c r="AT15" s="1410"/>
    </row>
    <row r="16" spans="2:46" s="1412" customFormat="1" ht="27.75" customHeight="1" x14ac:dyDescent="0.2">
      <c r="B16" s="1414" t="s">
        <v>1485</v>
      </c>
      <c r="C16" s="668">
        <v>0</v>
      </c>
      <c r="D16" s="668">
        <v>0</v>
      </c>
      <c r="E16" s="668">
        <v>0</v>
      </c>
      <c r="F16" s="668">
        <v>0</v>
      </c>
      <c r="G16" s="668">
        <v>17.682927394017646</v>
      </c>
      <c r="H16" s="668">
        <v>-17.682927394017646</v>
      </c>
      <c r="I16" s="668">
        <v>0</v>
      </c>
      <c r="J16" s="668">
        <v>15.441951705642566</v>
      </c>
      <c r="K16" s="667">
        <v>-15.441951705642566</v>
      </c>
      <c r="L16" s="668">
        <v>0</v>
      </c>
      <c r="M16" s="668">
        <v>59.905555864493998</v>
      </c>
      <c r="N16" s="668">
        <v>-59.905555864493998</v>
      </c>
      <c r="O16" s="668">
        <v>0</v>
      </c>
      <c r="P16" s="668">
        <v>55.399038597722878</v>
      </c>
      <c r="Q16" s="668">
        <v>-55.399038597722878</v>
      </c>
      <c r="R16" s="668">
        <v>0</v>
      </c>
      <c r="S16" s="668">
        <v>6.0208490000000001</v>
      </c>
      <c r="T16" s="668">
        <v>-6.0208490000000001</v>
      </c>
      <c r="U16" s="1418" t="s">
        <v>1486</v>
      </c>
      <c r="V16" s="1410"/>
      <c r="W16" s="1410"/>
      <c r="X16" s="1410"/>
      <c r="Y16" s="1410"/>
      <c r="Z16" s="1410"/>
      <c r="AA16" s="1410"/>
      <c r="AB16" s="1410"/>
      <c r="AC16" s="1410"/>
      <c r="AD16" s="1410"/>
      <c r="AE16" s="1410"/>
      <c r="AF16" s="1410"/>
      <c r="AG16" s="1410"/>
      <c r="AH16" s="1410"/>
      <c r="AI16" s="1410"/>
      <c r="AJ16" s="1410"/>
      <c r="AK16" s="1410"/>
      <c r="AL16" s="1410"/>
      <c r="AM16" s="1410"/>
      <c r="AN16" s="1410"/>
      <c r="AO16" s="1410"/>
      <c r="AP16" s="1410"/>
      <c r="AQ16" s="1410"/>
      <c r="AR16" s="1410"/>
      <c r="AS16" s="1410"/>
      <c r="AT16" s="1410"/>
    </row>
    <row r="17" spans="2:46" s="1412" customFormat="1" ht="27.75" customHeight="1" x14ac:dyDescent="0.2">
      <c r="B17" s="1414" t="s">
        <v>486</v>
      </c>
      <c r="C17" s="668"/>
      <c r="D17" s="668"/>
      <c r="E17" s="668">
        <v>0</v>
      </c>
      <c r="F17" s="668"/>
      <c r="G17" s="668"/>
      <c r="H17" s="668">
        <v>0</v>
      </c>
      <c r="I17" s="668">
        <v>0</v>
      </c>
      <c r="J17" s="668">
        <v>0</v>
      </c>
      <c r="K17" s="667">
        <v>0</v>
      </c>
      <c r="L17" s="668"/>
      <c r="M17" s="668"/>
      <c r="N17" s="668">
        <v>0</v>
      </c>
      <c r="O17" s="668">
        <v>0</v>
      </c>
      <c r="P17" s="668">
        <v>0</v>
      </c>
      <c r="Q17" s="668">
        <v>0</v>
      </c>
      <c r="R17" s="668">
        <v>0</v>
      </c>
      <c r="S17" s="668">
        <v>0</v>
      </c>
      <c r="T17" s="668">
        <v>0</v>
      </c>
      <c r="U17" s="1418" t="s">
        <v>487</v>
      </c>
      <c r="V17" s="1410"/>
      <c r="W17" s="1410"/>
      <c r="X17" s="1410"/>
      <c r="Y17" s="1410"/>
      <c r="Z17" s="1410"/>
      <c r="AA17" s="1410"/>
      <c r="AB17" s="1410"/>
      <c r="AC17" s="1410"/>
      <c r="AD17" s="1410"/>
      <c r="AE17" s="1410"/>
      <c r="AF17" s="1410"/>
      <c r="AG17" s="1410"/>
      <c r="AH17" s="1410"/>
      <c r="AI17" s="1410"/>
      <c r="AJ17" s="1410"/>
      <c r="AK17" s="1410"/>
      <c r="AL17" s="1410"/>
      <c r="AM17" s="1410"/>
      <c r="AN17" s="1410"/>
      <c r="AO17" s="1410"/>
      <c r="AP17" s="1410"/>
      <c r="AQ17" s="1410"/>
      <c r="AR17" s="1410"/>
      <c r="AS17" s="1410"/>
      <c r="AT17" s="1410"/>
    </row>
    <row r="18" spans="2:46" s="1411" customFormat="1" ht="27.75" customHeight="1" x14ac:dyDescent="0.2">
      <c r="B18" s="1414" t="s">
        <v>488</v>
      </c>
      <c r="C18" s="668">
        <v>128.47900000000001</v>
      </c>
      <c r="D18" s="668">
        <v>116</v>
      </c>
      <c r="E18" s="668">
        <v>12.479000000000013</v>
      </c>
      <c r="F18" s="668">
        <v>103</v>
      </c>
      <c r="G18" s="668">
        <v>71.558125840000002</v>
      </c>
      <c r="H18" s="668">
        <v>31.441874159999998</v>
      </c>
      <c r="I18" s="668">
        <v>83.881</v>
      </c>
      <c r="J18" s="668">
        <v>66.841999999999999</v>
      </c>
      <c r="K18" s="667">
        <v>17.039000000000001</v>
      </c>
      <c r="L18" s="668">
        <v>161.71728077999998</v>
      </c>
      <c r="M18" s="668">
        <v>84.419932557600006</v>
      </c>
      <c r="N18" s="668">
        <v>77.297348222399975</v>
      </c>
      <c r="O18" s="668">
        <v>181.24854299999998</v>
      </c>
      <c r="P18" s="668">
        <v>147.69782213999997</v>
      </c>
      <c r="Q18" s="668">
        <v>33.550720860000013</v>
      </c>
      <c r="R18" s="668">
        <v>75.380827470141156</v>
      </c>
      <c r="S18" s="668">
        <v>166.96151481652791</v>
      </c>
      <c r="T18" s="668">
        <v>-91.580687346386753</v>
      </c>
      <c r="U18" s="1418" t="s">
        <v>1311</v>
      </c>
      <c r="V18" s="1410"/>
      <c r="W18" s="1410"/>
      <c r="X18" s="1410"/>
      <c r="Y18" s="1410"/>
      <c r="Z18" s="1410"/>
      <c r="AA18" s="1410"/>
      <c r="AB18" s="1410"/>
      <c r="AC18" s="1410"/>
      <c r="AD18" s="1410"/>
      <c r="AE18" s="1410"/>
      <c r="AF18" s="1410"/>
      <c r="AG18" s="1410"/>
      <c r="AH18" s="1410"/>
      <c r="AI18" s="1410"/>
      <c r="AJ18" s="1410"/>
      <c r="AK18" s="1410"/>
      <c r="AL18" s="1410"/>
      <c r="AM18" s="1410"/>
      <c r="AN18" s="1410"/>
      <c r="AO18" s="1410"/>
      <c r="AP18" s="1410"/>
      <c r="AQ18" s="1410"/>
      <c r="AR18" s="1410"/>
      <c r="AS18" s="1410"/>
      <c r="AT18" s="1410"/>
    </row>
    <row r="19" spans="2:46" s="1411" customFormat="1" ht="27.75" customHeight="1" x14ac:dyDescent="0.2">
      <c r="B19" s="1414" t="s">
        <v>489</v>
      </c>
      <c r="C19" s="668">
        <v>0</v>
      </c>
      <c r="D19" s="668">
        <v>0</v>
      </c>
      <c r="E19" s="668">
        <v>0</v>
      </c>
      <c r="F19" s="668">
        <v>0</v>
      </c>
      <c r="G19" s="668">
        <v>20.410000000000004</v>
      </c>
      <c r="H19" s="668">
        <v>-20.410000000000004</v>
      </c>
      <c r="I19" s="668">
        <v>5.36</v>
      </c>
      <c r="J19" s="668">
        <v>47.382402622118839</v>
      </c>
      <c r="K19" s="667">
        <v>-42.02240262211884</v>
      </c>
      <c r="L19" s="668">
        <v>0.5</v>
      </c>
      <c r="M19" s="668">
        <v>27.066300023100787</v>
      </c>
      <c r="N19" s="668">
        <v>-26.566300023100787</v>
      </c>
      <c r="O19" s="668">
        <v>3.7621982386645221</v>
      </c>
      <c r="P19" s="668">
        <v>25.213367486486487</v>
      </c>
      <c r="Q19" s="668">
        <v>-21.451169247821966</v>
      </c>
      <c r="R19" s="668">
        <v>2.6445869200000001</v>
      </c>
      <c r="S19" s="668">
        <v>113.5154926987198</v>
      </c>
      <c r="T19" s="668">
        <v>-110.8709057787198</v>
      </c>
      <c r="U19" s="1418" t="s">
        <v>1312</v>
      </c>
      <c r="V19" s="1410"/>
      <c r="W19" s="1410"/>
      <c r="X19" s="1410"/>
      <c r="Y19" s="1410"/>
      <c r="Z19" s="1410"/>
      <c r="AA19" s="1410"/>
      <c r="AB19" s="1410"/>
      <c r="AC19" s="1410"/>
      <c r="AD19" s="1410"/>
      <c r="AE19" s="1410"/>
      <c r="AF19" s="1410"/>
      <c r="AG19" s="1410"/>
      <c r="AH19" s="1410"/>
      <c r="AI19" s="1410"/>
      <c r="AJ19" s="1410"/>
      <c r="AK19" s="1410"/>
      <c r="AL19" s="1410"/>
      <c r="AM19" s="1410"/>
      <c r="AN19" s="1410"/>
      <c r="AO19" s="1410"/>
      <c r="AP19" s="1410"/>
      <c r="AQ19" s="1410"/>
      <c r="AR19" s="1410"/>
      <c r="AS19" s="1410"/>
      <c r="AT19" s="1410"/>
    </row>
    <row r="20" spans="2:46" s="1411" customFormat="1" ht="27.75" customHeight="1" x14ac:dyDescent="0.2">
      <c r="B20" s="640" t="s">
        <v>641</v>
      </c>
      <c r="C20" s="664">
        <v>11755.66775502008</v>
      </c>
      <c r="D20" s="664">
        <v>12276.793013972056</v>
      </c>
      <c r="E20" s="664">
        <v>-521.12525895197541</v>
      </c>
      <c r="F20" s="664">
        <v>15334.293</v>
      </c>
      <c r="G20" s="664">
        <v>16124.919104629966</v>
      </c>
      <c r="H20" s="664">
        <v>-790.62610462996599</v>
      </c>
      <c r="I20" s="664">
        <v>10883.491160909676</v>
      </c>
      <c r="J20" s="664">
        <v>13948.003615641328</v>
      </c>
      <c r="K20" s="663">
        <v>-3064.5124547316518</v>
      </c>
      <c r="L20" s="664">
        <v>12272.7499527662</v>
      </c>
      <c r="M20" s="664">
        <v>15935.634976055644</v>
      </c>
      <c r="N20" s="664">
        <v>-3662.8850232894438</v>
      </c>
      <c r="O20" s="664">
        <v>10504.945420691885</v>
      </c>
      <c r="P20" s="664">
        <v>18165.743070734388</v>
      </c>
      <c r="Q20" s="664">
        <v>-7660.7976500425029</v>
      </c>
      <c r="R20" s="664">
        <v>3351.8958884079248</v>
      </c>
      <c r="S20" s="664">
        <v>11457.40739538804</v>
      </c>
      <c r="T20" s="664">
        <v>-8105.511506980115</v>
      </c>
      <c r="U20" s="578" t="s">
        <v>1061</v>
      </c>
      <c r="V20" s="1410"/>
      <c r="W20" s="1410"/>
      <c r="X20" s="1410"/>
      <c r="Y20" s="1410"/>
      <c r="Z20" s="1410"/>
      <c r="AA20" s="1410"/>
      <c r="AB20" s="1410"/>
      <c r="AC20" s="1410"/>
      <c r="AD20" s="1410"/>
      <c r="AE20" s="1410"/>
      <c r="AF20" s="1410"/>
      <c r="AG20" s="1410"/>
      <c r="AH20" s="1410"/>
      <c r="AI20" s="1410"/>
      <c r="AJ20" s="1410"/>
      <c r="AK20" s="1410"/>
      <c r="AL20" s="1410"/>
      <c r="AM20" s="1410"/>
      <c r="AN20" s="1410"/>
      <c r="AO20" s="1410"/>
      <c r="AP20" s="1410"/>
      <c r="AQ20" s="1410"/>
      <c r="AR20" s="1410"/>
      <c r="AS20" s="1410"/>
      <c r="AT20" s="1410"/>
    </row>
    <row r="21" spans="2:46" s="1411" customFormat="1" ht="27.75" customHeight="1" x14ac:dyDescent="0.2">
      <c r="B21" s="1414" t="s">
        <v>143</v>
      </c>
      <c r="C21" s="668">
        <v>5059.5432570281118</v>
      </c>
      <c r="D21" s="668">
        <v>5589.2868263473056</v>
      </c>
      <c r="E21" s="668">
        <v>-529.74356931919374</v>
      </c>
      <c r="F21" s="668">
        <v>6202.4539999999997</v>
      </c>
      <c r="G21" s="668">
        <v>5670.6371445303739</v>
      </c>
      <c r="H21" s="668">
        <v>531.81685546962581</v>
      </c>
      <c r="I21" s="668">
        <v>3875.5100409783308</v>
      </c>
      <c r="J21" s="668">
        <v>2140.6896101562593</v>
      </c>
      <c r="K21" s="667">
        <v>1734.8204308220716</v>
      </c>
      <c r="L21" s="668">
        <v>6224.736150739026</v>
      </c>
      <c r="M21" s="668">
        <v>4107.2646180695838</v>
      </c>
      <c r="N21" s="668">
        <v>2117.4715326694422</v>
      </c>
      <c r="O21" s="668">
        <v>5462.9637574902226</v>
      </c>
      <c r="P21" s="668">
        <v>4915.3066953023308</v>
      </c>
      <c r="Q21" s="668">
        <v>547.65706218789182</v>
      </c>
      <c r="R21" s="668">
        <v>924.03556978921824</v>
      </c>
      <c r="S21" s="668">
        <v>5568.8010935925677</v>
      </c>
      <c r="T21" s="668">
        <v>-4644.7655238033494</v>
      </c>
      <c r="U21" s="1418" t="s">
        <v>181</v>
      </c>
      <c r="V21" s="1410"/>
      <c r="W21" s="1410"/>
      <c r="X21" s="1410"/>
      <c r="Y21" s="1410"/>
      <c r="Z21" s="1410"/>
      <c r="AA21" s="1410"/>
      <c r="AB21" s="1410"/>
      <c r="AC21" s="1410"/>
      <c r="AD21" s="1410"/>
      <c r="AE21" s="1410"/>
      <c r="AF21" s="1410"/>
      <c r="AG21" s="1410"/>
      <c r="AH21" s="1410"/>
      <c r="AI21" s="1410"/>
      <c r="AJ21" s="1410"/>
      <c r="AK21" s="1410"/>
      <c r="AL21" s="1410"/>
      <c r="AM21" s="1410"/>
      <c r="AN21" s="1410"/>
      <c r="AO21" s="1410"/>
      <c r="AP21" s="1410"/>
      <c r="AQ21" s="1410"/>
      <c r="AR21" s="1410"/>
      <c r="AS21" s="1410"/>
      <c r="AT21" s="1410"/>
    </row>
    <row r="22" spans="2:46" s="1411" customFormat="1" ht="27.75" customHeight="1" x14ac:dyDescent="0.2">
      <c r="B22" s="1415" t="s">
        <v>490</v>
      </c>
      <c r="C22" s="668">
        <v>4397.5903614457829</v>
      </c>
      <c r="D22" s="668">
        <v>3783.8323353293417</v>
      </c>
      <c r="E22" s="668">
        <v>613.75802611644121</v>
      </c>
      <c r="F22" s="668">
        <v>5610.2939999999999</v>
      </c>
      <c r="G22" s="668">
        <v>5032.4952326666671</v>
      </c>
      <c r="H22" s="668">
        <v>577.79876733333276</v>
      </c>
      <c r="I22" s="668">
        <v>3545.5267110062218</v>
      </c>
      <c r="J22" s="668">
        <v>1675.1077889996377</v>
      </c>
      <c r="K22" s="667">
        <v>1870.4189220065841</v>
      </c>
      <c r="L22" s="668">
        <v>5477.1619581626055</v>
      </c>
      <c r="M22" s="668">
        <v>3008.0848468232662</v>
      </c>
      <c r="N22" s="668">
        <v>2469.0771113393394</v>
      </c>
      <c r="O22" s="668">
        <v>4867</v>
      </c>
      <c r="P22" s="668">
        <v>3218.340288209657</v>
      </c>
      <c r="Q22" s="668">
        <v>1648.659711790343</v>
      </c>
      <c r="R22" s="668">
        <v>582.68962308050254</v>
      </c>
      <c r="S22" s="668">
        <v>4252.4067109158186</v>
      </c>
      <c r="T22" s="668">
        <v>-3669.7170878353163</v>
      </c>
      <c r="U22" s="1419" t="s">
        <v>1314</v>
      </c>
      <c r="V22" s="1410"/>
      <c r="W22" s="1410"/>
      <c r="X22" s="1410"/>
      <c r="Y22" s="1410"/>
      <c r="Z22" s="1410"/>
      <c r="AA22" s="1410"/>
      <c r="AB22" s="1410"/>
      <c r="AC22" s="1410"/>
      <c r="AD22" s="1410"/>
      <c r="AE22" s="1410"/>
      <c r="AF22" s="1410"/>
      <c r="AG22" s="1410"/>
      <c r="AH22" s="1410"/>
      <c r="AI22" s="1410"/>
      <c r="AJ22" s="1410"/>
      <c r="AK22" s="1410"/>
      <c r="AL22" s="1410"/>
      <c r="AM22" s="1410"/>
      <c r="AN22" s="1410"/>
      <c r="AO22" s="1410"/>
      <c r="AP22" s="1410"/>
      <c r="AQ22" s="1410"/>
      <c r="AR22" s="1410"/>
      <c r="AS22" s="1410"/>
      <c r="AT22" s="1410"/>
    </row>
    <row r="23" spans="2:46" s="1411" customFormat="1" ht="27.75" customHeight="1" x14ac:dyDescent="0.2">
      <c r="B23" s="1415" t="s">
        <v>491</v>
      </c>
      <c r="C23" s="668">
        <v>661.95289558232935</v>
      </c>
      <c r="D23" s="668">
        <v>1805.4544910179638</v>
      </c>
      <c r="E23" s="668">
        <v>-1143.5015954356345</v>
      </c>
      <c r="F23" s="668">
        <v>592.16000000000008</v>
      </c>
      <c r="G23" s="668">
        <v>638.1419118637067</v>
      </c>
      <c r="H23" s="668">
        <v>-45.981911863706614</v>
      </c>
      <c r="I23" s="668">
        <v>329.983329972109</v>
      </c>
      <c r="J23" s="668">
        <v>465.5818211566214</v>
      </c>
      <c r="K23" s="667">
        <v>-135.5984911845124</v>
      </c>
      <c r="L23" s="668">
        <v>747.57419257642016</v>
      </c>
      <c r="M23" s="668">
        <v>1099.1797712463176</v>
      </c>
      <c r="N23" s="668">
        <v>-351.60557866989745</v>
      </c>
      <c r="O23" s="668">
        <v>595.96375749022286</v>
      </c>
      <c r="P23" s="668">
        <v>1696.9664070926735</v>
      </c>
      <c r="Q23" s="668">
        <v>-1101.0026496024507</v>
      </c>
      <c r="R23" s="668">
        <v>341.3459467087157</v>
      </c>
      <c r="S23" s="668">
        <v>1316.3943826767488</v>
      </c>
      <c r="T23" s="668">
        <v>-975.04843596803312</v>
      </c>
      <c r="U23" s="1419" t="s">
        <v>1313</v>
      </c>
      <c r="V23" s="1410"/>
      <c r="W23" s="1410"/>
      <c r="X23" s="1410"/>
      <c r="Y23" s="1410"/>
      <c r="Z23" s="1410"/>
      <c r="AA23" s="1410"/>
      <c r="AB23" s="1410"/>
      <c r="AC23" s="1410"/>
      <c r="AD23" s="1410"/>
      <c r="AE23" s="1410"/>
      <c r="AF23" s="1410"/>
      <c r="AG23" s="1410"/>
      <c r="AH23" s="1410"/>
      <c r="AI23" s="1410"/>
      <c r="AJ23" s="1410"/>
      <c r="AK23" s="1410"/>
      <c r="AL23" s="1410"/>
      <c r="AM23" s="1410"/>
      <c r="AN23" s="1410"/>
      <c r="AO23" s="1410"/>
      <c r="AP23" s="1410"/>
      <c r="AQ23" s="1410"/>
      <c r="AR23" s="1410"/>
      <c r="AS23" s="1410"/>
      <c r="AT23" s="1410"/>
    </row>
    <row r="24" spans="2:46" s="1411" customFormat="1" ht="27.75" customHeight="1" x14ac:dyDescent="0.2">
      <c r="B24" s="1414" t="s">
        <v>873</v>
      </c>
      <c r="C24" s="668">
        <v>6696.1244979919684</v>
      </c>
      <c r="D24" s="668">
        <v>6687.506187624751</v>
      </c>
      <c r="E24" s="668">
        <v>8.6183103672174184</v>
      </c>
      <c r="F24" s="668">
        <v>9131.8389999999999</v>
      </c>
      <c r="G24" s="668">
        <v>10454.281960099592</v>
      </c>
      <c r="H24" s="668">
        <v>-1322.4429600995918</v>
      </c>
      <c r="I24" s="668">
        <v>7007.9811199313453</v>
      </c>
      <c r="J24" s="668">
        <v>11807.314005485068</v>
      </c>
      <c r="K24" s="667">
        <v>-4799.3328855537229</v>
      </c>
      <c r="L24" s="668">
        <v>6048.0138020271734</v>
      </c>
      <c r="M24" s="668">
        <v>11828.370357986061</v>
      </c>
      <c r="N24" s="668">
        <v>-5780.3565559588878</v>
      </c>
      <c r="O24" s="668">
        <v>5041.9816632016627</v>
      </c>
      <c r="P24" s="668">
        <v>13250.436375432057</v>
      </c>
      <c r="Q24" s="668">
        <v>-8208.4547122303939</v>
      </c>
      <c r="R24" s="668">
        <v>2427.8603186187065</v>
      </c>
      <c r="S24" s="668">
        <v>5888.6063017954712</v>
      </c>
      <c r="T24" s="668">
        <v>-3460.7459831767646</v>
      </c>
      <c r="U24" s="1418" t="s">
        <v>295</v>
      </c>
      <c r="V24" s="1410"/>
      <c r="W24" s="1410"/>
      <c r="X24" s="1410"/>
      <c r="Y24" s="1410"/>
      <c r="Z24" s="1410"/>
      <c r="AA24" s="1410"/>
      <c r="AB24" s="1410"/>
      <c r="AC24" s="1410"/>
      <c r="AD24" s="1410"/>
      <c r="AE24" s="1410"/>
      <c r="AF24" s="1410"/>
      <c r="AG24" s="1410"/>
      <c r="AH24" s="1410"/>
      <c r="AI24" s="1410"/>
      <c r="AJ24" s="1410"/>
      <c r="AK24" s="1410"/>
      <c r="AL24" s="1410"/>
      <c r="AM24" s="1410"/>
      <c r="AN24" s="1410"/>
      <c r="AO24" s="1410"/>
      <c r="AP24" s="1410"/>
      <c r="AQ24" s="1410"/>
      <c r="AR24" s="1410"/>
      <c r="AS24" s="1410"/>
      <c r="AT24" s="1410"/>
    </row>
    <row r="25" spans="2:46" s="1411" customFormat="1" ht="27.75" customHeight="1" x14ac:dyDescent="0.2">
      <c r="B25" s="640" t="s">
        <v>695</v>
      </c>
      <c r="C25" s="664">
        <v>3821.3484421199996</v>
      </c>
      <c r="D25" s="664">
        <v>2972.5115312155049</v>
      </c>
      <c r="E25" s="664">
        <v>848.83691090449474</v>
      </c>
      <c r="F25" s="664">
        <v>4363.2151513200697</v>
      </c>
      <c r="G25" s="664">
        <v>3051.7210951078841</v>
      </c>
      <c r="H25" s="664">
        <v>1311.4940562121856</v>
      </c>
      <c r="I25" s="664">
        <v>4795.4157190505412</v>
      </c>
      <c r="J25" s="664">
        <v>2718.7735399693706</v>
      </c>
      <c r="K25" s="663">
        <v>2076.6421790811705</v>
      </c>
      <c r="L25" s="664">
        <v>7320.8870201010941</v>
      </c>
      <c r="M25" s="664">
        <v>3460.8611374565348</v>
      </c>
      <c r="N25" s="664">
        <v>3860.0258826445593</v>
      </c>
      <c r="O25" s="664">
        <v>2536.4914980392991</v>
      </c>
      <c r="P25" s="664">
        <v>2905.7891929734396</v>
      </c>
      <c r="Q25" s="664">
        <v>-369.29769493414051</v>
      </c>
      <c r="R25" s="664">
        <v>570.68592681205507</v>
      </c>
      <c r="S25" s="664">
        <v>1942.0168425673367</v>
      </c>
      <c r="T25" s="664">
        <v>-1371.3309157552817</v>
      </c>
      <c r="U25" s="578" t="s">
        <v>1062</v>
      </c>
      <c r="V25" s="1410"/>
      <c r="W25" s="1410"/>
      <c r="X25" s="1410"/>
      <c r="Y25" s="1410"/>
      <c r="Z25" s="1410"/>
      <c r="AA25" s="1410"/>
      <c r="AB25" s="1410"/>
      <c r="AC25" s="1410"/>
      <c r="AD25" s="1410"/>
      <c r="AE25" s="1410"/>
      <c r="AF25" s="1410"/>
      <c r="AG25" s="1410"/>
      <c r="AH25" s="1410"/>
      <c r="AI25" s="1410"/>
      <c r="AJ25" s="1410"/>
      <c r="AK25" s="1410"/>
      <c r="AL25" s="1410"/>
      <c r="AM25" s="1410"/>
      <c r="AN25" s="1410"/>
      <c r="AO25" s="1410"/>
      <c r="AP25" s="1410"/>
      <c r="AQ25" s="1410"/>
      <c r="AR25" s="1410"/>
      <c r="AS25" s="1410"/>
      <c r="AT25" s="1410"/>
    </row>
    <row r="26" spans="2:46" s="1411" customFormat="1" ht="27.75" customHeight="1" x14ac:dyDescent="0.2">
      <c r="B26" s="1414" t="s">
        <v>1173</v>
      </c>
      <c r="C26" s="668">
        <v>226</v>
      </c>
      <c r="D26" s="668">
        <v>1689.0632664670659</v>
      </c>
      <c r="E26" s="668">
        <v>-1463.0632664670659</v>
      </c>
      <c r="F26" s="668">
        <v>567</v>
      </c>
      <c r="G26" s="668">
        <v>1817.4709744728973</v>
      </c>
      <c r="H26" s="668">
        <v>-1250.4709744728973</v>
      </c>
      <c r="I26" s="668">
        <v>434.40699999999998</v>
      </c>
      <c r="J26" s="668">
        <v>1432.7159538327705</v>
      </c>
      <c r="K26" s="667">
        <v>-998.30895383277061</v>
      </c>
      <c r="L26" s="668">
        <v>528.86362740816833</v>
      </c>
      <c r="M26" s="668">
        <v>1594.0962939404244</v>
      </c>
      <c r="N26" s="668">
        <v>-1065.2326665322562</v>
      </c>
      <c r="O26" s="668">
        <v>423.08406114392585</v>
      </c>
      <c r="P26" s="668">
        <v>1788.3868571432463</v>
      </c>
      <c r="Q26" s="668">
        <v>-1365.3027959993206</v>
      </c>
      <c r="R26" s="668">
        <v>282.71704282924151</v>
      </c>
      <c r="S26" s="668">
        <v>1423.9021539521154</v>
      </c>
      <c r="T26" s="668">
        <v>-1141.1851111228739</v>
      </c>
      <c r="U26" s="1418" t="s">
        <v>1315</v>
      </c>
      <c r="V26" s="1410"/>
      <c r="W26" s="1410"/>
      <c r="X26" s="1410"/>
      <c r="Y26" s="1410"/>
      <c r="Z26" s="1410"/>
      <c r="AA26" s="1410"/>
      <c r="AB26" s="1410"/>
      <c r="AC26" s="1410"/>
      <c r="AD26" s="1410"/>
      <c r="AE26" s="1410"/>
      <c r="AF26" s="1410"/>
      <c r="AG26" s="1410"/>
      <c r="AH26" s="1410"/>
      <c r="AI26" s="1410"/>
      <c r="AJ26" s="1410"/>
      <c r="AK26" s="1410"/>
      <c r="AL26" s="1410"/>
      <c r="AM26" s="1410"/>
      <c r="AN26" s="1410"/>
      <c r="AO26" s="1410"/>
      <c r="AP26" s="1410"/>
      <c r="AQ26" s="1410"/>
      <c r="AR26" s="1410"/>
      <c r="AS26" s="1410"/>
      <c r="AT26" s="1410"/>
    </row>
    <row r="27" spans="2:46" s="1411" customFormat="1" ht="27.75" customHeight="1" x14ac:dyDescent="0.2">
      <c r="B27" s="1416" t="s">
        <v>1334</v>
      </c>
      <c r="C27" s="668">
        <v>71</v>
      </c>
      <c r="D27" s="668">
        <v>1325.0632664670659</v>
      </c>
      <c r="E27" s="668">
        <v>-1254.0632664670659</v>
      </c>
      <c r="F27" s="668">
        <v>109</v>
      </c>
      <c r="G27" s="668">
        <v>1209.9145744728974</v>
      </c>
      <c r="H27" s="668">
        <v>-1100.9145744728974</v>
      </c>
      <c r="I27" s="668">
        <v>73.486999999999995</v>
      </c>
      <c r="J27" s="668">
        <v>1029.1964352006407</v>
      </c>
      <c r="K27" s="667">
        <v>-955.70943520064077</v>
      </c>
      <c r="L27" s="668">
        <v>131.287836344835</v>
      </c>
      <c r="M27" s="668">
        <v>1172.4555934679754</v>
      </c>
      <c r="N27" s="668">
        <v>-1041.1677571231403</v>
      </c>
      <c r="O27" s="668">
        <v>113.56744875158003</v>
      </c>
      <c r="P27" s="668">
        <v>1333.3633844835169</v>
      </c>
      <c r="Q27" s="668">
        <v>-1219.7959357319369</v>
      </c>
      <c r="R27" s="668">
        <v>55.979032030091517</v>
      </c>
      <c r="S27" s="668">
        <v>1038.0543600613657</v>
      </c>
      <c r="T27" s="668">
        <v>-982.07532803127424</v>
      </c>
      <c r="U27" s="1420" t="s">
        <v>1316</v>
      </c>
      <c r="V27" s="1410"/>
      <c r="W27" s="1410"/>
      <c r="X27" s="1410"/>
      <c r="Y27" s="1410"/>
      <c r="Z27" s="1410"/>
      <c r="AA27" s="1410"/>
      <c r="AB27" s="1410"/>
      <c r="AC27" s="1410"/>
      <c r="AD27" s="1410"/>
      <c r="AE27" s="1410"/>
      <c r="AF27" s="1410"/>
      <c r="AG27" s="1410"/>
      <c r="AH27" s="1410"/>
      <c r="AI27" s="1410"/>
      <c r="AJ27" s="1410"/>
      <c r="AK27" s="1410"/>
      <c r="AL27" s="1410"/>
      <c r="AM27" s="1410"/>
      <c r="AN27" s="1410"/>
      <c r="AO27" s="1410"/>
      <c r="AP27" s="1410"/>
      <c r="AQ27" s="1410"/>
      <c r="AR27" s="1410"/>
      <c r="AS27" s="1410"/>
      <c r="AT27" s="1410"/>
    </row>
    <row r="28" spans="2:46" s="1411" customFormat="1" ht="27.75" customHeight="1" x14ac:dyDescent="0.2">
      <c r="B28" s="1417" t="s">
        <v>1335</v>
      </c>
      <c r="C28" s="668">
        <v>9</v>
      </c>
      <c r="D28" s="668">
        <v>0</v>
      </c>
      <c r="E28" s="668">
        <v>9</v>
      </c>
      <c r="F28" s="668">
        <v>0</v>
      </c>
      <c r="G28" s="668">
        <v>0.93322499999999997</v>
      </c>
      <c r="H28" s="668">
        <v>-0.93322499999999997</v>
      </c>
      <c r="I28" s="668">
        <v>0</v>
      </c>
      <c r="J28" s="668">
        <v>0.83130000000000004</v>
      </c>
      <c r="K28" s="667">
        <v>-0.83130000000000004</v>
      </c>
      <c r="L28" s="668">
        <v>0</v>
      </c>
      <c r="M28" s="668">
        <v>1.55715</v>
      </c>
      <c r="N28" s="668">
        <v>-1.55715</v>
      </c>
      <c r="O28" s="668">
        <v>0</v>
      </c>
      <c r="P28" s="668">
        <v>1.05</v>
      </c>
      <c r="Q28" s="668">
        <v>-1.05</v>
      </c>
      <c r="R28" s="668">
        <v>0</v>
      </c>
      <c r="S28" s="668">
        <v>0.86234999999999995</v>
      </c>
      <c r="T28" s="668">
        <v>-0.86234999999999995</v>
      </c>
      <c r="U28" s="1419" t="s">
        <v>1317</v>
      </c>
      <c r="V28" s="1410"/>
      <c r="W28" s="1410"/>
      <c r="X28" s="1410"/>
      <c r="Y28" s="1410"/>
      <c r="Z28" s="1410"/>
      <c r="AA28" s="1410"/>
      <c r="AB28" s="1410"/>
      <c r="AC28" s="1410"/>
      <c r="AD28" s="1410"/>
      <c r="AE28" s="1410"/>
      <c r="AF28" s="1410"/>
      <c r="AG28" s="1410"/>
      <c r="AH28" s="1410"/>
      <c r="AI28" s="1410"/>
      <c r="AJ28" s="1410"/>
      <c r="AK28" s="1410"/>
      <c r="AL28" s="1410"/>
      <c r="AM28" s="1410"/>
      <c r="AN28" s="1410"/>
      <c r="AO28" s="1410"/>
      <c r="AP28" s="1410"/>
      <c r="AQ28" s="1410"/>
      <c r="AR28" s="1410"/>
      <c r="AS28" s="1410"/>
      <c r="AT28" s="1410"/>
    </row>
    <row r="29" spans="2:46" s="1411" customFormat="1" ht="27.75" customHeight="1" x14ac:dyDescent="0.2">
      <c r="B29" s="1417" t="s">
        <v>1336</v>
      </c>
      <c r="C29" s="668">
        <v>5</v>
      </c>
      <c r="D29" s="668">
        <v>1323.0632664670659</v>
      </c>
      <c r="E29" s="668">
        <v>-1318.0632664670659</v>
      </c>
      <c r="F29" s="668">
        <v>52</v>
      </c>
      <c r="G29" s="668">
        <v>1207.4813494728974</v>
      </c>
      <c r="H29" s="668">
        <v>-1155.4813494728974</v>
      </c>
      <c r="I29" s="668">
        <v>40.099999999999994</v>
      </c>
      <c r="J29" s="668">
        <v>1026.3651352006407</v>
      </c>
      <c r="K29" s="667">
        <v>-986.26513520064066</v>
      </c>
      <c r="L29" s="668">
        <v>26.866073</v>
      </c>
      <c r="M29" s="668">
        <v>1170.8984434679753</v>
      </c>
      <c r="N29" s="668">
        <v>-1144.0323704679754</v>
      </c>
      <c r="O29" s="668">
        <v>22.95</v>
      </c>
      <c r="P29" s="668">
        <v>1332.313384483517</v>
      </c>
      <c r="Q29" s="668">
        <v>-1309.3633844835169</v>
      </c>
      <c r="R29" s="668">
        <v>13.799999999999999</v>
      </c>
      <c r="S29" s="668">
        <v>1037.1920100613656</v>
      </c>
      <c r="T29" s="668">
        <v>-1023.3920100613657</v>
      </c>
      <c r="U29" s="1419" t="s">
        <v>1318</v>
      </c>
      <c r="V29" s="1410"/>
      <c r="W29" s="1410"/>
      <c r="X29" s="1410"/>
      <c r="Y29" s="1410"/>
      <c r="Z29" s="1410"/>
      <c r="AA29" s="1410"/>
      <c r="AB29" s="1410"/>
      <c r="AC29" s="1410"/>
      <c r="AD29" s="1410"/>
      <c r="AE29" s="1410"/>
      <c r="AF29" s="1410"/>
      <c r="AG29" s="1410"/>
      <c r="AH29" s="1410"/>
      <c r="AI29" s="1410"/>
      <c r="AJ29" s="1410"/>
      <c r="AK29" s="1410"/>
      <c r="AL29" s="1410"/>
      <c r="AM29" s="1410"/>
      <c r="AN29" s="1410"/>
      <c r="AO29" s="1410"/>
      <c r="AP29" s="1410"/>
      <c r="AQ29" s="1410"/>
      <c r="AR29" s="1410"/>
      <c r="AS29" s="1410"/>
      <c r="AT29" s="1410"/>
    </row>
    <row r="30" spans="2:46" s="1411" customFormat="1" ht="27.75" customHeight="1" x14ac:dyDescent="0.2">
      <c r="B30" s="1417" t="s">
        <v>35</v>
      </c>
      <c r="C30" s="668">
        <v>57</v>
      </c>
      <c r="D30" s="668">
        <v>2</v>
      </c>
      <c r="E30" s="668">
        <v>55</v>
      </c>
      <c r="F30" s="668">
        <v>57</v>
      </c>
      <c r="G30" s="668">
        <v>1.5</v>
      </c>
      <c r="H30" s="668">
        <v>55.5</v>
      </c>
      <c r="I30" s="668">
        <v>33.387</v>
      </c>
      <c r="J30" s="668">
        <v>2</v>
      </c>
      <c r="K30" s="667">
        <v>31.387</v>
      </c>
      <c r="L30" s="668">
        <v>104.42176334483501</v>
      </c>
      <c r="M30" s="668">
        <v>0</v>
      </c>
      <c r="N30" s="668">
        <v>104.42176334483501</v>
      </c>
      <c r="O30" s="668">
        <v>90.617448751580028</v>
      </c>
      <c r="P30" s="668">
        <v>0</v>
      </c>
      <c r="Q30" s="668">
        <v>90.617448751580028</v>
      </c>
      <c r="R30" s="668">
        <v>42.17903203009152</v>
      </c>
      <c r="S30" s="668"/>
      <c r="T30" s="668">
        <v>42.17903203009152</v>
      </c>
      <c r="U30" s="1419" t="s">
        <v>828</v>
      </c>
      <c r="V30" s="1410"/>
      <c r="W30" s="1410"/>
      <c r="X30" s="1410"/>
      <c r="Y30" s="1410"/>
      <c r="Z30" s="1410"/>
      <c r="AA30" s="1410"/>
      <c r="AB30" s="1410"/>
      <c r="AC30" s="1410"/>
      <c r="AD30" s="1410"/>
      <c r="AE30" s="1410"/>
      <c r="AF30" s="1410"/>
      <c r="AG30" s="1410"/>
      <c r="AH30" s="1410"/>
      <c r="AI30" s="1410"/>
      <c r="AJ30" s="1410"/>
      <c r="AK30" s="1410"/>
      <c r="AL30" s="1410"/>
      <c r="AM30" s="1410"/>
      <c r="AN30" s="1410"/>
      <c r="AO30" s="1410"/>
      <c r="AP30" s="1410"/>
      <c r="AQ30" s="1410"/>
      <c r="AR30" s="1410"/>
      <c r="AS30" s="1410"/>
      <c r="AT30" s="1410"/>
    </row>
    <row r="31" spans="2:46" s="1412" customFormat="1" ht="27.75" customHeight="1" x14ac:dyDescent="0.2">
      <c r="B31" s="1416" t="s">
        <v>1337</v>
      </c>
      <c r="C31" s="668">
        <v>138</v>
      </c>
      <c r="D31" s="668">
        <v>335</v>
      </c>
      <c r="E31" s="668">
        <v>-197</v>
      </c>
      <c r="F31" s="668">
        <v>62</v>
      </c>
      <c r="G31" s="668">
        <v>184</v>
      </c>
      <c r="H31" s="668">
        <v>-122</v>
      </c>
      <c r="I31" s="668">
        <v>51.599999999999994</v>
      </c>
      <c r="J31" s="668">
        <v>110.44940999205062</v>
      </c>
      <c r="K31" s="667">
        <v>-58.849409992050624</v>
      </c>
      <c r="L31" s="668">
        <v>135.81924999999998</v>
      </c>
      <c r="M31" s="668">
        <v>99.119212545406668</v>
      </c>
      <c r="N31" s="668">
        <v>36.700037454593314</v>
      </c>
      <c r="O31" s="668">
        <v>96.817136474012472</v>
      </c>
      <c r="P31" s="668">
        <v>73.699944225603829</v>
      </c>
      <c r="Q31" s="668">
        <v>23.117192248408642</v>
      </c>
      <c r="R31" s="668">
        <v>62.200406502149995</v>
      </c>
      <c r="S31" s="668">
        <v>80.77705287807315</v>
      </c>
      <c r="T31" s="668">
        <v>-18.576646375923154</v>
      </c>
      <c r="U31" s="1420" t="s">
        <v>1341</v>
      </c>
      <c r="V31" s="1410"/>
      <c r="W31" s="1410"/>
      <c r="X31" s="1410"/>
      <c r="Y31" s="1410"/>
      <c r="Z31" s="1410"/>
      <c r="AA31" s="1410"/>
      <c r="AB31" s="1410"/>
      <c r="AC31" s="1410"/>
      <c r="AD31" s="1410"/>
      <c r="AE31" s="1410"/>
      <c r="AF31" s="1410"/>
      <c r="AG31" s="1410"/>
      <c r="AH31" s="1410"/>
      <c r="AI31" s="1410"/>
      <c r="AJ31" s="1410"/>
      <c r="AK31" s="1410"/>
      <c r="AL31" s="1410"/>
      <c r="AM31" s="1410"/>
      <c r="AN31" s="1410"/>
      <c r="AO31" s="1410"/>
      <c r="AP31" s="1410"/>
      <c r="AQ31" s="1410"/>
      <c r="AR31" s="1410"/>
      <c r="AS31" s="1410"/>
      <c r="AT31" s="1410"/>
    </row>
    <row r="32" spans="2:46" s="1411" customFormat="1" ht="27.75" customHeight="1" x14ac:dyDescent="0.2">
      <c r="B32" s="1417" t="s">
        <v>1335</v>
      </c>
      <c r="C32" s="668">
        <v>76</v>
      </c>
      <c r="D32" s="668">
        <v>45</v>
      </c>
      <c r="E32" s="668">
        <v>31</v>
      </c>
      <c r="F32" s="668">
        <v>20</v>
      </c>
      <c r="G32" s="668">
        <v>90</v>
      </c>
      <c r="H32" s="668">
        <v>-70</v>
      </c>
      <c r="I32" s="668">
        <v>14.399999999999999</v>
      </c>
      <c r="J32" s="668">
        <v>74.692800000000005</v>
      </c>
      <c r="K32" s="667">
        <v>-60.292800000000007</v>
      </c>
      <c r="L32" s="668">
        <v>106.27725</v>
      </c>
      <c r="M32" s="668">
        <v>65.777824999999993</v>
      </c>
      <c r="N32" s="668">
        <v>40.499425000000002</v>
      </c>
      <c r="O32" s="668">
        <v>52.886788500000002</v>
      </c>
      <c r="P32" s="668">
        <v>37.125960000000006</v>
      </c>
      <c r="Q32" s="668">
        <v>15.760828499999995</v>
      </c>
      <c r="R32" s="668">
        <v>26.119399999999999</v>
      </c>
      <c r="S32" s="668">
        <v>61.7254</v>
      </c>
      <c r="T32" s="668">
        <v>-35.606000000000002</v>
      </c>
      <c r="U32" s="1419" t="s">
        <v>1317</v>
      </c>
      <c r="V32" s="1410"/>
      <c r="W32" s="1410"/>
      <c r="X32" s="1410"/>
      <c r="Y32" s="1410"/>
      <c r="Z32" s="1410"/>
      <c r="AA32" s="1410"/>
      <c r="AB32" s="1410"/>
      <c r="AC32" s="1410"/>
      <c r="AD32" s="1410"/>
      <c r="AE32" s="1410"/>
      <c r="AF32" s="1410"/>
      <c r="AG32" s="1410"/>
      <c r="AH32" s="1410"/>
      <c r="AI32" s="1410"/>
      <c r="AJ32" s="1410"/>
      <c r="AK32" s="1410"/>
      <c r="AL32" s="1410"/>
      <c r="AM32" s="1410"/>
      <c r="AN32" s="1410"/>
      <c r="AO32" s="1410"/>
      <c r="AP32" s="1410"/>
      <c r="AQ32" s="1410"/>
      <c r="AR32" s="1410"/>
      <c r="AS32" s="1410"/>
      <c r="AT32" s="1410"/>
    </row>
    <row r="33" spans="2:46" s="1412" customFormat="1" ht="27.75" customHeight="1" x14ac:dyDescent="0.2">
      <c r="B33" s="1417" t="s">
        <v>1336</v>
      </c>
      <c r="C33" s="668">
        <v>19</v>
      </c>
      <c r="D33" s="668">
        <v>170</v>
      </c>
      <c r="E33" s="668">
        <v>-151</v>
      </c>
      <c r="F33" s="668">
        <v>15</v>
      </c>
      <c r="G33" s="668">
        <v>80.5</v>
      </c>
      <c r="H33" s="668">
        <v>-65.5</v>
      </c>
      <c r="I33" s="668">
        <v>7.1999999999999993</v>
      </c>
      <c r="J33" s="668">
        <v>5.8686099920506143</v>
      </c>
      <c r="K33" s="667">
        <v>1.331390007949385</v>
      </c>
      <c r="L33" s="668">
        <v>1.518</v>
      </c>
      <c r="M33" s="668">
        <v>6.6950309099006713</v>
      </c>
      <c r="N33" s="668">
        <v>-5.1770309099006715</v>
      </c>
      <c r="O33" s="668">
        <v>5.0037754999999997</v>
      </c>
      <c r="P33" s="668">
        <v>7.6179786048502738</v>
      </c>
      <c r="Q33" s="668">
        <v>-2.6142031048502741</v>
      </c>
      <c r="R33" s="668">
        <v>9.6606000000000005</v>
      </c>
      <c r="S33" s="668">
        <v>5.9016978780731453</v>
      </c>
      <c r="T33" s="668">
        <v>3.7589021219268552</v>
      </c>
      <c r="U33" s="1419" t="s">
        <v>1318</v>
      </c>
      <c r="V33" s="1410"/>
      <c r="W33" s="1410"/>
      <c r="X33" s="1410"/>
      <c r="Y33" s="1410"/>
      <c r="Z33" s="1410"/>
      <c r="AA33" s="1410"/>
      <c r="AB33" s="1410"/>
      <c r="AC33" s="1410"/>
      <c r="AD33" s="1410"/>
      <c r="AE33" s="1410"/>
      <c r="AF33" s="1410"/>
      <c r="AG33" s="1410"/>
      <c r="AH33" s="1410"/>
      <c r="AI33" s="1410"/>
      <c r="AJ33" s="1410"/>
      <c r="AK33" s="1410"/>
      <c r="AL33" s="1410"/>
      <c r="AM33" s="1410"/>
      <c r="AN33" s="1410"/>
      <c r="AO33" s="1410"/>
      <c r="AP33" s="1410"/>
      <c r="AQ33" s="1410"/>
      <c r="AR33" s="1410"/>
      <c r="AS33" s="1410"/>
      <c r="AT33" s="1410"/>
    </row>
    <row r="34" spans="2:46" s="1411" customFormat="1" ht="27.75" customHeight="1" x14ac:dyDescent="0.2">
      <c r="B34" s="1417" t="s">
        <v>35</v>
      </c>
      <c r="C34" s="668">
        <v>43</v>
      </c>
      <c r="D34" s="668">
        <v>120</v>
      </c>
      <c r="E34" s="668">
        <v>-77</v>
      </c>
      <c r="F34" s="668">
        <v>27</v>
      </c>
      <c r="G34" s="668">
        <v>13.5</v>
      </c>
      <c r="H34" s="668">
        <v>13.5</v>
      </c>
      <c r="I34" s="668">
        <v>30</v>
      </c>
      <c r="J34" s="668">
        <v>29.887999999999998</v>
      </c>
      <c r="K34" s="667">
        <v>0.11200000000000188</v>
      </c>
      <c r="L34" s="668">
        <v>28.023999999999997</v>
      </c>
      <c r="M34" s="668">
        <v>26.646356635506002</v>
      </c>
      <c r="N34" s="668">
        <v>1.3776433644939949</v>
      </c>
      <c r="O34" s="668">
        <v>38.926572474012474</v>
      </c>
      <c r="P34" s="668">
        <v>28.956005620753551</v>
      </c>
      <c r="Q34" s="668">
        <v>9.9705668532589229</v>
      </c>
      <c r="R34" s="668">
        <v>26.420406502149994</v>
      </c>
      <c r="S34" s="668">
        <v>13.149955</v>
      </c>
      <c r="T34" s="668">
        <v>13.270451502149994</v>
      </c>
      <c r="U34" s="1419" t="s">
        <v>1319</v>
      </c>
      <c r="V34" s="1410"/>
      <c r="W34" s="1410"/>
      <c r="X34" s="1410"/>
      <c r="Y34" s="1410"/>
      <c r="Z34" s="1410"/>
      <c r="AA34" s="1410"/>
      <c r="AB34" s="1410"/>
      <c r="AC34" s="1410"/>
      <c r="AD34" s="1410"/>
      <c r="AE34" s="1410"/>
      <c r="AF34" s="1410"/>
      <c r="AG34" s="1410"/>
      <c r="AH34" s="1410"/>
      <c r="AI34" s="1410"/>
      <c r="AJ34" s="1410"/>
      <c r="AK34" s="1410"/>
      <c r="AL34" s="1410"/>
      <c r="AM34" s="1410"/>
      <c r="AN34" s="1410"/>
      <c r="AO34" s="1410"/>
      <c r="AP34" s="1410"/>
      <c r="AQ34" s="1410"/>
      <c r="AR34" s="1410"/>
      <c r="AS34" s="1410"/>
      <c r="AT34" s="1410"/>
    </row>
    <row r="35" spans="2:46" s="1411" customFormat="1" ht="27.75" customHeight="1" x14ac:dyDescent="0.2">
      <c r="B35" s="1416" t="s">
        <v>1338</v>
      </c>
      <c r="C35" s="668">
        <v>17</v>
      </c>
      <c r="D35" s="668">
        <v>29</v>
      </c>
      <c r="E35" s="668">
        <v>-12</v>
      </c>
      <c r="F35" s="668">
        <v>396</v>
      </c>
      <c r="G35" s="668">
        <v>423.5564</v>
      </c>
      <c r="H35" s="668">
        <v>-27.556399999999996</v>
      </c>
      <c r="I35" s="668">
        <v>309.32</v>
      </c>
      <c r="J35" s="668">
        <v>293.07010864007918</v>
      </c>
      <c r="K35" s="667">
        <v>16.249891359920809</v>
      </c>
      <c r="L35" s="668">
        <v>261.75654106333332</v>
      </c>
      <c r="M35" s="668">
        <v>322.52148792704213</v>
      </c>
      <c r="N35" s="668">
        <v>-60.764946863708815</v>
      </c>
      <c r="O35" s="668">
        <v>212.69947591833335</v>
      </c>
      <c r="P35" s="668">
        <v>381.32352843412559</v>
      </c>
      <c r="Q35" s="668">
        <v>-168.62405251579224</v>
      </c>
      <c r="R35" s="668">
        <v>164.537604297</v>
      </c>
      <c r="S35" s="668">
        <v>305.07074101267654</v>
      </c>
      <c r="T35" s="668">
        <v>-140.53313671567653</v>
      </c>
      <c r="U35" s="1420" t="s">
        <v>1340</v>
      </c>
      <c r="V35" s="1410"/>
      <c r="W35" s="1410"/>
      <c r="X35" s="1410"/>
      <c r="Y35" s="1410"/>
      <c r="Z35" s="1410"/>
      <c r="AA35" s="1410"/>
      <c r="AB35" s="1410"/>
      <c r="AC35" s="1410"/>
      <c r="AD35" s="1410"/>
      <c r="AE35" s="1410"/>
      <c r="AF35" s="1410"/>
      <c r="AG35" s="1410"/>
      <c r="AH35" s="1410"/>
      <c r="AI35" s="1410"/>
      <c r="AJ35" s="1410"/>
      <c r="AK35" s="1410"/>
      <c r="AL35" s="1410"/>
      <c r="AM35" s="1410"/>
      <c r="AN35" s="1410"/>
      <c r="AO35" s="1410"/>
      <c r="AP35" s="1410"/>
      <c r="AQ35" s="1410"/>
      <c r="AR35" s="1410"/>
      <c r="AS35" s="1410"/>
      <c r="AT35" s="1410"/>
    </row>
    <row r="36" spans="2:46" s="1411" customFormat="1" ht="27.75" customHeight="1" x14ac:dyDescent="0.2">
      <c r="B36" s="1417" t="s">
        <v>1335</v>
      </c>
      <c r="C36" s="668">
        <v>3</v>
      </c>
      <c r="D36" s="668">
        <v>20</v>
      </c>
      <c r="E36" s="668">
        <v>-17</v>
      </c>
      <c r="F36" s="668">
        <v>6</v>
      </c>
      <c r="G36" s="668">
        <v>21.056400000000004</v>
      </c>
      <c r="H36" s="668">
        <v>-15.056400000000004</v>
      </c>
      <c r="I36" s="668">
        <v>9.32</v>
      </c>
      <c r="J36" s="668">
        <v>22.86</v>
      </c>
      <c r="K36" s="667">
        <v>-13.54</v>
      </c>
      <c r="L36" s="668">
        <v>12.012702480000002</v>
      </c>
      <c r="M36" s="668">
        <v>20.991083020000001</v>
      </c>
      <c r="N36" s="668">
        <v>-8.9783805399999999</v>
      </c>
      <c r="O36" s="668">
        <v>9.6868750000000006</v>
      </c>
      <c r="P36" s="668">
        <v>38.225459999999998</v>
      </c>
      <c r="Q36" s="668">
        <v>-28.538584999999998</v>
      </c>
      <c r="R36" s="668">
        <v>8.8556390999999994</v>
      </c>
      <c r="S36" s="668">
        <v>37.610815900000006</v>
      </c>
      <c r="T36" s="668">
        <v>-28.755176800000008</v>
      </c>
      <c r="U36" s="1419" t="s">
        <v>1317</v>
      </c>
      <c r="V36" s="1410"/>
      <c r="W36" s="1410"/>
      <c r="X36" s="1410"/>
      <c r="Y36" s="1410"/>
      <c r="Z36" s="1410"/>
      <c r="AA36" s="1410"/>
      <c r="AB36" s="1410"/>
      <c r="AC36" s="1410"/>
      <c r="AD36" s="1410"/>
      <c r="AE36" s="1410"/>
      <c r="AF36" s="1410"/>
      <c r="AG36" s="1410"/>
      <c r="AH36" s="1410"/>
      <c r="AI36" s="1410"/>
      <c r="AJ36" s="1410"/>
      <c r="AK36" s="1410"/>
      <c r="AL36" s="1410"/>
      <c r="AM36" s="1410"/>
      <c r="AN36" s="1410"/>
      <c r="AO36" s="1410"/>
      <c r="AP36" s="1410"/>
      <c r="AQ36" s="1410"/>
      <c r="AR36" s="1410"/>
      <c r="AS36" s="1410"/>
      <c r="AT36" s="1410"/>
    </row>
    <row r="37" spans="2:46" s="1411" customFormat="1" ht="27.75" customHeight="1" x14ac:dyDescent="0.2">
      <c r="B37" s="1417" t="s">
        <v>1336</v>
      </c>
      <c r="C37" s="668">
        <v>14</v>
      </c>
      <c r="D37" s="668">
        <v>9</v>
      </c>
      <c r="E37" s="668">
        <v>5</v>
      </c>
      <c r="F37" s="668">
        <v>390</v>
      </c>
      <c r="G37" s="668">
        <v>402.5</v>
      </c>
      <c r="H37" s="668">
        <v>-12.5</v>
      </c>
      <c r="I37" s="668">
        <v>300</v>
      </c>
      <c r="J37" s="668">
        <v>270.21010864007917</v>
      </c>
      <c r="K37" s="667">
        <v>29.78989135992083</v>
      </c>
      <c r="L37" s="668">
        <v>249.74383858333334</v>
      </c>
      <c r="M37" s="668">
        <v>301.53040490704211</v>
      </c>
      <c r="N37" s="668">
        <v>-51.786566323708769</v>
      </c>
      <c r="O37" s="668">
        <v>203.01260091833333</v>
      </c>
      <c r="P37" s="668">
        <v>343.09806843412559</v>
      </c>
      <c r="Q37" s="668">
        <v>-140.08546751579226</v>
      </c>
      <c r="R37" s="668">
        <v>155.68196519700001</v>
      </c>
      <c r="S37" s="668">
        <v>267.45992511267656</v>
      </c>
      <c r="T37" s="668">
        <v>-111.77795991567655</v>
      </c>
      <c r="U37" s="1419" t="s">
        <v>1318</v>
      </c>
      <c r="V37" s="1410"/>
      <c r="W37" s="1410"/>
      <c r="X37" s="1410"/>
      <c r="Y37" s="1410"/>
      <c r="Z37" s="1410"/>
      <c r="AA37" s="1410"/>
      <c r="AB37" s="1410"/>
      <c r="AC37" s="1410"/>
      <c r="AD37" s="1410"/>
      <c r="AE37" s="1410"/>
      <c r="AF37" s="1410"/>
      <c r="AG37" s="1410"/>
      <c r="AH37" s="1410"/>
      <c r="AI37" s="1410"/>
      <c r="AJ37" s="1410"/>
      <c r="AK37" s="1410"/>
      <c r="AL37" s="1410"/>
      <c r="AM37" s="1410"/>
      <c r="AN37" s="1410"/>
      <c r="AO37" s="1410"/>
      <c r="AP37" s="1410"/>
      <c r="AQ37" s="1410"/>
      <c r="AR37" s="1410"/>
      <c r="AS37" s="1410"/>
      <c r="AT37" s="1410"/>
    </row>
    <row r="38" spans="2:46" s="1411" customFormat="1" ht="27.75" customHeight="1" x14ac:dyDescent="0.2">
      <c r="B38" s="1417" t="s">
        <v>35</v>
      </c>
      <c r="C38" s="668">
        <v>0</v>
      </c>
      <c r="D38" s="668">
        <v>0</v>
      </c>
      <c r="E38" s="668">
        <v>0</v>
      </c>
      <c r="F38" s="668">
        <v>0</v>
      </c>
      <c r="G38" s="668">
        <v>0</v>
      </c>
      <c r="H38" s="668">
        <v>0</v>
      </c>
      <c r="I38" s="668">
        <v>0</v>
      </c>
      <c r="J38" s="668">
        <v>0</v>
      </c>
      <c r="K38" s="667">
        <v>0</v>
      </c>
      <c r="L38" s="668">
        <v>0</v>
      </c>
      <c r="M38" s="668">
        <v>0</v>
      </c>
      <c r="N38" s="668">
        <v>0</v>
      </c>
      <c r="O38" s="668"/>
      <c r="P38" s="668"/>
      <c r="Q38" s="668">
        <v>0</v>
      </c>
      <c r="R38" s="668">
        <v>0</v>
      </c>
      <c r="S38" s="668">
        <v>0</v>
      </c>
      <c r="T38" s="668">
        <v>0</v>
      </c>
      <c r="U38" s="1418" t="s">
        <v>828</v>
      </c>
      <c r="V38" s="1410"/>
      <c r="W38" s="1410"/>
      <c r="X38" s="1410"/>
      <c r="Y38" s="1410"/>
      <c r="Z38" s="1410"/>
      <c r="AA38" s="1410"/>
      <c r="AB38" s="1410"/>
      <c r="AC38" s="1410"/>
      <c r="AD38" s="1410"/>
      <c r="AE38" s="1410"/>
      <c r="AF38" s="1410"/>
      <c r="AG38" s="1410"/>
      <c r="AH38" s="1410"/>
      <c r="AI38" s="1410"/>
      <c r="AJ38" s="1410"/>
      <c r="AK38" s="1410"/>
      <c r="AL38" s="1410"/>
      <c r="AM38" s="1410"/>
      <c r="AN38" s="1410"/>
      <c r="AO38" s="1410"/>
      <c r="AP38" s="1410"/>
      <c r="AQ38" s="1410"/>
      <c r="AR38" s="1410"/>
      <c r="AS38" s="1410"/>
      <c r="AT38" s="1410"/>
    </row>
    <row r="39" spans="2:46" s="1411" customFormat="1" ht="27.75" customHeight="1" x14ac:dyDescent="0.2">
      <c r="B39" s="1414" t="s">
        <v>1174</v>
      </c>
      <c r="C39" s="668">
        <v>2883.7624421199998</v>
      </c>
      <c r="D39" s="668">
        <v>645.12242000000003</v>
      </c>
      <c r="E39" s="668">
        <v>2238.6400221199997</v>
      </c>
      <c r="F39" s="668">
        <v>3150.2295209076988</v>
      </c>
      <c r="G39" s="668">
        <v>799.98525699999993</v>
      </c>
      <c r="H39" s="668">
        <v>2350.244263907699</v>
      </c>
      <c r="I39" s="668">
        <v>3756.5501070718551</v>
      </c>
      <c r="J39" s="668">
        <v>882.40672999999992</v>
      </c>
      <c r="K39" s="667">
        <v>2874.143377071855</v>
      </c>
      <c r="L39" s="668">
        <v>6190.099447572371</v>
      </c>
      <c r="M39" s="668">
        <v>1509.773186396362</v>
      </c>
      <c r="N39" s="668">
        <v>4680.3262611760092</v>
      </c>
      <c r="O39" s="668">
        <v>1752.9836894945527</v>
      </c>
      <c r="P39" s="668">
        <v>773.92945501261886</v>
      </c>
      <c r="Q39" s="668">
        <v>979.0542344819338</v>
      </c>
      <c r="R39" s="668">
        <v>115.68072239640145</v>
      </c>
      <c r="S39" s="668">
        <v>318.11910828963795</v>
      </c>
      <c r="T39" s="668">
        <v>-202.4383858932365</v>
      </c>
      <c r="U39" s="1418" t="s">
        <v>1320</v>
      </c>
      <c r="V39" s="1410"/>
      <c r="W39" s="1410"/>
      <c r="X39" s="1410"/>
      <c r="Y39" s="1410"/>
      <c r="Z39" s="1410"/>
      <c r="AA39" s="1410"/>
      <c r="AB39" s="1410"/>
      <c r="AC39" s="1410"/>
      <c r="AD39" s="1410"/>
      <c r="AE39" s="1410"/>
      <c r="AF39" s="1410"/>
      <c r="AG39" s="1410"/>
      <c r="AH39" s="1410"/>
      <c r="AI39" s="1410"/>
      <c r="AJ39" s="1410"/>
      <c r="AK39" s="1410"/>
      <c r="AL39" s="1410"/>
      <c r="AM39" s="1410"/>
      <c r="AN39" s="1410"/>
      <c r="AO39" s="1410"/>
      <c r="AP39" s="1410"/>
      <c r="AQ39" s="1410"/>
      <c r="AR39" s="1410"/>
      <c r="AS39" s="1410"/>
      <c r="AT39" s="1410"/>
    </row>
    <row r="40" spans="2:46" s="1411" customFormat="1" ht="27.75" customHeight="1" x14ac:dyDescent="0.2">
      <c r="B40" s="1414" t="s">
        <v>31</v>
      </c>
      <c r="C40" s="668">
        <v>116.586</v>
      </c>
      <c r="D40" s="668">
        <v>24.941879678578985</v>
      </c>
      <c r="E40" s="668">
        <v>91.644120321421013</v>
      </c>
      <c r="F40" s="668">
        <v>135.98563041237114</v>
      </c>
      <c r="G40" s="668">
        <v>41.028523378006874</v>
      </c>
      <c r="H40" s="668">
        <v>94.95710703436427</v>
      </c>
      <c r="I40" s="668">
        <v>168.21688665679849</v>
      </c>
      <c r="J40" s="668">
        <v>17.025879678578981</v>
      </c>
      <c r="K40" s="667">
        <v>151.19100697821952</v>
      </c>
      <c r="L40" s="668">
        <v>139.4588989355359</v>
      </c>
      <c r="M40" s="668">
        <v>20.369875176783879</v>
      </c>
      <c r="N40" s="668">
        <v>119.08902375875202</v>
      </c>
      <c r="O40" s="668">
        <v>89.574980894749672</v>
      </c>
      <c r="P40" s="668">
        <v>14.098547164674635</v>
      </c>
      <c r="Q40" s="668">
        <v>75.47643373007503</v>
      </c>
      <c r="R40" s="668">
        <v>29.923417542910101</v>
      </c>
      <c r="S40" s="668">
        <v>13.068978532809128</v>
      </c>
      <c r="T40" s="668">
        <v>16.854439010100975</v>
      </c>
      <c r="U40" s="1418" t="s">
        <v>1321</v>
      </c>
      <c r="V40" s="1410"/>
      <c r="W40" s="1410"/>
      <c r="X40" s="1410"/>
      <c r="Y40" s="1410"/>
      <c r="Z40" s="1410"/>
      <c r="AA40" s="1410"/>
      <c r="AB40" s="1410"/>
      <c r="AC40" s="1410"/>
      <c r="AD40" s="1410"/>
      <c r="AE40" s="1410"/>
      <c r="AF40" s="1410"/>
      <c r="AG40" s="1410"/>
      <c r="AH40" s="1410"/>
      <c r="AI40" s="1410"/>
      <c r="AJ40" s="1410"/>
      <c r="AK40" s="1410"/>
      <c r="AL40" s="1410"/>
      <c r="AM40" s="1410"/>
      <c r="AN40" s="1410"/>
      <c r="AO40" s="1410"/>
      <c r="AP40" s="1410"/>
      <c r="AQ40" s="1410"/>
      <c r="AR40" s="1410"/>
      <c r="AS40" s="1410"/>
      <c r="AT40" s="1410"/>
    </row>
    <row r="41" spans="2:46" s="1412" customFormat="1" ht="27.75" customHeight="1" x14ac:dyDescent="0.2">
      <c r="B41" s="1414" t="s">
        <v>32</v>
      </c>
      <c r="C41" s="668">
        <v>0</v>
      </c>
      <c r="D41" s="668">
        <v>0</v>
      </c>
      <c r="E41" s="668">
        <v>0</v>
      </c>
      <c r="F41" s="668">
        <v>0</v>
      </c>
      <c r="G41" s="668">
        <v>15</v>
      </c>
      <c r="H41" s="668">
        <v>-15</v>
      </c>
      <c r="I41" s="668">
        <v>0</v>
      </c>
      <c r="J41" s="668">
        <v>10</v>
      </c>
      <c r="K41" s="667">
        <v>-10</v>
      </c>
      <c r="L41" s="668">
        <v>8.1244353530299769</v>
      </c>
      <c r="M41" s="668">
        <v>12.545903482847342</v>
      </c>
      <c r="N41" s="668">
        <v>-4.4214681298173648</v>
      </c>
      <c r="O41" s="668">
        <v>0</v>
      </c>
      <c r="P41" s="668">
        <v>0</v>
      </c>
      <c r="Q41" s="668">
        <v>0</v>
      </c>
      <c r="R41" s="668">
        <v>0</v>
      </c>
      <c r="S41" s="668">
        <v>0</v>
      </c>
      <c r="T41" s="668">
        <v>0</v>
      </c>
      <c r="U41" s="1418" t="s">
        <v>1322</v>
      </c>
      <c r="V41" s="1410"/>
      <c r="W41" s="1410"/>
      <c r="X41" s="1410"/>
      <c r="Y41" s="1410"/>
      <c r="Z41" s="1410"/>
      <c r="AA41" s="1410"/>
      <c r="AB41" s="1410"/>
      <c r="AC41" s="1410"/>
      <c r="AD41" s="1410"/>
      <c r="AE41" s="1410"/>
      <c r="AF41" s="1410"/>
      <c r="AG41" s="1410"/>
      <c r="AH41" s="1410"/>
      <c r="AI41" s="1410"/>
      <c r="AJ41" s="1410"/>
      <c r="AK41" s="1410"/>
      <c r="AL41" s="1410"/>
      <c r="AM41" s="1410"/>
      <c r="AN41" s="1410"/>
      <c r="AO41" s="1410"/>
      <c r="AP41" s="1410"/>
      <c r="AQ41" s="1410"/>
      <c r="AR41" s="1410"/>
      <c r="AS41" s="1410"/>
      <c r="AT41" s="1410"/>
    </row>
    <row r="42" spans="2:46" s="1411" customFormat="1" ht="27.75" customHeight="1" x14ac:dyDescent="0.2">
      <c r="B42" s="1414" t="s">
        <v>548</v>
      </c>
      <c r="C42" s="668">
        <v>0</v>
      </c>
      <c r="D42" s="668">
        <v>172.38396506986027</v>
      </c>
      <c r="E42" s="668">
        <v>-172.38396506986027</v>
      </c>
      <c r="F42" s="668">
        <v>0</v>
      </c>
      <c r="G42" s="668">
        <v>98.236340256979759</v>
      </c>
      <c r="H42" s="668">
        <v>-98.236340256979759</v>
      </c>
      <c r="I42" s="668">
        <v>43.8</v>
      </c>
      <c r="J42" s="668">
        <v>103.62497645802179</v>
      </c>
      <c r="K42" s="667">
        <v>-59.824976458021794</v>
      </c>
      <c r="L42" s="668">
        <v>0</v>
      </c>
      <c r="M42" s="668">
        <v>109.08008576329331</v>
      </c>
      <c r="N42" s="668">
        <v>-109.08008576329331</v>
      </c>
      <c r="O42" s="668">
        <v>0</v>
      </c>
      <c r="P42" s="668">
        <v>115.20618593177032</v>
      </c>
      <c r="Q42" s="668">
        <v>-115.20618593177032</v>
      </c>
      <c r="R42" s="668">
        <v>0</v>
      </c>
      <c r="S42" s="668">
        <v>96.548035525401858</v>
      </c>
      <c r="T42" s="668">
        <v>-96.548035525401858</v>
      </c>
      <c r="U42" s="1418" t="s">
        <v>1323</v>
      </c>
      <c r="V42" s="1410"/>
      <c r="W42" s="1410"/>
      <c r="X42" s="1410"/>
      <c r="Y42" s="1410"/>
      <c r="Z42" s="1410"/>
      <c r="AA42" s="1410"/>
      <c r="AB42" s="1410"/>
      <c r="AC42" s="1410"/>
      <c r="AD42" s="1410"/>
      <c r="AE42" s="1410"/>
      <c r="AF42" s="1410"/>
      <c r="AG42" s="1410"/>
      <c r="AH42" s="1410"/>
      <c r="AI42" s="1410"/>
      <c r="AJ42" s="1410"/>
      <c r="AK42" s="1410"/>
      <c r="AL42" s="1410"/>
      <c r="AM42" s="1410"/>
      <c r="AN42" s="1410"/>
      <c r="AO42" s="1410"/>
      <c r="AP42" s="1410"/>
      <c r="AQ42" s="1410"/>
      <c r="AR42" s="1410"/>
      <c r="AS42" s="1410"/>
      <c r="AT42" s="1410"/>
    </row>
    <row r="43" spans="2:46" s="1412" customFormat="1" ht="27.75" customHeight="1" x14ac:dyDescent="0.2">
      <c r="B43" s="1414" t="s">
        <v>549</v>
      </c>
      <c r="C43" s="668">
        <v>62</v>
      </c>
      <c r="D43" s="668">
        <v>60</v>
      </c>
      <c r="E43" s="668">
        <v>2</v>
      </c>
      <c r="F43" s="668">
        <v>100</v>
      </c>
      <c r="G43" s="668">
        <v>45</v>
      </c>
      <c r="H43" s="668">
        <v>55</v>
      </c>
      <c r="I43" s="668">
        <v>89</v>
      </c>
      <c r="J43" s="668">
        <v>30</v>
      </c>
      <c r="K43" s="667">
        <v>59</v>
      </c>
      <c r="L43" s="668">
        <v>67.2</v>
      </c>
      <c r="M43" s="668">
        <v>13.53823145</v>
      </c>
      <c r="N43" s="668">
        <v>53.661768550000005</v>
      </c>
      <c r="O43" s="668">
        <v>82.469597733887738</v>
      </c>
      <c r="P43" s="668">
        <v>53.199999999999996</v>
      </c>
      <c r="Q43" s="668">
        <v>29.269597733887743</v>
      </c>
      <c r="R43" s="668">
        <v>41.266503624865834</v>
      </c>
      <c r="S43" s="668">
        <v>39.511160999999994</v>
      </c>
      <c r="T43" s="668">
        <v>1.7553426248658397</v>
      </c>
      <c r="U43" s="1418" t="s">
        <v>1324</v>
      </c>
      <c r="V43" s="1410"/>
      <c r="W43" s="1410"/>
      <c r="X43" s="1410"/>
      <c r="Y43" s="1410"/>
      <c r="Z43" s="1410"/>
      <c r="AA43" s="1410"/>
      <c r="AB43" s="1410"/>
      <c r="AC43" s="1410"/>
      <c r="AD43" s="1410"/>
      <c r="AE43" s="1410"/>
      <c r="AF43" s="1410"/>
      <c r="AG43" s="1410"/>
      <c r="AH43" s="1410"/>
      <c r="AI43" s="1410"/>
      <c r="AJ43" s="1410"/>
      <c r="AK43" s="1410"/>
      <c r="AL43" s="1410"/>
      <c r="AM43" s="1410"/>
      <c r="AN43" s="1410"/>
      <c r="AO43" s="1410"/>
      <c r="AP43" s="1410"/>
      <c r="AQ43" s="1410"/>
      <c r="AR43" s="1410"/>
      <c r="AS43" s="1410"/>
      <c r="AT43" s="1410"/>
    </row>
    <row r="44" spans="2:46" s="1411" customFormat="1" ht="27.75" customHeight="1" x14ac:dyDescent="0.2">
      <c r="B44" s="1414" t="s">
        <v>71</v>
      </c>
      <c r="C44" s="668">
        <v>55</v>
      </c>
      <c r="D44" s="668">
        <v>110</v>
      </c>
      <c r="E44" s="668">
        <v>-55</v>
      </c>
      <c r="F44" s="668">
        <v>40</v>
      </c>
      <c r="G44" s="668">
        <v>70</v>
      </c>
      <c r="H44" s="668">
        <v>-30</v>
      </c>
      <c r="I44" s="668">
        <v>5</v>
      </c>
      <c r="J44" s="668">
        <v>45</v>
      </c>
      <c r="K44" s="667">
        <v>-40</v>
      </c>
      <c r="L44" s="668">
        <v>1.6419999999999999</v>
      </c>
      <c r="M44" s="668">
        <v>15.041183000000002</v>
      </c>
      <c r="N44" s="668">
        <v>-13.399183000000003</v>
      </c>
      <c r="O44" s="668">
        <v>2.7</v>
      </c>
      <c r="P44" s="668">
        <v>5.07</v>
      </c>
      <c r="Q44" s="668">
        <v>-2.37</v>
      </c>
      <c r="R44" s="668">
        <v>0.1</v>
      </c>
      <c r="S44" s="668">
        <v>1.7110769759197</v>
      </c>
      <c r="T44" s="668">
        <v>-1.6110769759196999</v>
      </c>
      <c r="U44" s="1418" t="s">
        <v>1325</v>
      </c>
      <c r="V44" s="1410"/>
      <c r="W44" s="1410"/>
      <c r="X44" s="1410"/>
      <c r="Y44" s="1410"/>
      <c r="Z44" s="1410"/>
      <c r="AA44" s="1410"/>
      <c r="AB44" s="1410"/>
      <c r="AC44" s="1410"/>
      <c r="AD44" s="1410"/>
      <c r="AE44" s="1410"/>
      <c r="AF44" s="1410"/>
      <c r="AG44" s="1410"/>
      <c r="AH44" s="1410"/>
      <c r="AI44" s="1410"/>
      <c r="AJ44" s="1410"/>
      <c r="AK44" s="1410"/>
      <c r="AL44" s="1410"/>
      <c r="AM44" s="1410"/>
      <c r="AN44" s="1410"/>
      <c r="AO44" s="1410"/>
      <c r="AP44" s="1410"/>
      <c r="AQ44" s="1410"/>
      <c r="AR44" s="1410"/>
      <c r="AS44" s="1410"/>
      <c r="AT44" s="1410"/>
    </row>
    <row r="45" spans="2:46" s="1412" customFormat="1" ht="27.75" customHeight="1" x14ac:dyDescent="0.2">
      <c r="B45" s="1414" t="s">
        <v>1797</v>
      </c>
      <c r="C45" s="668">
        <v>0</v>
      </c>
      <c r="D45" s="668">
        <v>25</v>
      </c>
      <c r="E45" s="668">
        <v>-25</v>
      </c>
      <c r="F45" s="668">
        <v>0</v>
      </c>
      <c r="G45" s="668">
        <v>30</v>
      </c>
      <c r="H45" s="668">
        <v>-30</v>
      </c>
      <c r="I45" s="668">
        <v>0</v>
      </c>
      <c r="J45" s="668">
        <v>30</v>
      </c>
      <c r="K45" s="667">
        <v>-30</v>
      </c>
      <c r="L45" s="668">
        <v>1.4</v>
      </c>
      <c r="M45" s="668">
        <v>36.553806340306238</v>
      </c>
      <c r="N45" s="668">
        <v>-35.15380634030624</v>
      </c>
      <c r="O45" s="668">
        <v>1.0900000000000001</v>
      </c>
      <c r="P45" s="668">
        <v>16.983122362869199</v>
      </c>
      <c r="Q45" s="668">
        <v>-15.8931223628692</v>
      </c>
      <c r="R45" s="668">
        <v>0.1</v>
      </c>
      <c r="S45" s="668">
        <v>1.4646931853222325</v>
      </c>
      <c r="T45" s="668">
        <v>-1.3646931853222324</v>
      </c>
      <c r="U45" s="1418" t="s">
        <v>1326</v>
      </c>
      <c r="V45" s="1410"/>
      <c r="W45" s="1410"/>
      <c r="X45" s="1410"/>
      <c r="Y45" s="1410"/>
      <c r="Z45" s="1410"/>
      <c r="AA45" s="1410"/>
      <c r="AB45" s="1410"/>
      <c r="AC45" s="1410"/>
      <c r="AD45" s="1410"/>
      <c r="AE45" s="1410"/>
      <c r="AF45" s="1410"/>
      <c r="AG45" s="1410"/>
      <c r="AH45" s="1410"/>
      <c r="AI45" s="1410"/>
      <c r="AJ45" s="1410"/>
      <c r="AK45" s="1410"/>
      <c r="AL45" s="1410"/>
      <c r="AM45" s="1410"/>
      <c r="AN45" s="1410"/>
      <c r="AO45" s="1410"/>
      <c r="AP45" s="1410"/>
      <c r="AQ45" s="1410"/>
      <c r="AR45" s="1410"/>
      <c r="AS45" s="1410"/>
      <c r="AT45" s="1410"/>
    </row>
    <row r="46" spans="2:46" s="1411" customFormat="1" ht="27.75" customHeight="1" x14ac:dyDescent="0.2">
      <c r="B46" s="1414" t="s">
        <v>72</v>
      </c>
      <c r="C46" s="668">
        <v>83</v>
      </c>
      <c r="D46" s="668">
        <v>100</v>
      </c>
      <c r="E46" s="668">
        <v>-17</v>
      </c>
      <c r="F46" s="668">
        <v>100</v>
      </c>
      <c r="G46" s="668">
        <v>15</v>
      </c>
      <c r="H46" s="668">
        <v>85</v>
      </c>
      <c r="I46" s="668">
        <v>86</v>
      </c>
      <c r="J46" s="668">
        <v>15</v>
      </c>
      <c r="K46" s="667">
        <v>71</v>
      </c>
      <c r="L46" s="668">
        <v>126.48600000000002</v>
      </c>
      <c r="M46" s="668">
        <v>71.103455321612358</v>
      </c>
      <c r="N46" s="668">
        <v>55.38254467838766</v>
      </c>
      <c r="O46" s="668">
        <v>34.406985820000003</v>
      </c>
      <c r="P46" s="668">
        <v>24.110170409808518</v>
      </c>
      <c r="Q46" s="668">
        <v>10.296815410191485</v>
      </c>
      <c r="R46" s="668">
        <v>13.523504899999999</v>
      </c>
      <c r="S46" s="668">
        <v>14.150058585568919</v>
      </c>
      <c r="T46" s="668">
        <v>-0.62655368556892022</v>
      </c>
      <c r="U46" s="1418" t="s">
        <v>1327</v>
      </c>
      <c r="V46" s="1410"/>
      <c r="W46" s="1410"/>
      <c r="X46" s="1410"/>
      <c r="Y46" s="1410"/>
      <c r="Z46" s="1410"/>
      <c r="AA46" s="1410"/>
      <c r="AB46" s="1410"/>
      <c r="AC46" s="1410"/>
      <c r="AD46" s="1410"/>
      <c r="AE46" s="1410"/>
      <c r="AF46" s="1410"/>
      <c r="AG46" s="1410"/>
      <c r="AH46" s="1410"/>
      <c r="AI46" s="1410"/>
      <c r="AJ46" s="1410"/>
      <c r="AK46" s="1410"/>
      <c r="AL46" s="1410"/>
      <c r="AM46" s="1410"/>
      <c r="AN46" s="1410"/>
      <c r="AO46" s="1410"/>
      <c r="AP46" s="1410"/>
      <c r="AQ46" s="1410"/>
      <c r="AR46" s="1410"/>
      <c r="AS46" s="1410"/>
      <c r="AT46" s="1410"/>
    </row>
    <row r="47" spans="2:46" s="1411" customFormat="1" ht="27.75" customHeight="1" x14ac:dyDescent="0.2">
      <c r="B47" s="1414" t="s">
        <v>724</v>
      </c>
      <c r="C47" s="668">
        <v>30</v>
      </c>
      <c r="D47" s="668">
        <v>20</v>
      </c>
      <c r="E47" s="668">
        <v>10</v>
      </c>
      <c r="F47" s="668">
        <v>40</v>
      </c>
      <c r="G47" s="668">
        <v>20</v>
      </c>
      <c r="H47" s="668">
        <v>20</v>
      </c>
      <c r="I47" s="668">
        <v>43.041725321888407</v>
      </c>
      <c r="J47" s="668">
        <v>17</v>
      </c>
      <c r="K47" s="667">
        <v>26.041725321888407</v>
      </c>
      <c r="L47" s="668">
        <v>52.010610831989638</v>
      </c>
      <c r="M47" s="668">
        <v>18.559691121783878</v>
      </c>
      <c r="N47" s="668">
        <v>33.45091971020576</v>
      </c>
      <c r="O47" s="668">
        <v>32.520561330561335</v>
      </c>
      <c r="P47" s="668">
        <v>20.5</v>
      </c>
      <c r="Q47" s="668">
        <v>12.020561330561335</v>
      </c>
      <c r="R47" s="668">
        <v>23.114538558809819</v>
      </c>
      <c r="S47" s="668">
        <v>4.7584568922161576</v>
      </c>
      <c r="T47" s="668">
        <v>18.35608166659366</v>
      </c>
      <c r="U47" s="1418" t="s">
        <v>1328</v>
      </c>
      <c r="V47" s="1410"/>
      <c r="W47" s="1410"/>
      <c r="X47" s="1410"/>
      <c r="Y47" s="1410"/>
      <c r="Z47" s="1410"/>
      <c r="AA47" s="1410"/>
      <c r="AB47" s="1410"/>
      <c r="AC47" s="1410"/>
      <c r="AD47" s="1410"/>
      <c r="AE47" s="1410"/>
      <c r="AF47" s="1410"/>
      <c r="AG47" s="1410"/>
      <c r="AH47" s="1410"/>
      <c r="AI47" s="1410"/>
      <c r="AJ47" s="1410"/>
      <c r="AK47" s="1410"/>
      <c r="AL47" s="1410"/>
      <c r="AM47" s="1410"/>
      <c r="AN47" s="1410"/>
      <c r="AO47" s="1410"/>
      <c r="AP47" s="1410"/>
      <c r="AQ47" s="1410"/>
      <c r="AR47" s="1410"/>
      <c r="AS47" s="1410"/>
      <c r="AT47" s="1410"/>
    </row>
    <row r="48" spans="2:46" s="1411" customFormat="1" ht="27.75" customHeight="1" x14ac:dyDescent="0.2">
      <c r="B48" s="1414" t="s">
        <v>1798</v>
      </c>
      <c r="C48" s="668">
        <v>300</v>
      </c>
      <c r="D48" s="668">
        <v>96</v>
      </c>
      <c r="E48" s="668">
        <v>204</v>
      </c>
      <c r="F48" s="668">
        <v>170</v>
      </c>
      <c r="G48" s="668">
        <v>75</v>
      </c>
      <c r="H48" s="668">
        <v>95</v>
      </c>
      <c r="I48" s="668">
        <v>129</v>
      </c>
      <c r="J48" s="668">
        <v>111</v>
      </c>
      <c r="K48" s="667">
        <v>18</v>
      </c>
      <c r="L48" s="668">
        <v>175.602</v>
      </c>
      <c r="M48" s="668">
        <v>55.199425463121784</v>
      </c>
      <c r="N48" s="668">
        <v>120.40257453687822</v>
      </c>
      <c r="O48" s="668">
        <v>102.66162162162162</v>
      </c>
      <c r="P48" s="668">
        <v>87.30485494845172</v>
      </c>
      <c r="Q48" s="668">
        <v>15.356766673169901</v>
      </c>
      <c r="R48" s="668">
        <v>54.260196959826281</v>
      </c>
      <c r="S48" s="668">
        <v>23.783119628345279</v>
      </c>
      <c r="T48" s="668">
        <v>30.477077331481002</v>
      </c>
      <c r="U48" s="1418" t="s">
        <v>1329</v>
      </c>
      <c r="V48" s="1410"/>
      <c r="W48" s="1410"/>
      <c r="X48" s="1410"/>
      <c r="Y48" s="1410"/>
      <c r="Z48" s="1410"/>
      <c r="AA48" s="1410"/>
      <c r="AB48" s="1410"/>
      <c r="AC48" s="1410"/>
      <c r="AD48" s="1410"/>
      <c r="AE48" s="1410"/>
      <c r="AF48" s="1410"/>
      <c r="AG48" s="1410"/>
      <c r="AH48" s="1410"/>
      <c r="AI48" s="1410"/>
      <c r="AJ48" s="1410"/>
      <c r="AK48" s="1410"/>
      <c r="AL48" s="1410"/>
      <c r="AM48" s="1410"/>
      <c r="AN48" s="1410"/>
      <c r="AO48" s="1410"/>
      <c r="AP48" s="1410"/>
      <c r="AQ48" s="1410"/>
      <c r="AR48" s="1410"/>
      <c r="AS48" s="1410"/>
      <c r="AT48" s="1410"/>
    </row>
    <row r="49" spans="2:46" s="1411" customFormat="1" ht="27.75" customHeight="1" x14ac:dyDescent="0.2">
      <c r="B49" s="1416" t="s">
        <v>35</v>
      </c>
      <c r="C49" s="668">
        <v>65</v>
      </c>
      <c r="D49" s="668">
        <v>30</v>
      </c>
      <c r="E49" s="668">
        <v>35</v>
      </c>
      <c r="F49" s="668">
        <v>60</v>
      </c>
      <c r="G49" s="668">
        <v>25</v>
      </c>
      <c r="H49" s="668">
        <v>35</v>
      </c>
      <c r="I49" s="668">
        <v>40.4</v>
      </c>
      <c r="J49" s="668">
        <v>25</v>
      </c>
      <c r="K49" s="667">
        <v>15.399999999999999</v>
      </c>
      <c r="L49" s="668">
        <v>30</v>
      </c>
      <c r="M49" s="668">
        <v>5</v>
      </c>
      <c r="N49" s="668">
        <v>25</v>
      </c>
      <c r="O49" s="668">
        <v>15</v>
      </c>
      <c r="P49" s="668">
        <v>7</v>
      </c>
      <c r="Q49" s="668">
        <v>8</v>
      </c>
      <c r="R49" s="668">
        <v>10</v>
      </c>
      <c r="S49" s="668">
        <v>5</v>
      </c>
      <c r="T49" s="668">
        <v>5</v>
      </c>
      <c r="U49" s="1418" t="s">
        <v>1319</v>
      </c>
      <c r="V49" s="1410"/>
      <c r="W49" s="1410"/>
      <c r="X49" s="1410"/>
      <c r="Y49" s="1410"/>
      <c r="Z49" s="1410"/>
      <c r="AA49" s="1410"/>
      <c r="AB49" s="1410"/>
      <c r="AC49" s="1410"/>
      <c r="AD49" s="1410"/>
      <c r="AE49" s="1410"/>
      <c r="AF49" s="1410"/>
      <c r="AG49" s="1410"/>
      <c r="AH49" s="1410"/>
      <c r="AI49" s="1410"/>
      <c r="AJ49" s="1410"/>
      <c r="AK49" s="1410"/>
      <c r="AL49" s="1410"/>
      <c r="AM49" s="1410"/>
      <c r="AN49" s="1410"/>
      <c r="AO49" s="1410"/>
      <c r="AP49" s="1410"/>
      <c r="AQ49" s="1410"/>
      <c r="AR49" s="1410"/>
      <c r="AS49" s="1410"/>
      <c r="AT49" s="1410"/>
    </row>
    <row r="50" spans="2:46" s="1411" customFormat="1" ht="9.75" customHeight="1" x14ac:dyDescent="0.2">
      <c r="B50" s="1413"/>
      <c r="C50" s="668"/>
      <c r="D50" s="668"/>
      <c r="E50" s="668"/>
      <c r="F50" s="668"/>
      <c r="G50" s="668"/>
      <c r="H50" s="668"/>
      <c r="I50" s="668"/>
      <c r="J50" s="668"/>
      <c r="K50" s="667"/>
      <c r="L50" s="668"/>
      <c r="M50" s="668"/>
      <c r="N50" s="668"/>
      <c r="O50" s="668"/>
      <c r="P50" s="668"/>
      <c r="Q50" s="668"/>
      <c r="R50" s="668"/>
      <c r="S50" s="668"/>
      <c r="T50" s="668"/>
      <c r="U50" s="623"/>
      <c r="V50" s="1410"/>
      <c r="W50" s="1410"/>
      <c r="X50" s="1410"/>
      <c r="Y50" s="1410"/>
      <c r="Z50" s="1410"/>
      <c r="AA50" s="1410"/>
      <c r="AB50" s="1410"/>
      <c r="AC50" s="1410"/>
      <c r="AD50" s="1410"/>
      <c r="AE50" s="1410"/>
      <c r="AF50" s="1410"/>
      <c r="AG50" s="1410"/>
      <c r="AH50" s="1410"/>
      <c r="AI50" s="1410"/>
      <c r="AJ50" s="1410"/>
      <c r="AK50" s="1410"/>
      <c r="AL50" s="1410"/>
      <c r="AM50" s="1410"/>
      <c r="AN50" s="1410"/>
      <c r="AO50" s="1410"/>
      <c r="AP50" s="1410"/>
      <c r="AQ50" s="1410"/>
      <c r="AR50" s="1410"/>
      <c r="AS50" s="1410"/>
      <c r="AT50" s="1410"/>
    </row>
    <row r="51" spans="2:46" s="1411" customFormat="1" ht="27.75" customHeight="1" x14ac:dyDescent="0.2">
      <c r="B51" s="640" t="s">
        <v>589</v>
      </c>
      <c r="C51" s="664">
        <v>593.976</v>
      </c>
      <c r="D51" s="664">
        <v>1283.07816</v>
      </c>
      <c r="E51" s="664">
        <v>-689.10216000000003</v>
      </c>
      <c r="F51" s="664">
        <v>540.01391999999998</v>
      </c>
      <c r="G51" s="664">
        <v>1688.9742799999999</v>
      </c>
      <c r="H51" s="664">
        <v>-1148.96036</v>
      </c>
      <c r="I51" s="664">
        <v>344.38</v>
      </c>
      <c r="J51" s="664">
        <v>1451.0573749999999</v>
      </c>
      <c r="K51" s="663">
        <v>-1106.6773749999998</v>
      </c>
      <c r="L51" s="664">
        <v>312.81986823919647</v>
      </c>
      <c r="M51" s="664">
        <v>1826.5212629317682</v>
      </c>
      <c r="N51" s="664">
        <v>-1513.7013946925715</v>
      </c>
      <c r="O51" s="664">
        <v>373.84926944267852</v>
      </c>
      <c r="P51" s="664">
        <v>2215.7121568569037</v>
      </c>
      <c r="Q51" s="664">
        <v>-1841.862887414225</v>
      </c>
      <c r="R51" s="664">
        <v>136.02254928763875</v>
      </c>
      <c r="S51" s="664">
        <v>15.12225536859675</v>
      </c>
      <c r="T51" s="664">
        <v>120.90029391904201</v>
      </c>
      <c r="U51" s="578" t="s">
        <v>1063</v>
      </c>
      <c r="V51" s="1410"/>
      <c r="W51" s="1410"/>
      <c r="X51" s="1410"/>
      <c r="Y51" s="1410"/>
      <c r="Z51" s="1410"/>
      <c r="AA51" s="1410"/>
      <c r="AB51" s="1410"/>
      <c r="AC51" s="1410"/>
      <c r="AD51" s="1410"/>
      <c r="AE51" s="1410"/>
      <c r="AF51" s="1410"/>
      <c r="AG51" s="1410"/>
      <c r="AH51" s="1410"/>
      <c r="AI51" s="1410"/>
      <c r="AJ51" s="1410"/>
      <c r="AK51" s="1410"/>
      <c r="AL51" s="1410"/>
      <c r="AM51" s="1410"/>
      <c r="AN51" s="1410"/>
      <c r="AO51" s="1410"/>
      <c r="AP51" s="1410"/>
      <c r="AQ51" s="1410"/>
      <c r="AR51" s="1410"/>
      <c r="AS51" s="1410"/>
      <c r="AT51" s="1410"/>
    </row>
    <row r="52" spans="2:46" s="1411" customFormat="1" ht="27.75" customHeight="1" x14ac:dyDescent="0.2">
      <c r="B52" s="641" t="s">
        <v>396</v>
      </c>
      <c r="C52" s="668">
        <v>29.975999999999999</v>
      </c>
      <c r="D52" s="668">
        <v>80.078159999999997</v>
      </c>
      <c r="E52" s="668">
        <v>-50.102159999999998</v>
      </c>
      <c r="F52" s="668">
        <v>75.013919999999999</v>
      </c>
      <c r="G52" s="668">
        <v>29.97428</v>
      </c>
      <c r="H52" s="668">
        <v>45.039639999999999</v>
      </c>
      <c r="I52" s="668">
        <v>149.88</v>
      </c>
      <c r="J52" s="668">
        <v>31.257375</v>
      </c>
      <c r="K52" s="667">
        <v>118.622625</v>
      </c>
      <c r="L52" s="668">
        <v>199.84</v>
      </c>
      <c r="M52" s="668">
        <v>36.185085525061943</v>
      </c>
      <c r="N52" s="668">
        <v>163.65491447493807</v>
      </c>
      <c r="O52" s="668">
        <v>235.62435714999998</v>
      </c>
      <c r="P52" s="668">
        <v>50.895867133347046</v>
      </c>
      <c r="Q52" s="668">
        <v>184.72849001665293</v>
      </c>
      <c r="R52" s="668">
        <v>110.76418253810002</v>
      </c>
      <c r="S52" s="668">
        <v>12.243289666666666</v>
      </c>
      <c r="T52" s="668">
        <v>98.520892871433347</v>
      </c>
      <c r="U52" s="623" t="s">
        <v>1330</v>
      </c>
      <c r="V52" s="1410"/>
      <c r="W52" s="1410"/>
      <c r="X52" s="1410"/>
      <c r="Y52" s="1410"/>
      <c r="Z52" s="1410"/>
      <c r="AA52" s="1410"/>
      <c r="AB52" s="1410"/>
      <c r="AC52" s="1410"/>
      <c r="AD52" s="1410"/>
      <c r="AE52" s="1410"/>
      <c r="AF52" s="1410"/>
      <c r="AG52" s="1410"/>
      <c r="AH52" s="1410"/>
      <c r="AI52" s="1410"/>
      <c r="AJ52" s="1410"/>
      <c r="AK52" s="1410"/>
      <c r="AL52" s="1410"/>
      <c r="AM52" s="1410"/>
      <c r="AN52" s="1410"/>
      <c r="AO52" s="1410"/>
      <c r="AP52" s="1410"/>
      <c r="AQ52" s="1410"/>
      <c r="AR52" s="1410"/>
      <c r="AS52" s="1410"/>
      <c r="AT52" s="1410"/>
    </row>
    <row r="53" spans="2:46" s="1411" customFormat="1" ht="27.75" customHeight="1" x14ac:dyDescent="0.2">
      <c r="B53" s="641" t="s">
        <v>1339</v>
      </c>
      <c r="C53" s="668">
        <v>564</v>
      </c>
      <c r="D53" s="668">
        <v>1203</v>
      </c>
      <c r="E53" s="668">
        <v>-639</v>
      </c>
      <c r="F53" s="668">
        <v>465</v>
      </c>
      <c r="G53" s="668">
        <v>1659</v>
      </c>
      <c r="H53" s="668">
        <v>-1194</v>
      </c>
      <c r="I53" s="668">
        <v>194.5</v>
      </c>
      <c r="J53" s="668">
        <v>1419.8</v>
      </c>
      <c r="K53" s="667">
        <v>-1225.3</v>
      </c>
      <c r="L53" s="668">
        <v>112.97986823919643</v>
      </c>
      <c r="M53" s="668">
        <v>1790.3361774067062</v>
      </c>
      <c r="N53" s="668">
        <v>-1677.3563091675096</v>
      </c>
      <c r="O53" s="668">
        <v>138.22491229267857</v>
      </c>
      <c r="P53" s="668">
        <v>2164.8162897235566</v>
      </c>
      <c r="Q53" s="668">
        <v>-2026.5913774308781</v>
      </c>
      <c r="R53" s="668">
        <v>25.258366749538745</v>
      </c>
      <c r="S53" s="668">
        <v>2.8789657019300852</v>
      </c>
      <c r="T53" s="668">
        <v>22.37940104760866</v>
      </c>
      <c r="U53" s="623" t="s">
        <v>1331</v>
      </c>
      <c r="V53" s="1410"/>
      <c r="W53" s="1410"/>
      <c r="X53" s="1410"/>
      <c r="Y53" s="1410"/>
      <c r="Z53" s="1410"/>
      <c r="AA53" s="1410"/>
      <c r="AB53" s="1410"/>
      <c r="AC53" s="1410"/>
      <c r="AD53" s="1410"/>
      <c r="AE53" s="1410"/>
      <c r="AF53" s="1410"/>
      <c r="AG53" s="1410"/>
      <c r="AH53" s="1410"/>
      <c r="AI53" s="1410"/>
      <c r="AJ53" s="1410"/>
      <c r="AK53" s="1410"/>
      <c r="AL53" s="1410"/>
      <c r="AM53" s="1410"/>
      <c r="AN53" s="1410"/>
      <c r="AO53" s="1410"/>
      <c r="AP53" s="1410"/>
      <c r="AQ53" s="1410"/>
      <c r="AR53" s="1410"/>
      <c r="AS53" s="1410"/>
      <c r="AT53" s="1410"/>
    </row>
    <row r="54" spans="2:46" s="1411" customFormat="1" ht="27.75" customHeight="1" x14ac:dyDescent="0.2">
      <c r="B54" s="1414" t="s">
        <v>749</v>
      </c>
      <c r="C54" s="668">
        <v>0</v>
      </c>
      <c r="D54" s="668">
        <v>1085</v>
      </c>
      <c r="E54" s="668">
        <v>-1085</v>
      </c>
      <c r="F54" s="668">
        <v>0</v>
      </c>
      <c r="G54" s="668">
        <v>1527</v>
      </c>
      <c r="H54" s="668">
        <v>-1527</v>
      </c>
      <c r="I54" s="668">
        <v>0</v>
      </c>
      <c r="J54" s="668">
        <v>1301</v>
      </c>
      <c r="K54" s="667">
        <v>-1301</v>
      </c>
      <c r="L54" s="668">
        <v>0</v>
      </c>
      <c r="M54" s="668">
        <v>1684.4668787680396</v>
      </c>
      <c r="N54" s="668">
        <v>-1684.4668787680396</v>
      </c>
      <c r="O54" s="668">
        <v>0</v>
      </c>
      <c r="P54" s="668">
        <v>2081.4384995882233</v>
      </c>
      <c r="Q54" s="668">
        <v>-2081.4384995882233</v>
      </c>
      <c r="R54" s="668">
        <v>0</v>
      </c>
      <c r="S54" s="668">
        <v>2.8654093399999998</v>
      </c>
      <c r="T54" s="668">
        <v>-2.8654093399999998</v>
      </c>
      <c r="U54" s="1418" t="s">
        <v>1332</v>
      </c>
      <c r="V54" s="1410"/>
      <c r="W54" s="1410"/>
      <c r="X54" s="1410"/>
      <c r="Y54" s="1410"/>
      <c r="Z54" s="1410"/>
      <c r="AA54" s="1410"/>
      <c r="AB54" s="1410"/>
      <c r="AC54" s="1410"/>
      <c r="AD54" s="1410"/>
      <c r="AE54" s="1410"/>
      <c r="AF54" s="1410"/>
      <c r="AG54" s="1410"/>
      <c r="AH54" s="1410"/>
      <c r="AI54" s="1410"/>
      <c r="AJ54" s="1410"/>
      <c r="AK54" s="1410"/>
      <c r="AL54" s="1410"/>
      <c r="AM54" s="1410"/>
      <c r="AN54" s="1410"/>
      <c r="AO54" s="1410"/>
      <c r="AP54" s="1410"/>
      <c r="AQ54" s="1410"/>
      <c r="AR54" s="1410"/>
      <c r="AS54" s="1410"/>
      <c r="AT54" s="1410"/>
    </row>
    <row r="55" spans="2:46" s="1411" customFormat="1" ht="27.75" customHeight="1" x14ac:dyDescent="0.2">
      <c r="B55" s="1414" t="s">
        <v>750</v>
      </c>
      <c r="C55" s="668">
        <v>564</v>
      </c>
      <c r="D55" s="668">
        <v>118</v>
      </c>
      <c r="E55" s="668">
        <v>446</v>
      </c>
      <c r="F55" s="668">
        <v>465</v>
      </c>
      <c r="G55" s="668">
        <v>132</v>
      </c>
      <c r="H55" s="668">
        <v>333</v>
      </c>
      <c r="I55" s="668">
        <v>194.5</v>
      </c>
      <c r="J55" s="668">
        <v>118.8</v>
      </c>
      <c r="K55" s="667">
        <v>75.7</v>
      </c>
      <c r="L55" s="668">
        <v>112.97986823919643</v>
      </c>
      <c r="M55" s="668">
        <v>105.86929863866668</v>
      </c>
      <c r="N55" s="668">
        <v>7.1105696005297574</v>
      </c>
      <c r="O55" s="668">
        <v>138.22491229267857</v>
      </c>
      <c r="P55" s="668">
        <v>83.377790135333328</v>
      </c>
      <c r="Q55" s="668">
        <v>54.84712215734524</v>
      </c>
      <c r="R55" s="668">
        <v>25.258366749538745</v>
      </c>
      <c r="S55" s="668">
        <v>1.3556361930085243E-2</v>
      </c>
      <c r="T55" s="668">
        <v>25.244810387608659</v>
      </c>
      <c r="U55" s="1418" t="s">
        <v>1333</v>
      </c>
      <c r="V55" s="1410"/>
      <c r="W55" s="1410"/>
      <c r="X55" s="1410"/>
      <c r="Y55" s="1410"/>
      <c r="Z55" s="1410"/>
      <c r="AA55" s="1410"/>
      <c r="AB55" s="1410"/>
      <c r="AC55" s="1410"/>
      <c r="AD55" s="1410"/>
      <c r="AE55" s="1410"/>
      <c r="AF55" s="1410"/>
      <c r="AG55" s="1410"/>
      <c r="AH55" s="1410"/>
      <c r="AI55" s="1410"/>
      <c r="AJ55" s="1410"/>
      <c r="AK55" s="1410"/>
      <c r="AL55" s="1410"/>
      <c r="AM55" s="1410"/>
      <c r="AN55" s="1410"/>
      <c r="AO55" s="1410"/>
      <c r="AP55" s="1410"/>
      <c r="AQ55" s="1410"/>
      <c r="AR55" s="1410"/>
      <c r="AS55" s="1410"/>
      <c r="AT55" s="1410"/>
    </row>
    <row r="56" spans="2:46" s="658" customFormat="1" ht="9" customHeight="1" x14ac:dyDescent="0.7">
      <c r="B56" s="659"/>
      <c r="C56" s="661"/>
      <c r="D56" s="661"/>
      <c r="E56" s="661"/>
      <c r="F56" s="661"/>
      <c r="G56" s="661"/>
      <c r="H56" s="661"/>
      <c r="I56" s="661"/>
      <c r="J56" s="661"/>
      <c r="K56" s="660"/>
      <c r="L56" s="661"/>
      <c r="M56" s="661"/>
      <c r="N56" s="661"/>
      <c r="O56" s="661"/>
      <c r="P56" s="661"/>
      <c r="Q56" s="661"/>
      <c r="R56" s="661"/>
      <c r="S56" s="661"/>
      <c r="T56" s="661"/>
      <c r="U56" s="662"/>
      <c r="V56" s="665"/>
      <c r="W56" s="665"/>
      <c r="X56" s="665"/>
      <c r="Y56" s="665"/>
      <c r="Z56" s="665"/>
      <c r="AA56" s="665"/>
      <c r="AB56" s="665"/>
      <c r="AC56" s="665"/>
      <c r="AD56" s="665"/>
      <c r="AE56" s="665"/>
      <c r="AF56" s="665"/>
      <c r="AG56" s="665"/>
      <c r="AH56" s="665"/>
      <c r="AI56" s="665"/>
      <c r="AJ56" s="665"/>
      <c r="AK56" s="665"/>
      <c r="AL56" s="665"/>
      <c r="AM56" s="665"/>
      <c r="AN56" s="665"/>
      <c r="AO56" s="665"/>
      <c r="AP56" s="665"/>
      <c r="AQ56" s="665"/>
      <c r="AR56" s="665"/>
      <c r="AS56" s="665"/>
      <c r="AT56" s="665"/>
    </row>
    <row r="57" spans="2:46" s="1411" customFormat="1" ht="27.75" customHeight="1" x14ac:dyDescent="0.2">
      <c r="B57" s="1421" t="s">
        <v>763</v>
      </c>
      <c r="C57" s="664">
        <v>1080.4664634146341</v>
      </c>
      <c r="D57" s="664">
        <v>370.5</v>
      </c>
      <c r="E57" s="664">
        <v>709.96646341463406</v>
      </c>
      <c r="F57" s="664">
        <v>1347.3</v>
      </c>
      <c r="G57" s="664">
        <v>215</v>
      </c>
      <c r="H57" s="664">
        <v>1132.3</v>
      </c>
      <c r="I57" s="664">
        <v>1291.6824026221188</v>
      </c>
      <c r="J57" s="664">
        <v>213.06</v>
      </c>
      <c r="K57" s="663">
        <v>1078.6224026221189</v>
      </c>
      <c r="L57" s="664">
        <v>1462.0650500231009</v>
      </c>
      <c r="M57" s="664">
        <v>535.18057453687823</v>
      </c>
      <c r="N57" s="664">
        <v>926.88447548622264</v>
      </c>
      <c r="O57" s="664">
        <v>1624.1175485455474</v>
      </c>
      <c r="P57" s="664">
        <v>405.16850495844022</v>
      </c>
      <c r="Q57" s="664">
        <v>1218.9490435871071</v>
      </c>
      <c r="R57" s="664">
        <v>1664.1041175108376</v>
      </c>
      <c r="S57" s="664">
        <v>190.96994921596243</v>
      </c>
      <c r="T57" s="664">
        <v>1473.1341682948751</v>
      </c>
      <c r="U57" s="1424" t="s">
        <v>1064</v>
      </c>
      <c r="V57" s="1410"/>
      <c r="W57" s="1410"/>
      <c r="X57" s="1410"/>
      <c r="Y57" s="1410"/>
      <c r="Z57" s="1410"/>
      <c r="AA57" s="1410"/>
      <c r="AB57" s="1410"/>
      <c r="AC57" s="1410"/>
      <c r="AD57" s="1410"/>
      <c r="AE57" s="1410"/>
      <c r="AF57" s="1410"/>
      <c r="AG57" s="1410"/>
      <c r="AH57" s="1410"/>
      <c r="AI57" s="1410"/>
      <c r="AJ57" s="1410"/>
      <c r="AK57" s="1410"/>
      <c r="AL57" s="1410"/>
      <c r="AM57" s="1410"/>
      <c r="AN57" s="1410"/>
      <c r="AO57" s="1410"/>
      <c r="AP57" s="1410"/>
      <c r="AQ57" s="1410"/>
      <c r="AR57" s="1410"/>
      <c r="AS57" s="1410"/>
      <c r="AT57" s="1410"/>
    </row>
    <row r="58" spans="2:46" s="1411" customFormat="1" ht="27.75" customHeight="1" x14ac:dyDescent="0.2">
      <c r="B58" s="1422" t="s">
        <v>1207</v>
      </c>
      <c r="C58" s="668">
        <v>40</v>
      </c>
      <c r="D58" s="668">
        <v>50</v>
      </c>
      <c r="E58" s="668">
        <v>-10</v>
      </c>
      <c r="F58" s="668">
        <v>85.000000000000014</v>
      </c>
      <c r="G58" s="668">
        <v>5</v>
      </c>
      <c r="H58" s="668">
        <v>80.000000000000014</v>
      </c>
      <c r="I58" s="668">
        <v>47.382402622118839</v>
      </c>
      <c r="J58" s="668">
        <v>5.36</v>
      </c>
      <c r="K58" s="667">
        <v>42.02240262211884</v>
      </c>
      <c r="L58" s="668">
        <v>27.066300023100787</v>
      </c>
      <c r="M58" s="668">
        <v>6.4505745368782152</v>
      </c>
      <c r="N58" s="668">
        <v>20.615725486222573</v>
      </c>
      <c r="O58" s="668">
        <v>25.213367486486487</v>
      </c>
      <c r="P58" s="668">
        <v>12.165665299683669</v>
      </c>
      <c r="Q58" s="668">
        <v>13.047702186802818</v>
      </c>
      <c r="R58" s="668">
        <v>9.7191603174297789</v>
      </c>
      <c r="S58" s="668">
        <v>8.3788858392957977</v>
      </c>
      <c r="T58" s="668">
        <v>1.3402744781339813</v>
      </c>
      <c r="U58" s="1425" t="s">
        <v>1346</v>
      </c>
      <c r="V58" s="1410"/>
      <c r="W58" s="1410"/>
      <c r="X58" s="1410"/>
      <c r="Y58" s="1410"/>
      <c r="Z58" s="1410"/>
      <c r="AA58" s="1410"/>
      <c r="AB58" s="1410"/>
      <c r="AC58" s="1410"/>
      <c r="AD58" s="1410"/>
      <c r="AE58" s="1410"/>
      <c r="AF58" s="1410"/>
      <c r="AG58" s="1410"/>
      <c r="AH58" s="1410"/>
      <c r="AI58" s="1410"/>
      <c r="AJ58" s="1410"/>
      <c r="AK58" s="1410"/>
      <c r="AL58" s="1410"/>
      <c r="AM58" s="1410"/>
      <c r="AN58" s="1410"/>
      <c r="AO58" s="1410"/>
      <c r="AP58" s="1410"/>
      <c r="AQ58" s="1410"/>
      <c r="AR58" s="1410"/>
      <c r="AS58" s="1410"/>
      <c r="AT58" s="1410"/>
    </row>
    <row r="59" spans="2:46" s="1411" customFormat="1" ht="27.75" customHeight="1" x14ac:dyDescent="0.2">
      <c r="B59" s="1422" t="s">
        <v>179</v>
      </c>
      <c r="C59" s="668">
        <v>1040.4664634146341</v>
      </c>
      <c r="D59" s="668">
        <v>320.5</v>
      </c>
      <c r="E59" s="668">
        <v>719.96646341463406</v>
      </c>
      <c r="F59" s="668">
        <v>1262.3</v>
      </c>
      <c r="G59" s="668">
        <v>210</v>
      </c>
      <c r="H59" s="668">
        <v>1052.3</v>
      </c>
      <c r="I59" s="668">
        <v>1244.3</v>
      </c>
      <c r="J59" s="668">
        <v>207.7</v>
      </c>
      <c r="K59" s="667">
        <v>1036.5999999999999</v>
      </c>
      <c r="L59" s="668">
        <v>1434.99875</v>
      </c>
      <c r="M59" s="668">
        <v>528.73</v>
      </c>
      <c r="N59" s="668">
        <v>906.26874999999995</v>
      </c>
      <c r="O59" s="668">
        <v>1598.9041810590609</v>
      </c>
      <c r="P59" s="668">
        <v>393.00283965875656</v>
      </c>
      <c r="Q59" s="668">
        <v>1205.9013414003043</v>
      </c>
      <c r="R59" s="668">
        <v>1654.3849571934079</v>
      </c>
      <c r="S59" s="668">
        <v>182.59106337666663</v>
      </c>
      <c r="T59" s="668">
        <v>1471.7938938167413</v>
      </c>
      <c r="U59" s="1425" t="s">
        <v>1345</v>
      </c>
      <c r="V59" s="1410"/>
      <c r="W59" s="1410"/>
      <c r="X59" s="1410"/>
      <c r="Y59" s="1410"/>
      <c r="Z59" s="1410"/>
      <c r="AA59" s="1410"/>
      <c r="AB59" s="1410"/>
      <c r="AC59" s="1410"/>
      <c r="AD59" s="1410"/>
      <c r="AE59" s="1410"/>
      <c r="AF59" s="1410"/>
      <c r="AG59" s="1410"/>
      <c r="AH59" s="1410"/>
      <c r="AI59" s="1410"/>
      <c r="AJ59" s="1410"/>
      <c r="AK59" s="1410"/>
      <c r="AL59" s="1410"/>
      <c r="AM59" s="1410"/>
      <c r="AN59" s="1410"/>
      <c r="AO59" s="1410"/>
      <c r="AP59" s="1410"/>
      <c r="AQ59" s="1410"/>
      <c r="AR59" s="1410"/>
      <c r="AS59" s="1410"/>
      <c r="AT59" s="1410"/>
    </row>
    <row r="60" spans="2:46" s="1411" customFormat="1" ht="27.75" customHeight="1" x14ac:dyDescent="0.2">
      <c r="B60" s="1423" t="s">
        <v>1342</v>
      </c>
      <c r="C60" s="668">
        <v>1000.4664634146341</v>
      </c>
      <c r="D60" s="668">
        <v>169.5</v>
      </c>
      <c r="E60" s="668">
        <v>830.96646341463406</v>
      </c>
      <c r="F60" s="668">
        <v>1250</v>
      </c>
      <c r="G60" s="668">
        <v>180</v>
      </c>
      <c r="H60" s="668">
        <v>1070</v>
      </c>
      <c r="I60" s="668">
        <v>1200</v>
      </c>
      <c r="J60" s="668">
        <v>180</v>
      </c>
      <c r="K60" s="667">
        <v>1020</v>
      </c>
      <c r="L60" s="668">
        <v>1422.69875</v>
      </c>
      <c r="M60" s="668">
        <v>494</v>
      </c>
      <c r="N60" s="668">
        <v>928.69875000000002</v>
      </c>
      <c r="O60" s="668">
        <v>1575.0454</v>
      </c>
      <c r="P60" s="668">
        <v>385.75495672225657</v>
      </c>
      <c r="Q60" s="668">
        <v>1189.2904432777434</v>
      </c>
      <c r="R60" s="668">
        <v>1524.3240000000001</v>
      </c>
      <c r="S60" s="668">
        <v>157.98046666666664</v>
      </c>
      <c r="T60" s="668">
        <v>1366.3435333333334</v>
      </c>
      <c r="U60" s="1426" t="s">
        <v>1347</v>
      </c>
      <c r="V60" s="1410"/>
      <c r="W60" s="1410"/>
      <c r="X60" s="1410"/>
      <c r="Y60" s="1410"/>
      <c r="Z60" s="1410"/>
      <c r="AA60" s="1410"/>
      <c r="AB60" s="1410"/>
      <c r="AC60" s="1410"/>
      <c r="AD60" s="1410"/>
      <c r="AE60" s="1410"/>
      <c r="AF60" s="1410"/>
      <c r="AG60" s="1410"/>
      <c r="AH60" s="1410"/>
      <c r="AI60" s="1410"/>
      <c r="AJ60" s="1410"/>
      <c r="AK60" s="1410"/>
      <c r="AL60" s="1410"/>
      <c r="AM60" s="1410"/>
      <c r="AN60" s="1410"/>
      <c r="AO60" s="1410"/>
      <c r="AP60" s="1410"/>
      <c r="AQ60" s="1410"/>
      <c r="AR60" s="1410"/>
      <c r="AS60" s="1410"/>
      <c r="AT60" s="1410"/>
    </row>
    <row r="61" spans="2:46" s="1411" customFormat="1" ht="27.75" customHeight="1" x14ac:dyDescent="0.2">
      <c r="B61" s="1423" t="s">
        <v>1343</v>
      </c>
      <c r="C61" s="668">
        <v>40</v>
      </c>
      <c r="D61" s="668">
        <v>151</v>
      </c>
      <c r="E61" s="668">
        <v>-111</v>
      </c>
      <c r="F61" s="668">
        <v>12.3</v>
      </c>
      <c r="G61" s="668">
        <v>30</v>
      </c>
      <c r="H61" s="668">
        <v>-17.7</v>
      </c>
      <c r="I61" s="668">
        <v>44.3</v>
      </c>
      <c r="J61" s="668">
        <v>27.7</v>
      </c>
      <c r="K61" s="667">
        <v>16.599999999999998</v>
      </c>
      <c r="L61" s="668">
        <v>12.3</v>
      </c>
      <c r="M61" s="668">
        <v>34.729999999999997</v>
      </c>
      <c r="N61" s="668">
        <v>-22.429999999999996</v>
      </c>
      <c r="O61" s="668">
        <v>23.858781059060913</v>
      </c>
      <c r="P61" s="668">
        <v>7.2478829364999999</v>
      </c>
      <c r="Q61" s="668">
        <v>16.610898122560911</v>
      </c>
      <c r="R61" s="668">
        <v>130.06095719340792</v>
      </c>
      <c r="S61" s="668">
        <v>24.610596709999996</v>
      </c>
      <c r="T61" s="668">
        <v>105.45036048340792</v>
      </c>
      <c r="U61" s="1426" t="s">
        <v>1344</v>
      </c>
      <c r="V61" s="1410"/>
      <c r="W61" s="1410"/>
      <c r="X61" s="1410"/>
      <c r="Y61" s="1410"/>
      <c r="Z61" s="1410"/>
      <c r="AA61" s="1410"/>
      <c r="AB61" s="1410"/>
      <c r="AC61" s="1410"/>
      <c r="AD61" s="1410"/>
      <c r="AE61" s="1410"/>
      <c r="AF61" s="1410"/>
      <c r="AG61" s="1410"/>
      <c r="AH61" s="1410"/>
      <c r="AI61" s="1410"/>
      <c r="AJ61" s="1410"/>
      <c r="AK61" s="1410"/>
      <c r="AL61" s="1410"/>
      <c r="AM61" s="1410"/>
      <c r="AN61" s="1410"/>
      <c r="AO61" s="1410"/>
      <c r="AP61" s="1410"/>
      <c r="AQ61" s="1410"/>
      <c r="AR61" s="1410"/>
      <c r="AS61" s="1410"/>
      <c r="AT61" s="1410"/>
    </row>
    <row r="62" spans="2:46" s="658" customFormat="1" ht="15" customHeight="1" thickBot="1" x14ac:dyDescent="0.75">
      <c r="B62" s="670"/>
      <c r="C62" s="669"/>
      <c r="D62" s="669"/>
      <c r="E62" s="669"/>
      <c r="F62" s="669"/>
      <c r="G62" s="669"/>
      <c r="H62" s="669"/>
      <c r="I62" s="669"/>
      <c r="J62" s="669"/>
      <c r="K62" s="1657"/>
      <c r="L62" s="669"/>
      <c r="M62" s="669"/>
      <c r="N62" s="669"/>
      <c r="O62" s="669"/>
      <c r="P62" s="669"/>
      <c r="Q62" s="669"/>
      <c r="R62" s="669"/>
      <c r="S62" s="669"/>
      <c r="T62" s="669"/>
      <c r="U62" s="671"/>
      <c r="V62" s="665"/>
      <c r="W62" s="665"/>
      <c r="X62" s="665"/>
      <c r="Y62" s="665"/>
      <c r="Z62" s="665"/>
      <c r="AA62" s="665"/>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78" customFormat="1" ht="22.5" x14ac:dyDescent="0.5">
      <c r="B64" s="682" t="s">
        <v>1767</v>
      </c>
      <c r="C64" s="679"/>
      <c r="D64" s="679"/>
      <c r="E64" s="679"/>
      <c r="F64" s="679"/>
      <c r="G64" s="679"/>
      <c r="H64" s="679"/>
      <c r="I64" s="679"/>
      <c r="J64" s="679"/>
      <c r="K64" s="679"/>
      <c r="L64" s="679"/>
      <c r="M64" s="679"/>
      <c r="N64" s="679"/>
      <c r="O64" s="679"/>
      <c r="P64" s="679"/>
      <c r="Q64" s="679"/>
      <c r="R64" s="679"/>
      <c r="S64" s="679"/>
      <c r="T64" s="679"/>
      <c r="U64" s="625" t="s">
        <v>1769</v>
      </c>
      <c r="V64" s="680"/>
      <c r="W64" s="680"/>
      <c r="X64" s="680"/>
    </row>
    <row r="65" spans="2:24" s="681" customFormat="1" ht="18.75" customHeight="1" x14ac:dyDescent="0.5">
      <c r="B65" s="1953" t="s">
        <v>1799</v>
      </c>
      <c r="C65" s="1953"/>
      <c r="D65" s="1953"/>
      <c r="E65" s="1953"/>
      <c r="F65" s="1953"/>
      <c r="G65" s="1953"/>
      <c r="H65" s="1953"/>
      <c r="I65" s="1953"/>
      <c r="J65" s="1953"/>
      <c r="K65" s="1953"/>
      <c r="L65" s="1963" t="s">
        <v>1732</v>
      </c>
      <c r="M65" s="1963"/>
      <c r="N65" s="1963"/>
      <c r="O65" s="1963"/>
      <c r="P65" s="1963"/>
      <c r="Q65" s="1963"/>
      <c r="R65" s="1963"/>
      <c r="S65" s="1963"/>
      <c r="T65" s="1963"/>
      <c r="U65" s="1963"/>
      <c r="V65" s="680"/>
      <c r="W65" s="680"/>
      <c r="X65" s="680"/>
    </row>
    <row r="66" spans="2:24" ht="23.25" x14ac:dyDescent="0.5">
      <c r="V66" s="152"/>
      <c r="W66" s="152"/>
      <c r="X66" s="152"/>
    </row>
    <row r="67" spans="2:24" ht="23.25" x14ac:dyDescent="0.5">
      <c r="B67" s="145"/>
      <c r="V67" s="152"/>
      <c r="W67" s="152"/>
      <c r="X67" s="152"/>
    </row>
    <row r="68" spans="2:24" ht="30.75" x14ac:dyDescent="0.7">
      <c r="C68" s="1485"/>
      <c r="D68" s="1485"/>
      <c r="E68" s="1485"/>
      <c r="F68" s="1485"/>
      <c r="G68" s="1485"/>
      <c r="H68" s="1485"/>
      <c r="I68" s="1485"/>
      <c r="J68" s="1485"/>
      <c r="K68" s="1485"/>
      <c r="L68" s="1485"/>
      <c r="M68" s="1485"/>
      <c r="N68" s="1485"/>
      <c r="O68" s="1485"/>
      <c r="P68" s="1485"/>
      <c r="Q68" s="1485"/>
      <c r="R68" s="1485"/>
      <c r="S68" s="1485"/>
      <c r="T68" s="1485"/>
      <c r="V68" s="152"/>
      <c r="W68" s="152"/>
      <c r="X68" s="152"/>
    </row>
    <row r="69" spans="2:24" ht="30.75" x14ac:dyDescent="0.7">
      <c r="B69" s="51"/>
      <c r="C69" s="1485"/>
      <c r="D69" s="1485"/>
      <c r="E69" s="1485"/>
      <c r="F69" s="1485"/>
      <c r="G69" s="1485"/>
      <c r="H69" s="1485"/>
      <c r="I69" s="1485"/>
      <c r="J69" s="1485"/>
      <c r="K69" s="1485"/>
      <c r="L69" s="1485"/>
      <c r="M69" s="1485"/>
      <c r="N69" s="1485"/>
      <c r="O69" s="1485"/>
      <c r="P69" s="1485"/>
      <c r="Q69" s="1485"/>
      <c r="R69" s="1485"/>
      <c r="S69" s="1485"/>
      <c r="T69" s="1485"/>
      <c r="V69" s="152"/>
      <c r="W69" s="152"/>
      <c r="X69" s="152"/>
    </row>
    <row r="70" spans="2:24" ht="30.75" x14ac:dyDescent="0.7">
      <c r="B70" s="51"/>
      <c r="C70" s="1485"/>
      <c r="D70" s="1485"/>
      <c r="E70" s="1485"/>
      <c r="F70" s="1485"/>
      <c r="G70" s="1485"/>
      <c r="H70" s="1485"/>
      <c r="I70" s="1485"/>
      <c r="J70" s="1485"/>
      <c r="K70" s="1485"/>
      <c r="L70" s="1485"/>
      <c r="M70" s="1485"/>
      <c r="N70" s="1485"/>
      <c r="O70" s="1485"/>
      <c r="P70" s="1485"/>
      <c r="Q70" s="1485"/>
      <c r="R70" s="1485"/>
      <c r="S70" s="1485"/>
      <c r="T70" s="1485"/>
      <c r="V70" s="152"/>
      <c r="W70" s="152"/>
      <c r="X70" s="152"/>
    </row>
    <row r="71" spans="2:24" ht="30.75" x14ac:dyDescent="0.7">
      <c r="B71" s="51"/>
      <c r="C71" s="1485"/>
      <c r="D71" s="1485"/>
      <c r="E71" s="1485"/>
      <c r="F71" s="1485"/>
      <c r="G71" s="1485"/>
      <c r="H71" s="1485"/>
      <c r="I71" s="1485"/>
      <c r="J71" s="1485"/>
      <c r="K71" s="1485"/>
      <c r="L71" s="1485"/>
      <c r="M71" s="1485"/>
      <c r="N71" s="1485"/>
      <c r="O71" s="1485"/>
      <c r="P71" s="1485"/>
      <c r="Q71" s="1485"/>
      <c r="R71" s="1485"/>
      <c r="S71" s="1485"/>
      <c r="T71" s="1485"/>
      <c r="V71" s="152"/>
      <c r="W71" s="152"/>
      <c r="X71" s="152"/>
    </row>
    <row r="72" spans="2:24" ht="30.75" x14ac:dyDescent="0.7">
      <c r="B72" s="51"/>
      <c r="C72" s="1485"/>
      <c r="D72" s="1485"/>
      <c r="E72" s="1485"/>
      <c r="F72" s="1485"/>
      <c r="G72" s="1485"/>
      <c r="H72" s="1485"/>
      <c r="I72" s="1485"/>
      <c r="J72" s="1485"/>
      <c r="K72" s="1485"/>
      <c r="L72" s="1485"/>
      <c r="M72" s="1485"/>
      <c r="N72" s="1485"/>
      <c r="O72" s="1485"/>
      <c r="P72" s="1485"/>
      <c r="Q72" s="1485"/>
      <c r="R72" s="1485"/>
      <c r="S72" s="1485"/>
      <c r="T72" s="1485"/>
      <c r="V72" s="152"/>
      <c r="W72" s="152"/>
      <c r="X72" s="152"/>
    </row>
    <row r="73" spans="2:24" ht="30.75" x14ac:dyDescent="0.7">
      <c r="B73" s="51"/>
      <c r="C73" s="1485"/>
      <c r="D73" s="1485"/>
      <c r="E73" s="1485"/>
      <c r="F73" s="1485"/>
      <c r="G73" s="1485"/>
      <c r="H73" s="1485"/>
      <c r="I73" s="1485"/>
      <c r="J73" s="1485"/>
      <c r="K73" s="1485"/>
      <c r="L73" s="1485"/>
      <c r="M73" s="1485"/>
      <c r="N73" s="1485"/>
      <c r="O73" s="1485"/>
      <c r="P73" s="1485"/>
      <c r="Q73" s="1485"/>
      <c r="R73" s="1485"/>
      <c r="S73" s="1485"/>
      <c r="T73" s="1485"/>
      <c r="V73" s="152"/>
      <c r="W73" s="152"/>
      <c r="X73" s="152"/>
    </row>
    <row r="74" spans="2:24" ht="30.75" x14ac:dyDescent="0.7">
      <c r="B74" s="51"/>
      <c r="C74" s="1485"/>
      <c r="D74" s="1485"/>
      <c r="E74" s="1485"/>
      <c r="F74" s="1485"/>
      <c r="G74" s="1485"/>
      <c r="H74" s="1485"/>
      <c r="I74" s="1485"/>
      <c r="J74" s="1485"/>
      <c r="K74" s="1485"/>
      <c r="L74" s="1485"/>
      <c r="M74" s="1485"/>
      <c r="N74" s="1485"/>
      <c r="O74" s="1485"/>
      <c r="P74" s="1485"/>
      <c r="Q74" s="1485"/>
      <c r="R74" s="1485"/>
      <c r="S74" s="1485"/>
      <c r="T74" s="1485"/>
      <c r="V74" s="152"/>
      <c r="W74" s="152"/>
      <c r="X74" s="152"/>
    </row>
    <row r="75" spans="2:24" ht="30.75" x14ac:dyDescent="0.7">
      <c r="C75" s="1485"/>
      <c r="D75" s="1485"/>
      <c r="E75" s="1485"/>
      <c r="F75" s="1485"/>
      <c r="G75" s="1485"/>
      <c r="H75" s="1485"/>
      <c r="I75" s="1485"/>
      <c r="J75" s="1485"/>
      <c r="K75" s="1485"/>
      <c r="L75" s="1485"/>
      <c r="M75" s="1485"/>
      <c r="N75" s="1485"/>
      <c r="O75" s="1485"/>
      <c r="P75" s="1485"/>
      <c r="Q75" s="1485"/>
      <c r="R75" s="1485"/>
      <c r="S75" s="1485"/>
      <c r="T75" s="1485"/>
      <c r="V75" s="152"/>
      <c r="W75" s="152"/>
      <c r="X75" s="152"/>
    </row>
    <row r="76" spans="2:24" ht="30.75" x14ac:dyDescent="0.7">
      <c r="C76" s="1485"/>
      <c r="D76" s="1485"/>
      <c r="E76" s="1485"/>
      <c r="F76" s="1485"/>
      <c r="G76" s="1485"/>
      <c r="H76" s="1485"/>
      <c r="I76" s="1485"/>
      <c r="J76" s="1485"/>
      <c r="K76" s="1485"/>
      <c r="L76" s="1485"/>
      <c r="M76" s="1485"/>
      <c r="N76" s="1485"/>
      <c r="O76" s="1485"/>
      <c r="P76" s="1485"/>
      <c r="Q76" s="1485"/>
      <c r="R76" s="1485"/>
      <c r="S76" s="1485"/>
      <c r="T76" s="1485"/>
      <c r="V76" s="152"/>
      <c r="W76" s="152"/>
      <c r="X76" s="152"/>
    </row>
    <row r="77" spans="2:24" ht="30.75" x14ac:dyDescent="0.7">
      <c r="C77" s="1485"/>
      <c r="D77" s="1485"/>
      <c r="E77" s="1485"/>
      <c r="F77" s="1485"/>
      <c r="G77" s="1485"/>
      <c r="H77" s="1485"/>
      <c r="I77" s="1485"/>
      <c r="J77" s="1485"/>
      <c r="K77" s="1485"/>
      <c r="L77" s="1485"/>
      <c r="M77" s="1485"/>
      <c r="N77" s="1485"/>
      <c r="O77" s="1485"/>
      <c r="P77" s="1485"/>
      <c r="Q77" s="1485"/>
      <c r="R77" s="1485"/>
      <c r="S77" s="1485"/>
      <c r="T77" s="1485"/>
      <c r="V77" s="152"/>
      <c r="W77" s="152"/>
      <c r="X77" s="152"/>
    </row>
    <row r="78" spans="2:24" ht="30.75" x14ac:dyDescent="0.7">
      <c r="C78" s="1485"/>
      <c r="D78" s="1485"/>
      <c r="E78" s="1485"/>
      <c r="F78" s="1485"/>
      <c r="G78" s="1485"/>
      <c r="H78" s="1485"/>
      <c r="I78" s="1485"/>
      <c r="J78" s="1485"/>
      <c r="K78" s="1485"/>
      <c r="L78" s="1485"/>
      <c r="M78" s="1485"/>
      <c r="N78" s="1485"/>
      <c r="O78" s="1485"/>
      <c r="P78" s="1485"/>
      <c r="Q78" s="1485"/>
      <c r="R78" s="1485"/>
      <c r="S78" s="1485"/>
      <c r="T78" s="1485"/>
      <c r="V78" s="152"/>
      <c r="W78" s="152"/>
      <c r="X78" s="152"/>
    </row>
    <row r="79" spans="2:24" ht="30.75" x14ac:dyDescent="0.7">
      <c r="C79" s="1485"/>
      <c r="D79" s="1485"/>
      <c r="E79" s="1485"/>
      <c r="F79" s="1485"/>
      <c r="G79" s="1485"/>
      <c r="H79" s="1485"/>
      <c r="I79" s="1485"/>
      <c r="J79" s="1485"/>
      <c r="K79" s="1485"/>
      <c r="L79" s="1485"/>
      <c r="M79" s="1485"/>
      <c r="N79" s="1485"/>
      <c r="O79" s="1485"/>
      <c r="P79" s="1485"/>
      <c r="Q79" s="1485"/>
      <c r="R79" s="1485"/>
      <c r="S79" s="1485"/>
      <c r="T79" s="1485"/>
      <c r="V79" s="152"/>
      <c r="W79" s="152"/>
      <c r="X79" s="152"/>
    </row>
    <row r="80" spans="2:24" ht="30.75" x14ac:dyDescent="0.7">
      <c r="C80" s="1485"/>
      <c r="D80" s="1485"/>
      <c r="E80" s="1485"/>
      <c r="F80" s="1485"/>
      <c r="G80" s="1485"/>
      <c r="H80" s="1485"/>
      <c r="I80" s="1485"/>
      <c r="J80" s="1485"/>
      <c r="K80" s="1485"/>
      <c r="L80" s="1485"/>
      <c r="M80" s="1485"/>
      <c r="N80" s="1485"/>
      <c r="O80" s="1485"/>
      <c r="P80" s="1485"/>
      <c r="Q80" s="1485"/>
      <c r="R80" s="1485"/>
      <c r="S80" s="1485"/>
      <c r="T80" s="1485"/>
      <c r="V80" s="152"/>
      <c r="W80" s="152"/>
      <c r="X80" s="152"/>
    </row>
    <row r="81" spans="3:24" ht="30.75" x14ac:dyDescent="0.7">
      <c r="C81" s="1485"/>
      <c r="D81" s="1485"/>
      <c r="E81" s="1485"/>
      <c r="F81" s="1485"/>
      <c r="G81" s="1485"/>
      <c r="H81" s="1485"/>
      <c r="I81" s="1485"/>
      <c r="J81" s="1485"/>
      <c r="K81" s="1485"/>
      <c r="L81" s="1485"/>
      <c r="M81" s="1485"/>
      <c r="N81" s="1485"/>
      <c r="O81" s="1485"/>
      <c r="P81" s="1485"/>
      <c r="Q81" s="1485"/>
      <c r="R81" s="1485"/>
      <c r="S81" s="1485"/>
      <c r="T81" s="1485"/>
      <c r="V81" s="152"/>
      <c r="W81" s="152"/>
      <c r="X81" s="152"/>
    </row>
    <row r="82" spans="3:24" ht="30.75" x14ac:dyDescent="0.7">
      <c r="C82" s="1485"/>
      <c r="D82" s="1485"/>
      <c r="E82" s="1485"/>
      <c r="F82" s="1485"/>
      <c r="G82" s="1485"/>
      <c r="H82" s="1485"/>
      <c r="I82" s="1485"/>
      <c r="J82" s="1485"/>
      <c r="K82" s="1485"/>
      <c r="L82" s="1485"/>
      <c r="M82" s="1485"/>
      <c r="N82" s="1485"/>
      <c r="O82" s="1485"/>
      <c r="P82" s="1485"/>
      <c r="Q82" s="1485"/>
      <c r="R82" s="1485"/>
      <c r="S82" s="1485"/>
      <c r="T82" s="1485"/>
      <c r="V82" s="152"/>
      <c r="W82" s="152"/>
      <c r="X82" s="152"/>
    </row>
    <row r="83" spans="3:24" ht="30.75" x14ac:dyDescent="0.7">
      <c r="C83" s="1485"/>
      <c r="D83" s="1485"/>
      <c r="E83" s="1485"/>
      <c r="F83" s="1485"/>
      <c r="G83" s="1485"/>
      <c r="H83" s="1485"/>
      <c r="I83" s="1485"/>
      <c r="J83" s="1485"/>
      <c r="K83" s="1485"/>
      <c r="L83" s="1485"/>
      <c r="M83" s="1485"/>
      <c r="N83" s="1485"/>
      <c r="O83" s="1485"/>
      <c r="P83" s="1485"/>
      <c r="Q83" s="1485"/>
      <c r="R83" s="1485"/>
      <c r="S83" s="1485"/>
      <c r="T83" s="1485"/>
      <c r="V83" s="152"/>
      <c r="W83" s="152"/>
      <c r="X83" s="152"/>
    </row>
    <row r="84" spans="3:24" ht="30.75" x14ac:dyDescent="0.7">
      <c r="C84" s="1485"/>
      <c r="D84" s="1485"/>
      <c r="E84" s="1485"/>
      <c r="F84" s="1485"/>
      <c r="G84" s="1485"/>
      <c r="H84" s="1485"/>
      <c r="I84" s="1485"/>
      <c r="J84" s="1485"/>
      <c r="K84" s="1485"/>
      <c r="L84" s="1485"/>
      <c r="M84" s="1485"/>
      <c r="N84" s="1485"/>
      <c r="O84" s="1485"/>
      <c r="P84" s="1485"/>
      <c r="Q84" s="1485"/>
      <c r="R84" s="1485"/>
      <c r="S84" s="1485"/>
      <c r="T84" s="1485"/>
      <c r="V84" s="152"/>
      <c r="W84" s="152"/>
      <c r="X84" s="152"/>
    </row>
    <row r="85" spans="3:24" ht="30.75" x14ac:dyDescent="0.7">
      <c r="C85" s="1485"/>
      <c r="D85" s="1485"/>
      <c r="E85" s="1485"/>
      <c r="F85" s="1485"/>
      <c r="G85" s="1485"/>
      <c r="H85" s="1485"/>
      <c r="I85" s="1485"/>
      <c r="J85" s="1485"/>
      <c r="K85" s="1485"/>
      <c r="L85" s="1485"/>
      <c r="M85" s="1485"/>
      <c r="N85" s="1485"/>
      <c r="O85" s="1485"/>
      <c r="P85" s="1485"/>
      <c r="Q85" s="1485"/>
      <c r="R85" s="1485"/>
      <c r="S85" s="1485"/>
      <c r="T85" s="1485"/>
      <c r="V85" s="152"/>
      <c r="W85" s="152"/>
      <c r="X85" s="152"/>
    </row>
    <row r="86" spans="3:24" ht="30.75" x14ac:dyDescent="0.7">
      <c r="C86" s="1485"/>
      <c r="D86" s="1485"/>
      <c r="E86" s="1485"/>
      <c r="F86" s="1485"/>
      <c r="G86" s="1485"/>
      <c r="H86" s="1485"/>
      <c r="I86" s="1485"/>
      <c r="J86" s="1485"/>
      <c r="K86" s="1485"/>
      <c r="L86" s="1485"/>
      <c r="M86" s="1485"/>
      <c r="N86" s="1485"/>
      <c r="O86" s="1485"/>
      <c r="P86" s="1485"/>
      <c r="Q86" s="1485"/>
      <c r="R86" s="1485"/>
      <c r="S86" s="1485"/>
      <c r="T86" s="1485"/>
      <c r="V86" s="152"/>
      <c r="W86" s="152"/>
      <c r="X86" s="152"/>
    </row>
    <row r="87" spans="3:24" ht="30.75" x14ac:dyDescent="0.7">
      <c r="C87" s="1485"/>
      <c r="D87" s="1485"/>
      <c r="E87" s="1485"/>
      <c r="F87" s="1485"/>
      <c r="G87" s="1485"/>
      <c r="H87" s="1485"/>
      <c r="I87" s="1485"/>
      <c r="J87" s="1485"/>
      <c r="K87" s="1485"/>
      <c r="L87" s="1485"/>
      <c r="M87" s="1485"/>
      <c r="N87" s="1485"/>
      <c r="O87" s="1485"/>
      <c r="P87" s="1485"/>
      <c r="Q87" s="1485"/>
      <c r="R87" s="1485"/>
      <c r="S87" s="1485"/>
      <c r="T87" s="1485"/>
      <c r="V87" s="152"/>
      <c r="W87" s="152"/>
      <c r="X87" s="152"/>
    </row>
    <row r="88" spans="3:24" ht="30.75" x14ac:dyDescent="0.7">
      <c r="C88" s="1485"/>
      <c r="D88" s="1485"/>
      <c r="E88" s="1485"/>
      <c r="F88" s="1485"/>
      <c r="G88" s="1485"/>
      <c r="H88" s="1485"/>
      <c r="I88" s="1485"/>
      <c r="J88" s="1485"/>
      <c r="K88" s="1485"/>
      <c r="L88" s="1485"/>
      <c r="M88" s="1485"/>
      <c r="N88" s="1485"/>
      <c r="O88" s="1485"/>
      <c r="P88" s="1485"/>
      <c r="Q88" s="1485"/>
      <c r="R88" s="1485"/>
      <c r="S88" s="1485"/>
      <c r="T88" s="1485"/>
      <c r="V88" s="152"/>
      <c r="W88" s="152"/>
      <c r="X88" s="152"/>
    </row>
    <row r="89" spans="3:24" ht="30.75" x14ac:dyDescent="0.7">
      <c r="C89" s="1485"/>
      <c r="D89" s="1485"/>
      <c r="E89" s="1485"/>
      <c r="F89" s="1485"/>
      <c r="G89" s="1485"/>
      <c r="H89" s="1485"/>
      <c r="I89" s="1485"/>
      <c r="J89" s="1485"/>
      <c r="K89" s="1485"/>
      <c r="L89" s="1485"/>
      <c r="M89" s="1485"/>
      <c r="N89" s="1485"/>
      <c r="O89" s="1485"/>
      <c r="P89" s="1485"/>
      <c r="Q89" s="1485"/>
      <c r="R89" s="1485"/>
      <c r="S89" s="1485"/>
      <c r="T89" s="1485"/>
      <c r="V89" s="152"/>
      <c r="W89" s="152"/>
      <c r="X89" s="152"/>
    </row>
    <row r="90" spans="3:24" ht="30.75" x14ac:dyDescent="0.7">
      <c r="C90" s="1485"/>
      <c r="D90" s="1485"/>
      <c r="E90" s="1485"/>
      <c r="F90" s="1485"/>
      <c r="G90" s="1485"/>
      <c r="H90" s="1485"/>
      <c r="I90" s="1485"/>
      <c r="J90" s="1485"/>
      <c r="K90" s="1485"/>
      <c r="L90" s="1485"/>
      <c r="M90" s="1485"/>
      <c r="N90" s="1485"/>
      <c r="O90" s="1485"/>
      <c r="P90" s="1485"/>
      <c r="Q90" s="1485"/>
      <c r="R90" s="1485"/>
      <c r="S90" s="1485"/>
      <c r="T90" s="1485"/>
      <c r="V90" s="152"/>
      <c r="W90" s="152"/>
      <c r="X90" s="152"/>
    </row>
    <row r="91" spans="3:24" ht="30.75" x14ac:dyDescent="0.7">
      <c r="C91" s="1485"/>
      <c r="D91" s="1485"/>
      <c r="E91" s="1485"/>
      <c r="F91" s="1485"/>
      <c r="G91" s="1485"/>
      <c r="H91" s="1485"/>
      <c r="I91" s="1485"/>
      <c r="J91" s="1485"/>
      <c r="K91" s="1485"/>
      <c r="L91" s="1485"/>
      <c r="M91" s="1485"/>
      <c r="N91" s="1485"/>
      <c r="O91" s="1485"/>
      <c r="P91" s="1485"/>
      <c r="Q91" s="1485"/>
      <c r="R91" s="1485"/>
      <c r="S91" s="1485"/>
      <c r="T91" s="1485"/>
      <c r="V91" s="152"/>
      <c r="W91" s="152"/>
      <c r="X91" s="152"/>
    </row>
    <row r="92" spans="3:24" ht="30.75" x14ac:dyDescent="0.7">
      <c r="C92" s="1485"/>
      <c r="D92" s="1485"/>
      <c r="E92" s="1485"/>
      <c r="F92" s="1485"/>
      <c r="G92" s="1485"/>
      <c r="H92" s="1485"/>
      <c r="I92" s="1485"/>
      <c r="J92" s="1485"/>
      <c r="K92" s="1485"/>
      <c r="L92" s="1485"/>
      <c r="M92" s="1485"/>
      <c r="N92" s="1485"/>
      <c r="O92" s="1485"/>
      <c r="P92" s="1485"/>
      <c r="Q92" s="1485"/>
      <c r="R92" s="1485"/>
      <c r="S92" s="1485"/>
      <c r="T92" s="1485"/>
      <c r="V92" s="152"/>
      <c r="W92" s="152"/>
      <c r="X92" s="152"/>
    </row>
    <row r="93" spans="3:24" ht="30.75" x14ac:dyDescent="0.7">
      <c r="C93" s="1485"/>
      <c r="D93" s="1485"/>
      <c r="E93" s="1485"/>
      <c r="F93" s="1485"/>
      <c r="G93" s="1485"/>
      <c r="H93" s="1485"/>
      <c r="I93" s="1485"/>
      <c r="J93" s="1485"/>
      <c r="K93" s="1485"/>
      <c r="L93" s="1485"/>
      <c r="M93" s="1485"/>
      <c r="N93" s="1485"/>
      <c r="O93" s="1485"/>
      <c r="P93" s="1485"/>
      <c r="Q93" s="1485"/>
      <c r="R93" s="1485"/>
      <c r="S93" s="1485"/>
      <c r="T93" s="1485"/>
      <c r="V93" s="152"/>
      <c r="W93" s="152"/>
      <c r="X93" s="152"/>
    </row>
    <row r="94" spans="3:24" ht="30.75" x14ac:dyDescent="0.7">
      <c r="C94" s="1485"/>
      <c r="D94" s="1485"/>
      <c r="E94" s="1485"/>
      <c r="F94" s="1485"/>
      <c r="G94" s="1485"/>
      <c r="H94" s="1485"/>
      <c r="I94" s="1485"/>
      <c r="J94" s="1485"/>
      <c r="K94" s="1485"/>
      <c r="L94" s="1485"/>
      <c r="M94" s="1485"/>
      <c r="N94" s="1485"/>
      <c r="O94" s="1485"/>
      <c r="P94" s="1485"/>
      <c r="Q94" s="1485"/>
      <c r="R94" s="1485"/>
      <c r="S94" s="1485"/>
      <c r="T94" s="1485"/>
      <c r="V94" s="152"/>
      <c r="W94" s="152"/>
      <c r="X94" s="152"/>
    </row>
    <row r="95" spans="3:24" ht="30.75" x14ac:dyDescent="0.7">
      <c r="C95" s="1485"/>
      <c r="D95" s="1485"/>
      <c r="E95" s="1485"/>
      <c r="F95" s="1485"/>
      <c r="G95" s="1485"/>
      <c r="H95" s="1485"/>
      <c r="I95" s="1485"/>
      <c r="J95" s="1485"/>
      <c r="K95" s="1485"/>
      <c r="L95" s="1485"/>
      <c r="M95" s="1485"/>
      <c r="N95" s="1485"/>
      <c r="O95" s="1485"/>
      <c r="P95" s="1485"/>
      <c r="Q95" s="1485"/>
      <c r="R95" s="1485"/>
      <c r="S95" s="1485"/>
      <c r="T95" s="1485"/>
      <c r="V95" s="152"/>
      <c r="W95" s="152"/>
      <c r="X95" s="152"/>
    </row>
    <row r="96" spans="3:24" ht="30.75" x14ac:dyDescent="0.7">
      <c r="C96" s="1485"/>
      <c r="D96" s="1485"/>
      <c r="E96" s="1485"/>
      <c r="F96" s="1485"/>
      <c r="G96" s="1485"/>
      <c r="H96" s="1485"/>
      <c r="I96" s="1485"/>
      <c r="J96" s="1485"/>
      <c r="K96" s="1485"/>
      <c r="L96" s="1485"/>
      <c r="M96" s="1485"/>
      <c r="N96" s="1485"/>
      <c r="O96" s="1485"/>
      <c r="P96" s="1485"/>
      <c r="Q96" s="1485"/>
      <c r="R96" s="1485"/>
      <c r="S96" s="1485"/>
      <c r="T96" s="1485"/>
      <c r="V96" s="152"/>
      <c r="W96" s="152"/>
      <c r="X96" s="152"/>
    </row>
    <row r="97" spans="3:24" ht="30.75" x14ac:dyDescent="0.7">
      <c r="C97" s="1485"/>
      <c r="D97" s="1485"/>
      <c r="E97" s="1485"/>
      <c r="F97" s="1485"/>
      <c r="G97" s="1485"/>
      <c r="H97" s="1485"/>
      <c r="I97" s="1485"/>
      <c r="J97" s="1485"/>
      <c r="K97" s="1485"/>
      <c r="L97" s="1485"/>
      <c r="M97" s="1485"/>
      <c r="N97" s="1485"/>
      <c r="O97" s="1485"/>
      <c r="P97" s="1485"/>
      <c r="Q97" s="1485"/>
      <c r="R97" s="1485"/>
      <c r="S97" s="1485"/>
      <c r="T97" s="1485"/>
      <c r="V97" s="152"/>
      <c r="W97" s="152"/>
      <c r="X97" s="152"/>
    </row>
    <row r="98" spans="3:24" ht="30.75" x14ac:dyDescent="0.7">
      <c r="C98" s="1485"/>
      <c r="D98" s="1485"/>
      <c r="E98" s="1485"/>
      <c r="F98" s="1485"/>
      <c r="G98" s="1485"/>
      <c r="H98" s="1485"/>
      <c r="I98" s="1485"/>
      <c r="J98" s="1485"/>
      <c r="K98" s="1485"/>
      <c r="L98" s="1485"/>
      <c r="M98" s="1485"/>
      <c r="N98" s="1485"/>
      <c r="O98" s="1485"/>
      <c r="P98" s="1485"/>
      <c r="Q98" s="1485"/>
      <c r="R98" s="1485"/>
      <c r="S98" s="1485"/>
      <c r="T98" s="1485"/>
      <c r="V98" s="152"/>
      <c r="W98" s="152"/>
      <c r="X98" s="152"/>
    </row>
    <row r="99" spans="3:24" ht="30.75" x14ac:dyDescent="0.7">
      <c r="C99" s="1485"/>
      <c r="D99" s="1485"/>
      <c r="E99" s="1485"/>
      <c r="F99" s="1485"/>
      <c r="G99" s="1485"/>
      <c r="H99" s="1485"/>
      <c r="I99" s="1485"/>
      <c r="J99" s="1485"/>
      <c r="K99" s="1485"/>
      <c r="L99" s="1485"/>
      <c r="M99" s="1485"/>
      <c r="N99" s="1485"/>
      <c r="O99" s="1485"/>
      <c r="P99" s="1485"/>
      <c r="Q99" s="1485"/>
      <c r="R99" s="1485"/>
      <c r="S99" s="1485"/>
      <c r="T99" s="1485"/>
      <c r="V99" s="152"/>
      <c r="W99" s="152"/>
      <c r="X99" s="152"/>
    </row>
    <row r="100" spans="3:24" ht="30.75" x14ac:dyDescent="0.7">
      <c r="C100" s="1485"/>
      <c r="D100" s="1485"/>
      <c r="E100" s="1485"/>
      <c r="F100" s="1485"/>
      <c r="G100" s="1485"/>
      <c r="H100" s="1485"/>
      <c r="I100" s="1485"/>
      <c r="J100" s="1485"/>
      <c r="K100" s="1485"/>
      <c r="L100" s="1485"/>
      <c r="M100" s="1485"/>
      <c r="N100" s="1485"/>
      <c r="O100" s="1485"/>
      <c r="P100" s="1485"/>
      <c r="Q100" s="1485"/>
      <c r="R100" s="1485"/>
      <c r="S100" s="1485"/>
      <c r="T100" s="1485"/>
      <c r="V100" s="152"/>
      <c r="W100" s="152"/>
      <c r="X100" s="152"/>
    </row>
    <row r="101" spans="3:24" ht="30.75" x14ac:dyDescent="0.7">
      <c r="C101" s="1485"/>
      <c r="D101" s="1485"/>
      <c r="E101" s="1485"/>
      <c r="F101" s="1485"/>
      <c r="G101" s="1485"/>
      <c r="H101" s="1485"/>
      <c r="I101" s="1485"/>
      <c r="J101" s="1485"/>
      <c r="K101" s="1485"/>
      <c r="L101" s="1485"/>
      <c r="M101" s="1485"/>
      <c r="N101" s="1485"/>
      <c r="O101" s="1485"/>
      <c r="P101" s="1485"/>
      <c r="Q101" s="1485"/>
      <c r="R101" s="1485"/>
      <c r="S101" s="1485"/>
      <c r="T101" s="1485"/>
      <c r="V101" s="152"/>
      <c r="W101" s="152"/>
      <c r="X101" s="152"/>
    </row>
    <row r="102" spans="3:24" ht="30.75" x14ac:dyDescent="0.7">
      <c r="C102" s="1485"/>
      <c r="D102" s="1485"/>
      <c r="E102" s="1485"/>
      <c r="F102" s="1485"/>
      <c r="G102" s="1485"/>
      <c r="H102" s="1485"/>
      <c r="I102" s="1485"/>
      <c r="J102" s="1485"/>
      <c r="K102" s="1485"/>
      <c r="L102" s="1485"/>
      <c r="M102" s="1485"/>
      <c r="N102" s="1485"/>
      <c r="O102" s="1485"/>
      <c r="P102" s="1485"/>
      <c r="Q102" s="1485"/>
      <c r="R102" s="1485"/>
      <c r="S102" s="1485"/>
      <c r="T102" s="1485"/>
      <c r="V102" s="152"/>
      <c r="W102" s="152"/>
      <c r="X102" s="152"/>
    </row>
    <row r="103" spans="3:24" ht="30.75" x14ac:dyDescent="0.7">
      <c r="C103" s="1485"/>
      <c r="D103" s="1485"/>
      <c r="E103" s="1485"/>
      <c r="F103" s="1485"/>
      <c r="G103" s="1485"/>
      <c r="H103" s="1485"/>
      <c r="I103" s="1485"/>
      <c r="J103" s="1485"/>
      <c r="K103" s="1485"/>
      <c r="L103" s="1485"/>
      <c r="M103" s="1485"/>
      <c r="N103" s="1485"/>
      <c r="O103" s="1485"/>
      <c r="P103" s="1485"/>
      <c r="Q103" s="1485"/>
      <c r="R103" s="1485"/>
      <c r="S103" s="1485"/>
      <c r="T103" s="1485"/>
      <c r="V103" s="152"/>
      <c r="W103" s="152"/>
      <c r="X103" s="152"/>
    </row>
    <row r="104" spans="3:24" ht="30.75" x14ac:dyDescent="0.7">
      <c r="C104" s="1485"/>
      <c r="D104" s="1485"/>
      <c r="E104" s="1485"/>
      <c r="F104" s="1485"/>
      <c r="G104" s="1485"/>
      <c r="H104" s="1485"/>
      <c r="I104" s="1485"/>
      <c r="J104" s="1485"/>
      <c r="K104" s="1485"/>
      <c r="L104" s="1485"/>
      <c r="M104" s="1485"/>
      <c r="N104" s="1485"/>
      <c r="O104" s="1485"/>
      <c r="P104" s="1485"/>
      <c r="Q104" s="1485"/>
      <c r="R104" s="1485"/>
      <c r="S104" s="1485"/>
      <c r="T104" s="1485"/>
      <c r="V104" s="152"/>
      <c r="W104" s="152"/>
      <c r="X104" s="152"/>
    </row>
    <row r="105" spans="3:24" ht="30.75" x14ac:dyDescent="0.7">
      <c r="C105" s="1485"/>
      <c r="D105" s="1485"/>
      <c r="E105" s="1485"/>
      <c r="F105" s="1485"/>
      <c r="G105" s="1485"/>
      <c r="H105" s="1485"/>
      <c r="I105" s="1485"/>
      <c r="J105" s="1485"/>
      <c r="K105" s="1485"/>
      <c r="L105" s="1485"/>
      <c r="M105" s="1485"/>
      <c r="N105" s="1485"/>
      <c r="O105" s="1485"/>
      <c r="P105" s="1485"/>
      <c r="Q105" s="1485"/>
      <c r="R105" s="1485"/>
      <c r="S105" s="1485"/>
      <c r="T105" s="1485"/>
      <c r="V105" s="152"/>
      <c r="W105" s="152"/>
      <c r="X105" s="152"/>
    </row>
    <row r="106" spans="3:24" ht="30.75" x14ac:dyDescent="0.7">
      <c r="C106" s="1485"/>
      <c r="D106" s="1485"/>
      <c r="E106" s="1485"/>
      <c r="F106" s="1485"/>
      <c r="G106" s="1485"/>
      <c r="H106" s="1485"/>
      <c r="I106" s="1485"/>
      <c r="J106" s="1485"/>
      <c r="K106" s="1485"/>
      <c r="L106" s="1485"/>
      <c r="M106" s="1485"/>
      <c r="N106" s="1485"/>
      <c r="O106" s="1485"/>
      <c r="P106" s="1485"/>
      <c r="Q106" s="1485"/>
      <c r="R106" s="1485"/>
      <c r="S106" s="1485"/>
      <c r="T106" s="1485"/>
      <c r="V106" s="152"/>
      <c r="W106" s="152"/>
      <c r="X106" s="152"/>
    </row>
    <row r="107" spans="3:24" ht="30.75" x14ac:dyDescent="0.7">
      <c r="C107" s="1485"/>
      <c r="D107" s="1485"/>
      <c r="E107" s="1485"/>
      <c r="F107" s="1485"/>
      <c r="G107" s="1485"/>
      <c r="H107" s="1485"/>
      <c r="I107" s="1485"/>
      <c r="J107" s="1485"/>
      <c r="K107" s="1485"/>
      <c r="L107" s="1485"/>
      <c r="M107" s="1485"/>
      <c r="N107" s="1485"/>
      <c r="O107" s="1485"/>
      <c r="P107" s="1485"/>
      <c r="Q107" s="1485"/>
      <c r="R107" s="1485"/>
      <c r="S107" s="1485"/>
      <c r="T107" s="1485"/>
      <c r="V107" s="152"/>
      <c r="W107" s="152"/>
      <c r="X107" s="152"/>
    </row>
    <row r="108" spans="3:24" ht="30.75" x14ac:dyDescent="0.7">
      <c r="C108" s="1485"/>
      <c r="D108" s="1485"/>
      <c r="E108" s="1485"/>
      <c r="F108" s="1485"/>
      <c r="G108" s="1485"/>
      <c r="H108" s="1485"/>
      <c r="I108" s="1485"/>
      <c r="J108" s="1485"/>
      <c r="K108" s="1485"/>
      <c r="L108" s="1485"/>
      <c r="M108" s="1485"/>
      <c r="N108" s="1485"/>
      <c r="O108" s="1485"/>
      <c r="P108" s="1485"/>
      <c r="Q108" s="1485"/>
      <c r="R108" s="1485"/>
      <c r="S108" s="1485"/>
      <c r="T108" s="1485"/>
      <c r="V108" s="152"/>
      <c r="W108" s="152"/>
      <c r="X108" s="152"/>
    </row>
    <row r="109" spans="3:24" ht="30.75" x14ac:dyDescent="0.7">
      <c r="C109" s="1485"/>
      <c r="D109" s="1485"/>
      <c r="E109" s="1485"/>
      <c r="F109" s="1485"/>
      <c r="G109" s="1485"/>
      <c r="H109" s="1485"/>
      <c r="I109" s="1485"/>
      <c r="J109" s="1485"/>
      <c r="K109" s="1485"/>
      <c r="L109" s="1485"/>
      <c r="M109" s="1485"/>
      <c r="N109" s="1485"/>
      <c r="O109" s="1485"/>
      <c r="P109" s="1485"/>
      <c r="Q109" s="1485"/>
      <c r="R109" s="1485"/>
      <c r="S109" s="1485"/>
      <c r="T109" s="1485"/>
      <c r="V109" s="152"/>
      <c r="W109" s="152"/>
      <c r="X109" s="152"/>
    </row>
    <row r="110" spans="3:24" ht="30.75" x14ac:dyDescent="0.7">
      <c r="C110" s="1485"/>
      <c r="D110" s="1485"/>
      <c r="E110" s="1485"/>
      <c r="F110" s="1485"/>
      <c r="G110" s="1485"/>
      <c r="H110" s="1485"/>
      <c r="I110" s="1485"/>
      <c r="J110" s="1485"/>
      <c r="K110" s="1485"/>
      <c r="L110" s="1485"/>
      <c r="M110" s="1485"/>
      <c r="N110" s="1485"/>
      <c r="O110" s="1485"/>
      <c r="P110" s="1485"/>
      <c r="Q110" s="1485"/>
      <c r="R110" s="1485"/>
      <c r="S110" s="1485"/>
      <c r="T110" s="1485"/>
      <c r="V110" s="152"/>
      <c r="W110" s="152"/>
      <c r="X110" s="152"/>
    </row>
    <row r="111" spans="3:24" ht="30.75" x14ac:dyDescent="0.7">
      <c r="C111" s="1485"/>
      <c r="D111" s="1485"/>
      <c r="E111" s="1485"/>
      <c r="F111" s="1485"/>
      <c r="G111" s="1485"/>
      <c r="H111" s="1485"/>
      <c r="I111" s="1485"/>
      <c r="J111" s="1485"/>
      <c r="K111" s="1485"/>
      <c r="L111" s="1485"/>
      <c r="M111" s="1485"/>
      <c r="N111" s="1485"/>
      <c r="O111" s="1485"/>
      <c r="P111" s="1485"/>
      <c r="Q111" s="1485"/>
      <c r="R111" s="1485"/>
      <c r="S111" s="1485"/>
      <c r="T111" s="1485"/>
      <c r="V111" s="152"/>
      <c r="W111" s="152"/>
      <c r="X111" s="152"/>
    </row>
    <row r="112" spans="3:24" ht="30.75" x14ac:dyDescent="0.7">
      <c r="C112" s="1485"/>
      <c r="D112" s="1485"/>
      <c r="E112" s="1485"/>
      <c r="F112" s="1485"/>
      <c r="G112" s="1485"/>
      <c r="H112" s="1485"/>
      <c r="I112" s="1485"/>
      <c r="J112" s="1485"/>
      <c r="K112" s="1485"/>
      <c r="L112" s="1485"/>
      <c r="M112" s="1485"/>
      <c r="N112" s="1485"/>
      <c r="O112" s="1485"/>
      <c r="P112" s="1485"/>
      <c r="Q112" s="1485"/>
      <c r="R112" s="1485"/>
      <c r="S112" s="1485"/>
      <c r="T112" s="1485"/>
      <c r="V112" s="152"/>
      <c r="W112" s="152"/>
      <c r="X112" s="152"/>
    </row>
    <row r="113" spans="3:24" ht="30.75" x14ac:dyDescent="0.7">
      <c r="C113" s="1485"/>
      <c r="D113" s="1485"/>
      <c r="E113" s="1485"/>
      <c r="F113" s="1485"/>
      <c r="G113" s="1485"/>
      <c r="H113" s="1485"/>
      <c r="I113" s="1485"/>
      <c r="J113" s="1485"/>
      <c r="K113" s="1485"/>
      <c r="L113" s="1485"/>
      <c r="M113" s="1485"/>
      <c r="N113" s="1485"/>
      <c r="O113" s="1485"/>
      <c r="P113" s="1485"/>
      <c r="Q113" s="1485"/>
      <c r="R113" s="1485"/>
      <c r="S113" s="1485"/>
      <c r="T113" s="1485"/>
      <c r="V113" s="152"/>
      <c r="W113" s="152"/>
      <c r="X113" s="152"/>
    </row>
    <row r="114" spans="3:24" ht="30.75" x14ac:dyDescent="0.7">
      <c r="C114" s="1485"/>
      <c r="D114" s="1485"/>
      <c r="E114" s="1485"/>
      <c r="F114" s="1485"/>
      <c r="G114" s="1485"/>
      <c r="H114" s="1485"/>
      <c r="I114" s="1485"/>
      <c r="J114" s="1485"/>
      <c r="K114" s="1485"/>
      <c r="L114" s="1485"/>
      <c r="M114" s="1485"/>
      <c r="N114" s="1485"/>
      <c r="O114" s="1485"/>
      <c r="P114" s="1485"/>
      <c r="Q114" s="1485"/>
      <c r="R114" s="1485"/>
      <c r="S114" s="1485"/>
      <c r="T114" s="1485"/>
      <c r="V114" s="152"/>
      <c r="W114" s="152"/>
      <c r="X114" s="152"/>
    </row>
    <row r="115" spans="3:24" ht="30.75" x14ac:dyDescent="0.7">
      <c r="C115" s="1485"/>
      <c r="D115" s="1485"/>
      <c r="E115" s="1485"/>
      <c r="F115" s="1485"/>
      <c r="G115" s="1485"/>
      <c r="H115" s="1485"/>
      <c r="I115" s="1485"/>
      <c r="J115" s="1485"/>
      <c r="K115" s="1485"/>
      <c r="L115" s="1485"/>
      <c r="M115" s="1485"/>
      <c r="N115" s="1485"/>
      <c r="O115" s="1485"/>
      <c r="P115" s="1485"/>
      <c r="Q115" s="1485"/>
      <c r="R115" s="1485"/>
      <c r="S115" s="1485"/>
      <c r="T115" s="1485"/>
      <c r="V115" s="152"/>
      <c r="W115" s="152"/>
      <c r="X115" s="152"/>
    </row>
    <row r="116" spans="3:24" ht="30.75" x14ac:dyDescent="0.7">
      <c r="C116" s="1485"/>
      <c r="D116" s="1485"/>
      <c r="E116" s="1485"/>
      <c r="F116" s="1485"/>
      <c r="G116" s="1485"/>
      <c r="H116" s="1485"/>
      <c r="I116" s="1485"/>
      <c r="J116" s="1485"/>
      <c r="K116" s="1485"/>
      <c r="L116" s="1485"/>
      <c r="M116" s="1485"/>
      <c r="N116" s="1485"/>
      <c r="O116" s="1485"/>
      <c r="P116" s="1485"/>
      <c r="Q116" s="1485"/>
      <c r="R116" s="1485"/>
      <c r="S116" s="1485"/>
      <c r="T116" s="1485"/>
      <c r="V116" s="152"/>
      <c r="W116" s="152"/>
      <c r="X116" s="152"/>
    </row>
    <row r="117" spans="3:24" ht="30.75" x14ac:dyDescent="0.7">
      <c r="C117" s="1485"/>
      <c r="D117" s="1485"/>
      <c r="E117" s="1485"/>
      <c r="F117" s="1485"/>
      <c r="G117" s="1485"/>
      <c r="H117" s="1485"/>
      <c r="I117" s="1485"/>
      <c r="J117" s="1485"/>
      <c r="K117" s="1485"/>
      <c r="L117" s="1485"/>
      <c r="M117" s="1485"/>
      <c r="N117" s="1485"/>
      <c r="O117" s="1485"/>
      <c r="P117" s="1485"/>
      <c r="Q117" s="1485"/>
      <c r="R117" s="1485"/>
      <c r="S117" s="1485"/>
      <c r="T117" s="1485"/>
      <c r="V117" s="152"/>
      <c r="W117" s="152"/>
      <c r="X117" s="152"/>
    </row>
    <row r="118" spans="3:24" ht="30.75" x14ac:dyDescent="0.7">
      <c r="C118" s="1485"/>
      <c r="D118" s="1485"/>
      <c r="E118" s="1485"/>
      <c r="F118" s="1485"/>
      <c r="G118" s="1485"/>
      <c r="H118" s="1485"/>
      <c r="I118" s="1485"/>
      <c r="J118" s="1485"/>
      <c r="K118" s="1485"/>
      <c r="L118" s="1485"/>
      <c r="M118" s="1485"/>
      <c r="N118" s="1485"/>
      <c r="O118" s="1485"/>
      <c r="P118" s="1485"/>
      <c r="Q118" s="1485"/>
      <c r="R118" s="1485"/>
      <c r="S118" s="1485"/>
      <c r="T118" s="1485"/>
      <c r="V118" s="152"/>
      <c r="W118" s="152"/>
      <c r="X118" s="152"/>
    </row>
    <row r="119" spans="3:24" ht="30.75" x14ac:dyDescent="0.7">
      <c r="C119" s="1485"/>
      <c r="D119" s="1485"/>
      <c r="E119" s="1485"/>
      <c r="F119" s="1485"/>
      <c r="G119" s="1485"/>
      <c r="H119" s="1485"/>
      <c r="I119" s="1485"/>
      <c r="J119" s="1485"/>
      <c r="K119" s="1485"/>
      <c r="L119" s="1485"/>
      <c r="M119" s="1485"/>
      <c r="N119" s="1485"/>
      <c r="O119" s="1485"/>
      <c r="P119" s="1485"/>
      <c r="Q119" s="1485"/>
      <c r="R119" s="1485"/>
      <c r="S119" s="1485"/>
      <c r="T119" s="1485"/>
      <c r="V119" s="152"/>
      <c r="W119" s="152"/>
      <c r="X119" s="152"/>
    </row>
    <row r="120" spans="3:24" ht="30.75" x14ac:dyDescent="0.7">
      <c r="C120" s="1485"/>
      <c r="D120" s="1485"/>
      <c r="E120" s="1485"/>
      <c r="F120" s="1485"/>
      <c r="G120" s="1485"/>
      <c r="H120" s="1485"/>
      <c r="I120" s="1485"/>
      <c r="J120" s="1485"/>
      <c r="K120" s="1485"/>
      <c r="L120" s="1485"/>
      <c r="M120" s="1485"/>
      <c r="N120" s="1485"/>
      <c r="O120" s="1485"/>
      <c r="P120" s="1485"/>
      <c r="Q120" s="1485"/>
      <c r="R120" s="1485"/>
      <c r="S120" s="1485"/>
      <c r="T120" s="1485"/>
    </row>
    <row r="121" spans="3:24" ht="30.75" x14ac:dyDescent="0.7">
      <c r="C121" s="1485"/>
      <c r="D121" s="1485"/>
      <c r="E121" s="1485"/>
      <c r="F121" s="1485"/>
      <c r="G121" s="1485"/>
      <c r="H121" s="1485"/>
      <c r="I121" s="1485"/>
      <c r="J121" s="1485"/>
      <c r="K121" s="1485"/>
      <c r="L121" s="1485"/>
      <c r="M121" s="1485"/>
      <c r="N121" s="1485"/>
      <c r="O121" s="1485"/>
      <c r="P121" s="1485"/>
      <c r="Q121" s="1485"/>
      <c r="R121" s="1485"/>
      <c r="S121" s="1485"/>
      <c r="T121" s="1485"/>
    </row>
    <row r="122" spans="3:24" ht="30.75" x14ac:dyDescent="0.7">
      <c r="C122" s="1485"/>
      <c r="D122" s="1485"/>
      <c r="E122" s="1485"/>
      <c r="F122" s="1485"/>
      <c r="G122" s="1485"/>
      <c r="H122" s="1485"/>
      <c r="I122" s="1485"/>
      <c r="J122" s="1485"/>
      <c r="K122" s="1485"/>
      <c r="L122" s="1485"/>
      <c r="M122" s="1485"/>
      <c r="N122" s="1485"/>
      <c r="O122" s="1485"/>
      <c r="P122" s="1485"/>
      <c r="Q122" s="1485"/>
      <c r="R122" s="1485"/>
      <c r="S122" s="1485"/>
      <c r="T122" s="1485"/>
    </row>
    <row r="123" spans="3:24" ht="30.75" x14ac:dyDescent="0.7">
      <c r="C123" s="1485"/>
      <c r="D123" s="1485"/>
      <c r="E123" s="1485"/>
      <c r="F123" s="1485"/>
      <c r="G123" s="1485"/>
      <c r="H123" s="1485"/>
      <c r="I123" s="1485"/>
      <c r="J123" s="1485"/>
      <c r="K123" s="1485"/>
      <c r="L123" s="1485"/>
      <c r="M123" s="1485"/>
      <c r="N123" s="1485"/>
      <c r="O123" s="1485"/>
      <c r="P123" s="1485"/>
      <c r="Q123" s="1485"/>
      <c r="R123" s="1485"/>
      <c r="S123" s="1485"/>
      <c r="T123" s="1485"/>
    </row>
    <row r="124" spans="3:24" ht="30.75" x14ac:dyDescent="0.7">
      <c r="C124" s="1485"/>
      <c r="D124" s="1485"/>
      <c r="E124" s="1485"/>
      <c r="F124" s="1485"/>
      <c r="G124" s="1485"/>
      <c r="H124" s="1485"/>
      <c r="I124" s="1485"/>
      <c r="J124" s="1485"/>
      <c r="K124" s="1485"/>
      <c r="L124" s="1485"/>
      <c r="M124" s="1485"/>
      <c r="N124" s="1485"/>
      <c r="O124" s="1485"/>
      <c r="P124" s="1485"/>
      <c r="Q124" s="1485"/>
      <c r="R124" s="1485"/>
      <c r="S124" s="1485"/>
      <c r="T124" s="1485"/>
    </row>
    <row r="125" spans="3:24" ht="30.75" x14ac:dyDescent="0.7">
      <c r="C125" s="1485"/>
      <c r="D125" s="1485"/>
      <c r="E125" s="1485"/>
      <c r="F125" s="1485"/>
      <c r="G125" s="1485"/>
      <c r="H125" s="1485"/>
      <c r="I125" s="1485"/>
      <c r="J125" s="1485"/>
      <c r="K125" s="1485"/>
      <c r="L125" s="1485"/>
      <c r="M125" s="1485"/>
      <c r="N125" s="1485"/>
      <c r="O125" s="1485"/>
      <c r="P125" s="1485"/>
      <c r="Q125" s="1485"/>
      <c r="R125" s="1485"/>
      <c r="S125" s="1485"/>
      <c r="T125" s="1485"/>
    </row>
    <row r="126" spans="3:24" ht="30.75" x14ac:dyDescent="0.7">
      <c r="C126" s="1485"/>
      <c r="D126" s="1485"/>
      <c r="E126" s="1485"/>
      <c r="F126" s="1485"/>
      <c r="G126" s="1485"/>
      <c r="H126" s="1485"/>
      <c r="I126" s="1485"/>
      <c r="J126" s="1485"/>
      <c r="K126" s="1485"/>
      <c r="L126" s="1485"/>
      <c r="M126" s="1485"/>
      <c r="N126" s="1485"/>
      <c r="O126" s="1485"/>
      <c r="P126" s="1485"/>
      <c r="Q126" s="1485"/>
      <c r="R126" s="1485"/>
      <c r="S126" s="1485"/>
      <c r="T126" s="1485"/>
    </row>
    <row r="127" spans="3:24" ht="30.75" x14ac:dyDescent="0.7">
      <c r="C127" s="1485"/>
      <c r="D127" s="1485"/>
      <c r="E127" s="1485"/>
      <c r="F127" s="1485"/>
      <c r="G127" s="1485"/>
      <c r="H127" s="1485"/>
      <c r="I127" s="1485"/>
      <c r="J127" s="1485"/>
      <c r="K127" s="1485"/>
      <c r="L127" s="1485"/>
      <c r="M127" s="1485"/>
      <c r="N127" s="1485"/>
      <c r="O127" s="1485"/>
      <c r="P127" s="1485"/>
      <c r="Q127" s="1485"/>
      <c r="R127" s="1485"/>
      <c r="S127" s="1485"/>
      <c r="T127" s="1485"/>
    </row>
    <row r="128" spans="3:24" ht="30.75" x14ac:dyDescent="0.7">
      <c r="C128" s="1485"/>
      <c r="D128" s="1485"/>
      <c r="E128" s="1485"/>
      <c r="F128" s="1485"/>
      <c r="G128" s="1485"/>
      <c r="H128" s="1485"/>
      <c r="I128" s="1485"/>
      <c r="J128" s="1485"/>
      <c r="K128" s="1485"/>
      <c r="L128" s="1485"/>
      <c r="M128" s="1485"/>
      <c r="N128" s="1485"/>
      <c r="O128" s="1485"/>
      <c r="P128" s="1485"/>
      <c r="Q128" s="1485"/>
      <c r="R128" s="1485"/>
      <c r="S128" s="1485"/>
      <c r="T128" s="1485"/>
    </row>
    <row r="129" spans="3:20" ht="30.75" x14ac:dyDescent="0.7">
      <c r="C129" s="1485"/>
      <c r="D129" s="1485"/>
      <c r="E129" s="1485"/>
      <c r="F129" s="1485"/>
      <c r="G129" s="1485"/>
      <c r="H129" s="1485"/>
      <c r="I129" s="1485"/>
      <c r="J129" s="1485"/>
      <c r="K129" s="1485"/>
      <c r="L129" s="1485"/>
      <c r="M129" s="1485"/>
      <c r="N129" s="1485"/>
      <c r="O129" s="1485"/>
      <c r="P129" s="1485"/>
      <c r="Q129" s="1485"/>
      <c r="R129" s="1485"/>
      <c r="S129" s="1485"/>
      <c r="T129" s="1485"/>
    </row>
    <row r="130" spans="3:20" ht="30.75" x14ac:dyDescent="0.7">
      <c r="C130" s="1485"/>
      <c r="D130" s="1485"/>
      <c r="E130" s="1485"/>
      <c r="F130" s="1485"/>
      <c r="G130" s="1485"/>
      <c r="H130" s="1485"/>
      <c r="I130" s="1485"/>
      <c r="J130" s="1485"/>
      <c r="K130" s="1485"/>
      <c r="L130" s="1485"/>
      <c r="M130" s="1485"/>
      <c r="N130" s="1485"/>
      <c r="O130" s="1485"/>
      <c r="P130" s="1485"/>
      <c r="Q130" s="1485"/>
      <c r="R130" s="1485"/>
      <c r="S130" s="1485"/>
      <c r="T130" s="1485"/>
    </row>
    <row r="131" spans="3:20" ht="30.75" x14ac:dyDescent="0.7">
      <c r="C131" s="1485"/>
      <c r="D131" s="1485"/>
      <c r="E131" s="1485"/>
      <c r="F131" s="1485"/>
      <c r="G131" s="1485"/>
      <c r="H131" s="1485"/>
      <c r="I131" s="1485"/>
      <c r="J131" s="1485"/>
      <c r="K131" s="1485"/>
      <c r="L131" s="1485"/>
      <c r="M131" s="1485"/>
      <c r="N131" s="1485"/>
      <c r="O131" s="1485"/>
      <c r="P131" s="1485"/>
      <c r="Q131" s="1485"/>
      <c r="R131" s="1485"/>
      <c r="S131" s="1485"/>
      <c r="T131" s="1485"/>
    </row>
    <row r="132" spans="3:20" ht="30.75" x14ac:dyDescent="0.7">
      <c r="C132" s="1485"/>
      <c r="D132" s="1485"/>
      <c r="E132" s="1485"/>
      <c r="F132" s="1485"/>
      <c r="G132" s="1485"/>
      <c r="H132" s="1485"/>
      <c r="I132" s="1485"/>
      <c r="J132" s="1485"/>
      <c r="K132" s="1485"/>
      <c r="L132" s="1485"/>
      <c r="M132" s="1485"/>
      <c r="N132" s="1485"/>
      <c r="O132" s="1485"/>
      <c r="P132" s="1485"/>
      <c r="Q132" s="1485"/>
      <c r="R132" s="1485"/>
      <c r="S132" s="1485"/>
      <c r="T132" s="1485"/>
    </row>
    <row r="133" spans="3:20" ht="30.75" x14ac:dyDescent="0.7">
      <c r="C133" s="1485"/>
      <c r="D133" s="1485"/>
      <c r="E133" s="1485"/>
      <c r="F133" s="1485"/>
      <c r="G133" s="1485"/>
      <c r="H133" s="1485"/>
      <c r="I133" s="1485"/>
      <c r="J133" s="1485"/>
      <c r="K133" s="1485"/>
      <c r="L133" s="1485"/>
      <c r="M133" s="1485"/>
      <c r="N133" s="1485"/>
      <c r="O133" s="1485"/>
      <c r="P133" s="1485"/>
      <c r="Q133" s="1485"/>
      <c r="R133" s="1485"/>
      <c r="S133" s="1485"/>
      <c r="T133" s="1485"/>
    </row>
    <row r="134" spans="3:20" ht="30.75" x14ac:dyDescent="0.7">
      <c r="C134" s="1485"/>
      <c r="D134" s="1485"/>
      <c r="E134" s="1485"/>
      <c r="F134" s="1485"/>
      <c r="G134" s="1485"/>
      <c r="H134" s="1485"/>
      <c r="I134" s="1485"/>
      <c r="J134" s="1485"/>
      <c r="K134" s="1485"/>
      <c r="L134" s="1485"/>
      <c r="M134" s="1485"/>
      <c r="N134" s="1485"/>
      <c r="O134" s="1485"/>
      <c r="P134" s="1485"/>
      <c r="Q134" s="1485"/>
      <c r="R134" s="1485"/>
      <c r="S134" s="1485"/>
      <c r="T134" s="1485"/>
    </row>
    <row r="135" spans="3:20" ht="30.75" x14ac:dyDescent="0.7">
      <c r="C135" s="1485"/>
      <c r="D135" s="1485"/>
      <c r="E135" s="1485"/>
      <c r="F135" s="1485"/>
      <c r="G135" s="1485"/>
      <c r="H135" s="1485"/>
      <c r="I135" s="1485"/>
      <c r="J135" s="1485"/>
      <c r="K135" s="1485"/>
      <c r="L135" s="1485"/>
      <c r="M135" s="1485"/>
      <c r="N135" s="1485"/>
      <c r="O135" s="1485"/>
      <c r="P135" s="1485"/>
      <c r="Q135" s="1485"/>
      <c r="R135" s="1485"/>
      <c r="S135" s="1485"/>
      <c r="T135" s="1485"/>
    </row>
    <row r="136" spans="3:20" ht="30.75" x14ac:dyDescent="0.7">
      <c r="C136" s="1485"/>
      <c r="D136" s="1485"/>
      <c r="E136" s="1485"/>
      <c r="F136" s="1485"/>
      <c r="G136" s="1485"/>
      <c r="H136" s="1485"/>
      <c r="I136" s="1485"/>
      <c r="J136" s="1485"/>
      <c r="K136" s="1485"/>
      <c r="L136" s="1485"/>
      <c r="M136" s="1485"/>
      <c r="N136" s="1485"/>
      <c r="O136" s="1485"/>
      <c r="P136" s="1485"/>
      <c r="Q136" s="1485"/>
      <c r="R136" s="1485"/>
      <c r="S136" s="1485"/>
      <c r="T136" s="1485"/>
    </row>
    <row r="137" spans="3:20" ht="30.75" x14ac:dyDescent="0.7">
      <c r="C137" s="1485"/>
      <c r="D137" s="1485"/>
      <c r="E137" s="1485"/>
      <c r="F137" s="1485"/>
      <c r="G137" s="1485"/>
      <c r="H137" s="1485"/>
      <c r="I137" s="1485"/>
      <c r="J137" s="1485"/>
      <c r="K137" s="1485"/>
      <c r="L137" s="1485"/>
      <c r="M137" s="1485"/>
      <c r="N137" s="1485"/>
      <c r="O137" s="1485"/>
      <c r="P137" s="1485"/>
      <c r="Q137" s="1485"/>
      <c r="R137" s="1485"/>
      <c r="S137" s="1485"/>
      <c r="T137" s="1485"/>
    </row>
    <row r="138" spans="3:20" ht="30.75" x14ac:dyDescent="0.7">
      <c r="C138" s="1485"/>
      <c r="D138" s="1485"/>
      <c r="E138" s="1485"/>
      <c r="F138" s="1485"/>
      <c r="G138" s="1485"/>
      <c r="H138" s="1485"/>
      <c r="I138" s="1485"/>
      <c r="J138" s="1485"/>
      <c r="K138" s="1485"/>
      <c r="L138" s="1485"/>
      <c r="M138" s="1485"/>
      <c r="N138" s="1485"/>
      <c r="O138" s="1485"/>
      <c r="P138" s="1485"/>
      <c r="Q138" s="1485"/>
      <c r="R138" s="1485"/>
      <c r="S138" s="1485"/>
      <c r="T138" s="1485"/>
    </row>
    <row r="139" spans="3:20" ht="30.75" x14ac:dyDescent="0.7">
      <c r="C139" s="1485"/>
      <c r="D139" s="1485"/>
      <c r="E139" s="1485"/>
      <c r="F139" s="1485"/>
      <c r="G139" s="1485"/>
      <c r="H139" s="1485"/>
      <c r="I139" s="1485"/>
      <c r="J139" s="1485"/>
      <c r="K139" s="1485"/>
      <c r="L139" s="1485"/>
      <c r="M139" s="1485"/>
      <c r="N139" s="1485"/>
      <c r="O139" s="1485"/>
      <c r="P139" s="1485"/>
      <c r="Q139" s="1485"/>
      <c r="R139" s="1485"/>
      <c r="S139" s="1485"/>
      <c r="T139" s="1485"/>
    </row>
    <row r="140" spans="3:20" ht="30.75" x14ac:dyDescent="0.7">
      <c r="C140" s="1485"/>
      <c r="D140" s="1485"/>
      <c r="E140" s="1485"/>
      <c r="F140" s="1485"/>
      <c r="G140" s="1485"/>
      <c r="H140" s="1485"/>
      <c r="I140" s="1485"/>
      <c r="J140" s="1485"/>
      <c r="K140" s="1485"/>
      <c r="L140" s="1485"/>
      <c r="M140" s="1485"/>
      <c r="N140" s="1485"/>
      <c r="O140" s="1485"/>
      <c r="P140" s="1485"/>
      <c r="Q140" s="1485"/>
      <c r="R140" s="1485"/>
      <c r="S140" s="1485"/>
      <c r="T140" s="1485"/>
    </row>
    <row r="141" spans="3:20" ht="30.75" x14ac:dyDescent="0.7">
      <c r="C141" s="1485"/>
      <c r="D141" s="1485"/>
      <c r="E141" s="1485"/>
      <c r="F141" s="1485"/>
      <c r="G141" s="1485"/>
      <c r="H141" s="1485"/>
      <c r="I141" s="1485"/>
      <c r="J141" s="1485"/>
      <c r="K141" s="1485"/>
      <c r="L141" s="1485"/>
      <c r="M141" s="1485"/>
      <c r="N141" s="1485"/>
      <c r="O141" s="1485"/>
      <c r="P141" s="1485"/>
      <c r="Q141" s="1485"/>
      <c r="R141" s="1485"/>
      <c r="S141" s="1485"/>
      <c r="T141" s="1485"/>
    </row>
    <row r="142" spans="3:20" ht="30.75" x14ac:dyDescent="0.7">
      <c r="C142" s="1485"/>
      <c r="D142" s="1485"/>
      <c r="E142" s="1485"/>
      <c r="F142" s="1485"/>
      <c r="G142" s="1485"/>
      <c r="H142" s="1485"/>
      <c r="I142" s="1485"/>
      <c r="J142" s="1485"/>
      <c r="K142" s="1485"/>
      <c r="L142" s="1485"/>
      <c r="M142" s="1485"/>
      <c r="N142" s="1485"/>
      <c r="O142" s="1485"/>
      <c r="P142" s="1485"/>
      <c r="Q142" s="1485"/>
      <c r="R142" s="1485"/>
      <c r="S142" s="1485"/>
      <c r="T142" s="1485"/>
    </row>
    <row r="143" spans="3:20" ht="30.75" x14ac:dyDescent="0.7">
      <c r="C143" s="1485"/>
      <c r="D143" s="1485"/>
      <c r="E143" s="1485"/>
      <c r="F143" s="1485"/>
      <c r="G143" s="1485"/>
      <c r="H143" s="1485"/>
      <c r="I143" s="1485"/>
      <c r="J143" s="1485"/>
      <c r="K143" s="1485"/>
      <c r="L143" s="1485"/>
      <c r="M143" s="1485"/>
      <c r="N143" s="1485"/>
      <c r="O143" s="1485"/>
      <c r="P143" s="1485"/>
      <c r="Q143" s="1485"/>
      <c r="R143" s="1485"/>
      <c r="S143" s="1485"/>
      <c r="T143" s="1485"/>
    </row>
    <row r="144" spans="3:20" ht="30.75" x14ac:dyDescent="0.7">
      <c r="C144" s="1485"/>
      <c r="D144" s="1485"/>
      <c r="E144" s="1485"/>
      <c r="F144" s="1485"/>
      <c r="G144" s="1485"/>
      <c r="H144" s="1485"/>
      <c r="I144" s="1485"/>
      <c r="J144" s="1485"/>
      <c r="K144" s="1485"/>
      <c r="L144" s="1485"/>
      <c r="M144" s="1485"/>
      <c r="N144" s="1485"/>
      <c r="O144" s="1485"/>
      <c r="P144" s="1485"/>
      <c r="Q144" s="1485"/>
      <c r="R144" s="1485"/>
      <c r="S144" s="1485"/>
      <c r="T144" s="1485"/>
    </row>
    <row r="145" spans="3:20" ht="30.75" x14ac:dyDescent="0.7">
      <c r="C145" s="1485"/>
      <c r="D145" s="1485"/>
      <c r="E145" s="1485"/>
      <c r="F145" s="1485"/>
      <c r="G145" s="1485"/>
      <c r="H145" s="1485"/>
      <c r="I145" s="1485"/>
      <c r="J145" s="1485"/>
      <c r="K145" s="1485"/>
      <c r="L145" s="1485"/>
      <c r="M145" s="1485"/>
      <c r="N145" s="1485"/>
      <c r="O145" s="1485"/>
      <c r="P145" s="1485"/>
      <c r="Q145" s="1485"/>
      <c r="R145" s="1485"/>
      <c r="S145" s="1485"/>
      <c r="T145" s="1485"/>
    </row>
    <row r="146" spans="3:20" ht="30.75" x14ac:dyDescent="0.7">
      <c r="C146" s="1485"/>
      <c r="D146" s="1485"/>
      <c r="E146" s="1485"/>
      <c r="F146" s="1485"/>
      <c r="G146" s="1485"/>
      <c r="H146" s="1485"/>
      <c r="I146" s="1485"/>
      <c r="J146" s="1485"/>
      <c r="K146" s="1485"/>
      <c r="L146" s="1485"/>
      <c r="M146" s="1485"/>
      <c r="N146" s="1485"/>
      <c r="O146" s="1485"/>
      <c r="P146" s="1485"/>
      <c r="Q146" s="1485"/>
      <c r="R146" s="1485"/>
      <c r="S146" s="1485"/>
      <c r="T146" s="1485"/>
    </row>
    <row r="147" spans="3:20" ht="30.75" x14ac:dyDescent="0.7">
      <c r="C147" s="1485"/>
      <c r="D147" s="1485"/>
      <c r="E147" s="1485"/>
      <c r="F147" s="1485"/>
      <c r="G147" s="1485"/>
      <c r="H147" s="1485"/>
      <c r="I147" s="1485"/>
      <c r="J147" s="1485"/>
      <c r="K147" s="1485"/>
      <c r="L147" s="1485"/>
      <c r="M147" s="1485"/>
      <c r="N147" s="1485"/>
      <c r="O147" s="1485"/>
      <c r="P147" s="1485"/>
      <c r="Q147" s="1485"/>
      <c r="R147" s="1485"/>
      <c r="S147" s="1485"/>
      <c r="T147" s="1485"/>
    </row>
    <row r="148" spans="3:20" ht="30.75" x14ac:dyDescent="0.7">
      <c r="C148" s="1485"/>
      <c r="D148" s="1485"/>
      <c r="E148" s="1485"/>
      <c r="F148" s="1485"/>
      <c r="G148" s="1485"/>
      <c r="H148" s="1485"/>
      <c r="I148" s="1485"/>
      <c r="J148" s="1485"/>
      <c r="K148" s="1485"/>
      <c r="L148" s="1485"/>
      <c r="M148" s="1485"/>
      <c r="N148" s="1485"/>
      <c r="O148" s="1485"/>
      <c r="P148" s="1485"/>
      <c r="Q148" s="1485"/>
      <c r="R148" s="1485"/>
      <c r="S148" s="1485"/>
      <c r="T148" s="1485"/>
    </row>
    <row r="149" spans="3:20" ht="30.75" x14ac:dyDescent="0.7">
      <c r="C149" s="1485"/>
      <c r="D149" s="1485"/>
      <c r="E149" s="1485"/>
      <c r="F149" s="1485"/>
      <c r="G149" s="1485"/>
      <c r="H149" s="1485"/>
      <c r="I149" s="1485"/>
      <c r="J149" s="1485"/>
      <c r="K149" s="1485"/>
      <c r="L149" s="1485"/>
      <c r="M149" s="1485"/>
      <c r="N149" s="1485"/>
      <c r="O149" s="1485"/>
      <c r="P149" s="1485"/>
      <c r="Q149" s="1485"/>
      <c r="R149" s="1485"/>
      <c r="S149" s="1485"/>
      <c r="T149" s="1485"/>
    </row>
    <row r="150" spans="3:20" ht="30.75" x14ac:dyDescent="0.7">
      <c r="C150" s="1485"/>
      <c r="D150" s="1485"/>
      <c r="E150" s="1485"/>
      <c r="F150" s="1485"/>
      <c r="G150" s="1485"/>
      <c r="H150" s="1485"/>
      <c r="I150" s="1485"/>
      <c r="J150" s="1485"/>
      <c r="K150" s="1485"/>
      <c r="L150" s="1485"/>
      <c r="M150" s="1485"/>
      <c r="N150" s="1485"/>
      <c r="O150" s="1485"/>
      <c r="P150" s="1485"/>
      <c r="Q150" s="1485"/>
      <c r="R150" s="1485"/>
      <c r="S150" s="1485"/>
      <c r="T150" s="1485"/>
    </row>
    <row r="151" spans="3:20" ht="30.75" x14ac:dyDescent="0.7">
      <c r="C151" s="1485"/>
      <c r="D151" s="1485"/>
      <c r="E151" s="1485"/>
      <c r="F151" s="1485"/>
      <c r="G151" s="1485"/>
      <c r="H151" s="1485"/>
      <c r="I151" s="1485"/>
      <c r="J151" s="1485"/>
      <c r="K151" s="1485"/>
      <c r="L151" s="1485"/>
      <c r="M151" s="1485"/>
      <c r="N151" s="1485"/>
      <c r="O151" s="1485"/>
      <c r="P151" s="1485"/>
      <c r="Q151" s="1485"/>
      <c r="R151" s="1485"/>
      <c r="S151" s="1485"/>
      <c r="T151" s="1485"/>
    </row>
    <row r="152" spans="3:20" ht="30.75" x14ac:dyDescent="0.7">
      <c r="C152" s="1485"/>
      <c r="D152" s="1485"/>
      <c r="E152" s="1485"/>
      <c r="F152" s="1485"/>
      <c r="G152" s="1485"/>
      <c r="H152" s="1485"/>
      <c r="I152" s="1485"/>
      <c r="J152" s="1485"/>
      <c r="K152" s="1485"/>
      <c r="L152" s="1485"/>
      <c r="M152" s="1485"/>
      <c r="N152" s="1485"/>
      <c r="O152" s="1485"/>
      <c r="P152" s="1485"/>
      <c r="Q152" s="1485"/>
      <c r="R152" s="1485"/>
      <c r="S152" s="1485"/>
      <c r="T152" s="1485"/>
    </row>
    <row r="153" spans="3:20" ht="30.75" x14ac:dyDescent="0.7">
      <c r="C153" s="1485"/>
      <c r="D153" s="1485"/>
      <c r="E153" s="1485"/>
      <c r="F153" s="1485"/>
      <c r="G153" s="1485"/>
      <c r="H153" s="1485"/>
      <c r="I153" s="1485"/>
      <c r="J153" s="1485"/>
      <c r="K153" s="1485"/>
      <c r="L153" s="1485"/>
      <c r="M153" s="1485"/>
      <c r="N153" s="1485"/>
      <c r="O153" s="1485"/>
      <c r="P153" s="1485"/>
      <c r="Q153" s="1485"/>
      <c r="R153" s="1485"/>
      <c r="S153" s="1485"/>
      <c r="T153" s="1485"/>
    </row>
    <row r="154" spans="3:20" ht="30.75" x14ac:dyDescent="0.7">
      <c r="C154" s="1485"/>
      <c r="D154" s="1485"/>
      <c r="E154" s="1485"/>
      <c r="F154" s="1485"/>
      <c r="G154" s="1485"/>
      <c r="H154" s="1485"/>
      <c r="I154" s="1485"/>
      <c r="J154" s="1485"/>
      <c r="K154" s="1485"/>
      <c r="L154" s="1485"/>
      <c r="M154" s="1485"/>
      <c r="N154" s="1485"/>
      <c r="O154" s="1485"/>
      <c r="P154" s="1485"/>
      <c r="Q154" s="1485"/>
      <c r="R154" s="1485"/>
      <c r="S154" s="1485"/>
      <c r="T154" s="1485"/>
    </row>
    <row r="155" spans="3:20" ht="30.75" x14ac:dyDescent="0.7">
      <c r="C155" s="1485"/>
      <c r="D155" s="1485"/>
      <c r="E155" s="1485"/>
      <c r="F155" s="1485"/>
      <c r="G155" s="1485"/>
      <c r="H155" s="1485"/>
      <c r="I155" s="1485"/>
      <c r="J155" s="1485"/>
      <c r="K155" s="1485"/>
      <c r="L155" s="1485"/>
      <c r="M155" s="1485"/>
      <c r="N155" s="1485"/>
      <c r="O155" s="1485"/>
      <c r="P155" s="1485"/>
      <c r="Q155" s="1485"/>
      <c r="R155" s="1485"/>
      <c r="S155" s="1485"/>
      <c r="T155" s="1485"/>
    </row>
    <row r="156" spans="3:20" ht="30.75" x14ac:dyDescent="0.7">
      <c r="C156" s="1485"/>
      <c r="D156" s="1485"/>
      <c r="E156" s="1485"/>
      <c r="F156" s="1485"/>
      <c r="G156" s="1485"/>
      <c r="H156" s="1485"/>
      <c r="I156" s="1485"/>
      <c r="J156" s="1485"/>
      <c r="K156" s="1485"/>
      <c r="L156" s="1485"/>
      <c r="M156" s="1485"/>
      <c r="N156" s="1485"/>
      <c r="O156" s="1485"/>
      <c r="P156" s="1485"/>
      <c r="Q156" s="1485"/>
      <c r="R156" s="1485"/>
      <c r="S156" s="1485"/>
      <c r="T156" s="1485"/>
    </row>
    <row r="157" spans="3:20" ht="30.75" x14ac:dyDescent="0.7">
      <c r="C157" s="1485"/>
      <c r="D157" s="1485"/>
      <c r="E157" s="1485"/>
      <c r="F157" s="1485"/>
      <c r="G157" s="1485"/>
      <c r="H157" s="1485"/>
      <c r="I157" s="1485"/>
      <c r="J157" s="1485"/>
      <c r="K157" s="1485"/>
      <c r="L157" s="1485"/>
      <c r="M157" s="1485"/>
      <c r="N157" s="1485"/>
      <c r="O157" s="1485"/>
      <c r="P157" s="1485"/>
      <c r="Q157" s="1485"/>
      <c r="R157" s="1485"/>
      <c r="S157" s="1485"/>
      <c r="T157" s="1485"/>
    </row>
    <row r="158" spans="3:20" ht="30.75" x14ac:dyDescent="0.7">
      <c r="C158" s="1485"/>
      <c r="D158" s="1485"/>
      <c r="E158" s="1485"/>
      <c r="F158" s="1485"/>
      <c r="G158" s="1485"/>
      <c r="H158" s="1485"/>
      <c r="I158" s="1485"/>
      <c r="J158" s="1485"/>
      <c r="K158" s="1485"/>
      <c r="L158" s="1485"/>
      <c r="M158" s="1485"/>
      <c r="N158" s="1485"/>
      <c r="O158" s="1485"/>
      <c r="P158" s="1485"/>
      <c r="Q158" s="1485"/>
      <c r="R158" s="1485"/>
      <c r="S158" s="1485"/>
      <c r="T158" s="1485"/>
    </row>
    <row r="159" spans="3:20" ht="30.75" x14ac:dyDescent="0.7">
      <c r="C159" s="1485"/>
      <c r="D159" s="1485"/>
      <c r="E159" s="1485"/>
      <c r="F159" s="1485"/>
      <c r="G159" s="1485"/>
      <c r="H159" s="1485"/>
      <c r="I159" s="1485"/>
      <c r="J159" s="1485"/>
      <c r="K159" s="1485"/>
      <c r="L159" s="1485"/>
      <c r="M159" s="1485"/>
      <c r="N159" s="1485"/>
      <c r="O159" s="1485"/>
      <c r="P159" s="1485"/>
      <c r="Q159" s="1485"/>
      <c r="R159" s="1485"/>
      <c r="S159" s="1485"/>
      <c r="T159" s="1485"/>
    </row>
    <row r="160" spans="3:20" ht="30.75" x14ac:dyDescent="0.7">
      <c r="C160" s="1485"/>
      <c r="D160" s="1485"/>
      <c r="E160" s="1485"/>
      <c r="F160" s="1485"/>
      <c r="G160" s="1485"/>
      <c r="H160" s="1485"/>
      <c r="I160" s="1485"/>
      <c r="J160" s="1485"/>
      <c r="K160" s="1485"/>
      <c r="L160" s="1485"/>
      <c r="M160" s="1485"/>
      <c r="N160" s="1485"/>
      <c r="O160" s="1485"/>
      <c r="P160" s="1485"/>
      <c r="Q160" s="1485"/>
      <c r="R160" s="1485"/>
      <c r="S160" s="1485"/>
      <c r="T160" s="1485"/>
    </row>
    <row r="161" spans="3:20" ht="30.75" x14ac:dyDescent="0.7">
      <c r="C161" s="1485"/>
      <c r="D161" s="1485"/>
      <c r="E161" s="1485"/>
      <c r="F161" s="1485"/>
      <c r="G161" s="1485"/>
      <c r="H161" s="1485"/>
      <c r="I161" s="1485"/>
      <c r="J161" s="1485"/>
      <c r="K161" s="1485"/>
      <c r="L161" s="1485"/>
      <c r="M161" s="1485"/>
      <c r="N161" s="1485"/>
      <c r="O161" s="1485"/>
      <c r="P161" s="1485"/>
      <c r="Q161" s="1485"/>
      <c r="R161" s="1485"/>
      <c r="S161" s="1485"/>
      <c r="T161" s="1485"/>
    </row>
    <row r="162" spans="3:20" ht="30.75" x14ac:dyDescent="0.7">
      <c r="C162" s="1485"/>
      <c r="D162" s="1485"/>
      <c r="E162" s="1485"/>
      <c r="F162" s="1485"/>
      <c r="G162" s="1485"/>
      <c r="H162" s="1485"/>
      <c r="I162" s="1485"/>
      <c r="J162" s="1485"/>
      <c r="K162" s="1485"/>
      <c r="L162" s="1485"/>
      <c r="M162" s="1485"/>
      <c r="N162" s="1485"/>
      <c r="O162" s="1485"/>
      <c r="P162" s="1485"/>
      <c r="Q162" s="1485"/>
      <c r="R162" s="1485"/>
      <c r="S162" s="1485"/>
      <c r="T162" s="1485"/>
    </row>
    <row r="163" spans="3:20" ht="30.75" x14ac:dyDescent="0.7">
      <c r="C163" s="1485"/>
      <c r="D163" s="1485"/>
      <c r="E163" s="1485"/>
      <c r="F163" s="1485"/>
      <c r="G163" s="1485"/>
      <c r="H163" s="1485"/>
      <c r="I163" s="1485"/>
      <c r="J163" s="1485"/>
      <c r="K163" s="1485"/>
      <c r="L163" s="1485"/>
      <c r="M163" s="1485"/>
      <c r="N163" s="1485"/>
      <c r="O163" s="1485"/>
      <c r="P163" s="1485"/>
      <c r="Q163" s="1485"/>
      <c r="R163" s="1485"/>
      <c r="S163" s="1485"/>
      <c r="T163" s="1485"/>
    </row>
    <row r="164" spans="3:20" ht="30.75" x14ac:dyDescent="0.7">
      <c r="C164" s="1485"/>
      <c r="D164" s="1485"/>
      <c r="E164" s="1485"/>
      <c r="F164" s="1485"/>
      <c r="G164" s="1485"/>
      <c r="H164" s="1485"/>
      <c r="I164" s="1485"/>
      <c r="J164" s="1485"/>
      <c r="K164" s="1485"/>
      <c r="L164" s="1485"/>
      <c r="M164" s="1485"/>
      <c r="N164" s="1485"/>
      <c r="O164" s="1485"/>
      <c r="P164" s="1485"/>
      <c r="Q164" s="1485"/>
      <c r="R164" s="1485"/>
      <c r="S164" s="1485"/>
      <c r="T164" s="1485"/>
    </row>
    <row r="165" spans="3:20" ht="30.75" x14ac:dyDescent="0.7">
      <c r="C165" s="1485"/>
      <c r="D165" s="1485"/>
      <c r="E165" s="1485"/>
      <c r="F165" s="1485"/>
      <c r="G165" s="1485"/>
      <c r="H165" s="1485"/>
      <c r="I165" s="1485"/>
      <c r="J165" s="1485"/>
      <c r="K165" s="1485"/>
      <c r="L165" s="1485"/>
      <c r="M165" s="1485"/>
      <c r="N165" s="1485"/>
      <c r="O165" s="1485"/>
      <c r="P165" s="1485"/>
      <c r="Q165" s="1485"/>
      <c r="R165" s="1485"/>
      <c r="S165" s="1485"/>
      <c r="T165" s="1485"/>
    </row>
    <row r="166" spans="3:20" ht="30.75" x14ac:dyDescent="0.7">
      <c r="C166" s="1485"/>
      <c r="D166" s="1485"/>
      <c r="E166" s="1485"/>
      <c r="F166" s="1485"/>
      <c r="G166" s="1485"/>
      <c r="H166" s="1485"/>
      <c r="I166" s="1485"/>
      <c r="J166" s="1485"/>
      <c r="K166" s="1485"/>
      <c r="L166" s="1485"/>
      <c r="M166" s="1485"/>
      <c r="N166" s="1485"/>
      <c r="O166" s="1485"/>
      <c r="P166" s="1485"/>
      <c r="Q166" s="1485"/>
      <c r="R166" s="1485"/>
      <c r="S166" s="1485"/>
      <c r="T166" s="1485"/>
    </row>
    <row r="167" spans="3:20" ht="30.75" x14ac:dyDescent="0.7">
      <c r="C167" s="1485"/>
      <c r="D167" s="1485"/>
      <c r="E167" s="1485"/>
      <c r="F167" s="1485"/>
      <c r="G167" s="1485"/>
      <c r="H167" s="1485"/>
      <c r="I167" s="1485"/>
      <c r="J167" s="1485"/>
      <c r="K167" s="1485"/>
      <c r="L167" s="1485"/>
      <c r="M167" s="1485"/>
      <c r="N167" s="1485"/>
      <c r="O167" s="1485"/>
      <c r="P167" s="1485"/>
      <c r="Q167" s="1485"/>
      <c r="R167" s="1485"/>
      <c r="S167" s="1485"/>
      <c r="T167" s="1485"/>
    </row>
    <row r="168" spans="3:20" ht="30.75" x14ac:dyDescent="0.7">
      <c r="C168" s="1485"/>
      <c r="D168" s="1485"/>
      <c r="E168" s="1485"/>
      <c r="F168" s="1485"/>
      <c r="G168" s="1485"/>
      <c r="H168" s="1485"/>
      <c r="I168" s="1485"/>
      <c r="J168" s="1485"/>
      <c r="K168" s="1485"/>
      <c r="L168" s="1485"/>
      <c r="M168" s="1485"/>
      <c r="N168" s="1485"/>
      <c r="O168" s="1485"/>
      <c r="P168" s="1485"/>
      <c r="Q168" s="1485"/>
      <c r="R168" s="1485"/>
      <c r="S168" s="1485"/>
      <c r="T168" s="1485"/>
    </row>
    <row r="169" spans="3:20" ht="30.75" x14ac:dyDescent="0.7">
      <c r="C169" s="1485"/>
      <c r="D169" s="1485"/>
      <c r="E169" s="1485"/>
      <c r="F169" s="1485"/>
      <c r="G169" s="1485"/>
      <c r="H169" s="1485"/>
      <c r="I169" s="1485"/>
      <c r="J169" s="1485"/>
      <c r="K169" s="1485"/>
      <c r="L169" s="1485"/>
      <c r="M169" s="1485"/>
      <c r="N169" s="1485"/>
      <c r="O169" s="1485"/>
      <c r="P169" s="1485"/>
      <c r="Q169" s="1485"/>
      <c r="R169" s="1485"/>
      <c r="S169" s="1485"/>
      <c r="T169" s="1485"/>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97" t="s">
        <v>1903</v>
      </c>
      <c r="C3" s="1946"/>
      <c r="D3" s="1946"/>
      <c r="E3" s="1946"/>
      <c r="F3" s="1946"/>
      <c r="G3" s="1946"/>
      <c r="H3" s="1946"/>
      <c r="I3" s="1946"/>
    </row>
    <row r="4" spans="2:23" ht="12.75" customHeight="1" x14ac:dyDescent="0.85">
      <c r="B4" s="703"/>
      <c r="C4" s="704"/>
      <c r="D4" s="704"/>
      <c r="E4" s="704"/>
      <c r="F4" s="704"/>
      <c r="G4" s="704"/>
      <c r="H4" s="704"/>
      <c r="I4" s="704"/>
    </row>
    <row r="5" spans="2:23" s="126" customFormat="1" ht="36.75" x14ac:dyDescent="0.85">
      <c r="B5" s="1797" t="s">
        <v>1904</v>
      </c>
      <c r="C5" s="1946"/>
      <c r="D5" s="1946"/>
      <c r="E5" s="1946"/>
      <c r="F5" s="1946"/>
      <c r="G5" s="1946"/>
      <c r="H5" s="1946"/>
      <c r="I5" s="1946"/>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67" t="s">
        <v>887</v>
      </c>
      <c r="C9" s="1784">
        <v>2007</v>
      </c>
      <c r="D9" s="1784">
        <v>2008</v>
      </c>
      <c r="E9" s="1784">
        <v>2009</v>
      </c>
      <c r="F9" s="1784">
        <v>2010</v>
      </c>
      <c r="G9" s="1784">
        <v>2011</v>
      </c>
      <c r="H9" s="1784">
        <v>2012</v>
      </c>
      <c r="I9" s="1970" t="s">
        <v>886</v>
      </c>
      <c r="J9" s="341"/>
      <c r="N9" s="341"/>
    </row>
    <row r="10" spans="2:23" s="258" customFormat="1" ht="23.1" customHeight="1" x14ac:dyDescent="0.7">
      <c r="B10" s="1968"/>
      <c r="C10" s="1785"/>
      <c r="D10" s="1785"/>
      <c r="E10" s="1785"/>
      <c r="F10" s="1785"/>
      <c r="G10" s="1785"/>
      <c r="H10" s="1785"/>
      <c r="I10" s="1971"/>
    </row>
    <row r="11" spans="2:23" s="258" customFormat="1" ht="23.1" customHeight="1" x14ac:dyDescent="0.7">
      <c r="B11" s="1969"/>
      <c r="C11" s="1786"/>
      <c r="D11" s="1786"/>
      <c r="E11" s="1786"/>
      <c r="F11" s="1786"/>
      <c r="G11" s="1786"/>
      <c r="H11" s="1786"/>
      <c r="I11" s="1972"/>
    </row>
    <row r="12" spans="2:23" s="322" customFormat="1" ht="9" customHeight="1" x14ac:dyDescent="0.7">
      <c r="B12" s="691"/>
      <c r="C12" s="692"/>
      <c r="D12" s="692"/>
      <c r="E12" s="692"/>
      <c r="F12" s="692"/>
      <c r="G12" s="692"/>
      <c r="H12" s="692"/>
      <c r="I12" s="693"/>
    </row>
    <row r="13" spans="2:23" s="362" customFormat="1" ht="23.1" customHeight="1" x14ac:dyDescent="0.2">
      <c r="B13" s="874" t="s">
        <v>660</v>
      </c>
      <c r="C13" s="609"/>
      <c r="D13" s="609"/>
      <c r="E13" s="609"/>
      <c r="F13" s="609"/>
      <c r="G13" s="609"/>
      <c r="H13" s="609"/>
      <c r="I13" s="877" t="s">
        <v>702</v>
      </c>
    </row>
    <row r="14" spans="2:23" s="367" customFormat="1" ht="9" customHeight="1" x14ac:dyDescent="0.2">
      <c r="B14" s="618"/>
      <c r="C14" s="611"/>
      <c r="D14" s="611"/>
      <c r="E14" s="611"/>
      <c r="F14" s="611"/>
      <c r="G14" s="611"/>
      <c r="H14" s="611"/>
      <c r="I14" s="878"/>
    </row>
    <row r="15" spans="2:23" s="367" customFormat="1" ht="23.25" customHeight="1" x14ac:dyDescent="0.2">
      <c r="B15" s="618" t="s">
        <v>843</v>
      </c>
      <c r="C15" s="600">
        <v>684556.51974899997</v>
      </c>
      <c r="D15" s="600">
        <v>839418.96064876847</v>
      </c>
      <c r="E15" s="600">
        <v>714215.59386699996</v>
      </c>
      <c r="F15" s="600">
        <v>812208.65754714888</v>
      </c>
      <c r="G15" s="600">
        <v>964928</v>
      </c>
      <c r="H15" s="600">
        <v>794277.43102509412</v>
      </c>
      <c r="I15" s="878" t="s">
        <v>594</v>
      </c>
      <c r="O15" s="870"/>
      <c r="P15" s="870"/>
      <c r="Q15" s="870"/>
      <c r="R15" s="870"/>
    </row>
    <row r="16" spans="2:23" s="367" customFormat="1" ht="23.25" customHeight="1" x14ac:dyDescent="0.2">
      <c r="B16" s="618" t="s">
        <v>429</v>
      </c>
      <c r="C16" s="600">
        <v>30020.274138000001</v>
      </c>
      <c r="D16" s="600">
        <v>7606.8480399999999</v>
      </c>
      <c r="E16" s="600">
        <v>42071.232643000003</v>
      </c>
      <c r="F16" s="600">
        <v>8830.7657589999999</v>
      </c>
      <c r="G16" s="600">
        <v>16366</v>
      </c>
      <c r="H16" s="600">
        <v>10016</v>
      </c>
      <c r="I16" s="878" t="s">
        <v>437</v>
      </c>
      <c r="O16" s="870"/>
      <c r="P16" s="870"/>
      <c r="Q16" s="870"/>
      <c r="R16" s="870"/>
    </row>
    <row r="17" spans="2:18" s="367" customFormat="1" ht="23.25" customHeight="1" x14ac:dyDescent="0.2">
      <c r="B17" s="618" t="s">
        <v>420</v>
      </c>
      <c r="C17" s="600">
        <v>579033.61705290002</v>
      </c>
      <c r="D17" s="600">
        <v>707798.1934199403</v>
      </c>
      <c r="E17" s="600">
        <v>488330.26084917464</v>
      </c>
      <c r="F17" s="600">
        <v>569063.52938768209</v>
      </c>
      <c r="G17" s="600">
        <v>505107</v>
      </c>
      <c r="H17" s="600">
        <v>196452</v>
      </c>
      <c r="I17" s="878" t="s">
        <v>421</v>
      </c>
      <c r="O17" s="870"/>
      <c r="P17" s="870"/>
      <c r="Q17" s="870"/>
      <c r="R17" s="870"/>
    </row>
    <row r="18" spans="2:18" s="367" customFormat="1" ht="23.25" customHeight="1" x14ac:dyDescent="0.2">
      <c r="B18" s="618" t="s">
        <v>1800</v>
      </c>
      <c r="C18" s="600">
        <v>1917.3908200000001</v>
      </c>
      <c r="D18" s="600">
        <v>8716.236562</v>
      </c>
      <c r="E18" s="600">
        <v>18686</v>
      </c>
      <c r="F18" s="600">
        <v>25954.740311000001</v>
      </c>
      <c r="G18" s="600">
        <v>29505</v>
      </c>
      <c r="H18" s="600">
        <v>26246</v>
      </c>
      <c r="I18" s="878" t="s">
        <v>152</v>
      </c>
      <c r="O18" s="870"/>
      <c r="P18" s="870"/>
      <c r="Q18" s="870"/>
      <c r="R18" s="870"/>
    </row>
    <row r="19" spans="2:18" s="367" customFormat="1" ht="23.25" customHeight="1" x14ac:dyDescent="0.2">
      <c r="B19" s="618" t="s">
        <v>606</v>
      </c>
      <c r="C19" s="600">
        <v>109876</v>
      </c>
      <c r="D19" s="600">
        <v>126192</v>
      </c>
      <c r="E19" s="600">
        <v>94013</v>
      </c>
      <c r="F19" s="600">
        <v>36883.748732</v>
      </c>
      <c r="G19" s="600">
        <v>35196</v>
      </c>
      <c r="H19" s="600">
        <v>248838</v>
      </c>
      <c r="I19" s="878" t="s">
        <v>153</v>
      </c>
      <c r="K19" s="871"/>
      <c r="L19" s="871"/>
      <c r="M19" s="871"/>
      <c r="N19" s="871"/>
      <c r="O19" s="870"/>
      <c r="P19" s="870"/>
      <c r="Q19" s="870"/>
      <c r="R19" s="870"/>
    </row>
    <row r="20" spans="2:18" s="367" customFormat="1" ht="23.25" customHeight="1" x14ac:dyDescent="0.2">
      <c r="B20" s="616" t="s">
        <v>854</v>
      </c>
      <c r="C20" s="742">
        <v>1405403.8017599001</v>
      </c>
      <c r="D20" s="742">
        <v>1689732.2386707086</v>
      </c>
      <c r="E20" s="742">
        <v>1357316.0873591746</v>
      </c>
      <c r="F20" s="742">
        <v>1452941.4417368309</v>
      </c>
      <c r="G20" s="742">
        <v>1551102</v>
      </c>
      <c r="H20" s="654">
        <v>1275829.4310250941</v>
      </c>
      <c r="I20" s="741" t="s">
        <v>332</v>
      </c>
    </row>
    <row r="21" spans="2:18" s="871" customFormat="1" ht="9.9499999999999993" customHeight="1" thickBot="1" x14ac:dyDescent="0.25">
      <c r="B21" s="875"/>
      <c r="C21" s="872"/>
      <c r="D21" s="872"/>
      <c r="E21" s="872"/>
      <c r="F21" s="872"/>
      <c r="G21" s="872"/>
      <c r="H21" s="1647"/>
      <c r="I21" s="879"/>
      <c r="K21" s="367"/>
      <c r="L21" s="367"/>
      <c r="M21" s="367"/>
      <c r="N21" s="367"/>
    </row>
    <row r="22" spans="2:18" s="871" customFormat="1" ht="9.9499999999999993" customHeight="1" thickTop="1" x14ac:dyDescent="0.2">
      <c r="B22" s="876"/>
      <c r="C22" s="600"/>
      <c r="D22" s="600"/>
      <c r="E22" s="600"/>
      <c r="F22" s="600"/>
      <c r="G22" s="600"/>
      <c r="H22" s="600"/>
      <c r="I22" s="880"/>
      <c r="K22" s="367"/>
      <c r="L22" s="367"/>
      <c r="M22" s="367"/>
      <c r="N22" s="367"/>
    </row>
    <row r="23" spans="2:18" s="367" customFormat="1" ht="23.1" customHeight="1" x14ac:dyDescent="0.2">
      <c r="B23" s="874" t="s">
        <v>566</v>
      </c>
      <c r="C23" s="600"/>
      <c r="D23" s="600"/>
      <c r="E23" s="600"/>
      <c r="F23" s="600"/>
      <c r="G23" s="600"/>
      <c r="H23" s="600"/>
      <c r="I23" s="877" t="s">
        <v>272</v>
      </c>
    </row>
    <row r="24" spans="2:18" s="367" customFormat="1" ht="9" customHeight="1" x14ac:dyDescent="0.2">
      <c r="B24" s="618"/>
      <c r="C24" s="614"/>
      <c r="D24" s="614"/>
      <c r="E24" s="614"/>
      <c r="F24" s="614"/>
      <c r="G24" s="614"/>
      <c r="H24" s="614"/>
      <c r="I24" s="878"/>
    </row>
    <row r="25" spans="2:18" s="367" customFormat="1" ht="23.25" customHeight="1" x14ac:dyDescent="0.2">
      <c r="B25" s="618" t="s">
        <v>843</v>
      </c>
      <c r="C25" s="600">
        <v>21924.540983999999</v>
      </c>
      <c r="D25" s="600">
        <v>24971.750870913344</v>
      </c>
      <c r="E25" s="600">
        <v>26462.184467696217</v>
      </c>
      <c r="F25" s="600">
        <v>23933.137190262067</v>
      </c>
      <c r="G25" s="600">
        <v>24702</v>
      </c>
      <c r="H25" s="600">
        <v>16934.646341799576</v>
      </c>
      <c r="I25" s="878" t="s">
        <v>594</v>
      </c>
    </row>
    <row r="26" spans="2:18" s="367" customFormat="1" ht="23.25" customHeight="1" x14ac:dyDescent="0.2">
      <c r="B26" s="618" t="s">
        <v>429</v>
      </c>
      <c r="C26" s="600">
        <v>274.83222599999999</v>
      </c>
      <c r="D26" s="600">
        <v>45.544561999999999</v>
      </c>
      <c r="E26" s="600">
        <v>757.14301399999999</v>
      </c>
      <c r="F26" s="600">
        <v>137.83508800000001</v>
      </c>
      <c r="G26" s="600">
        <v>115</v>
      </c>
      <c r="H26" s="600">
        <v>57.580829999999999</v>
      </c>
      <c r="I26" s="878" t="s">
        <v>437</v>
      </c>
    </row>
    <row r="27" spans="2:18" s="367" customFormat="1" ht="23.25" customHeight="1" x14ac:dyDescent="0.2">
      <c r="B27" s="618" t="s">
        <v>420</v>
      </c>
      <c r="C27" s="600">
        <v>17801.079430699996</v>
      </c>
      <c r="D27" s="600">
        <v>19828.135977482973</v>
      </c>
      <c r="E27" s="600">
        <v>16579.386046127231</v>
      </c>
      <c r="F27" s="600">
        <v>18769.193178583701</v>
      </c>
      <c r="G27" s="600">
        <v>13534</v>
      </c>
      <c r="H27" s="600">
        <v>5685</v>
      </c>
      <c r="I27" s="878" t="s">
        <v>421</v>
      </c>
    </row>
    <row r="28" spans="2:18" s="367" customFormat="1" ht="23.25" customHeight="1" x14ac:dyDescent="0.2">
      <c r="B28" s="618" t="s">
        <v>1800</v>
      </c>
      <c r="C28" s="600">
        <v>75.562054000000003</v>
      </c>
      <c r="D28" s="600">
        <v>242.218962</v>
      </c>
      <c r="E28" s="600">
        <v>456</v>
      </c>
      <c r="F28" s="600">
        <v>640.74672199999998</v>
      </c>
      <c r="G28" s="600">
        <v>471</v>
      </c>
      <c r="H28" s="600">
        <v>216</v>
      </c>
      <c r="I28" s="878" t="s">
        <v>152</v>
      </c>
    </row>
    <row r="29" spans="2:18" s="367" customFormat="1" ht="23.25" customHeight="1" x14ac:dyDescent="0.2">
      <c r="B29" s="618" t="s">
        <v>606</v>
      </c>
      <c r="C29" s="600">
        <v>2307</v>
      </c>
      <c r="D29" s="600">
        <v>2949</v>
      </c>
      <c r="E29" s="600">
        <v>2052</v>
      </c>
      <c r="F29" s="600">
        <v>710.75846300000001</v>
      </c>
      <c r="G29" s="600">
        <v>520</v>
      </c>
      <c r="H29" s="600">
        <v>3864.5635240000001</v>
      </c>
      <c r="I29" s="878" t="s">
        <v>153</v>
      </c>
      <c r="K29" s="873"/>
      <c r="L29" s="873"/>
      <c r="M29" s="873"/>
      <c r="N29" s="873"/>
    </row>
    <row r="30" spans="2:18" s="367" customFormat="1" ht="23.25" customHeight="1" x14ac:dyDescent="0.2">
      <c r="B30" s="616" t="s">
        <v>854</v>
      </c>
      <c r="C30" s="742">
        <v>42383.014694699996</v>
      </c>
      <c r="D30" s="742">
        <v>48036.650372396311</v>
      </c>
      <c r="E30" s="742">
        <v>46306.713527823449</v>
      </c>
      <c r="F30" s="742">
        <v>44191.670641845769</v>
      </c>
      <c r="G30" s="742">
        <v>39342</v>
      </c>
      <c r="H30" s="654">
        <v>26757.790695799576</v>
      </c>
      <c r="I30" s="741" t="s">
        <v>332</v>
      </c>
    </row>
    <row r="31" spans="2:18" s="258" customFormat="1" ht="15" customHeight="1" thickBot="1" x14ac:dyDescent="0.75">
      <c r="B31" s="695"/>
      <c r="C31" s="697"/>
      <c r="D31" s="697"/>
      <c r="E31" s="697"/>
      <c r="F31" s="697"/>
      <c r="G31" s="697"/>
      <c r="H31" s="1648"/>
      <c r="I31" s="698"/>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97" t="s">
        <v>1905</v>
      </c>
      <c r="C34" s="1946"/>
      <c r="D34" s="1946"/>
      <c r="E34" s="1946"/>
      <c r="F34" s="1946"/>
      <c r="G34" s="1946"/>
      <c r="H34" s="1946"/>
      <c r="I34" s="1946"/>
      <c r="K34" s="37"/>
      <c r="L34" s="37"/>
      <c r="M34" s="37"/>
      <c r="N34" s="37"/>
    </row>
    <row r="35" spans="2:22" ht="12.75" customHeight="1" x14ac:dyDescent="0.85">
      <c r="B35" s="703"/>
      <c r="C35" s="704"/>
      <c r="D35" s="704"/>
      <c r="E35" s="704"/>
      <c r="F35" s="704"/>
      <c r="G35" s="704"/>
      <c r="H35" s="704"/>
      <c r="I35" s="704"/>
      <c r="N35" s="100"/>
    </row>
    <row r="36" spans="2:22" ht="36.75" x14ac:dyDescent="0.85">
      <c r="B36" s="1797" t="s">
        <v>1906</v>
      </c>
      <c r="C36" s="1946"/>
      <c r="D36" s="1946"/>
      <c r="E36" s="1946"/>
      <c r="F36" s="1946"/>
      <c r="G36" s="1946"/>
      <c r="H36" s="1946"/>
      <c r="I36" s="1946"/>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7" t="s">
        <v>1766</v>
      </c>
      <c r="C38" s="419"/>
      <c r="D38" s="419"/>
      <c r="E38" s="419"/>
      <c r="F38" s="419"/>
      <c r="G38" s="419"/>
      <c r="H38" s="419"/>
      <c r="I38" s="229" t="s">
        <v>1770</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67" t="s">
        <v>887</v>
      </c>
      <c r="C40" s="1784">
        <v>2007</v>
      </c>
      <c r="D40" s="1784">
        <v>2008</v>
      </c>
      <c r="E40" s="1784">
        <v>2009</v>
      </c>
      <c r="F40" s="1784">
        <v>2010</v>
      </c>
      <c r="G40" s="1784">
        <v>2011</v>
      </c>
      <c r="H40" s="1784">
        <v>2012</v>
      </c>
      <c r="I40" s="1970" t="s">
        <v>886</v>
      </c>
      <c r="J40" s="341"/>
      <c r="K40" s="341"/>
      <c r="L40" s="341"/>
      <c r="M40" s="341"/>
      <c r="N40" s="341"/>
    </row>
    <row r="41" spans="2:22" s="258" customFormat="1" ht="23.1" customHeight="1" x14ac:dyDescent="0.7">
      <c r="B41" s="1968"/>
      <c r="C41" s="1785"/>
      <c r="D41" s="1785"/>
      <c r="E41" s="1785"/>
      <c r="F41" s="1785"/>
      <c r="G41" s="1785"/>
      <c r="H41" s="1785"/>
      <c r="I41" s="1971"/>
    </row>
    <row r="42" spans="2:22" s="258" customFormat="1" ht="23.1" customHeight="1" x14ac:dyDescent="0.7">
      <c r="B42" s="1969"/>
      <c r="C42" s="1786"/>
      <c r="D42" s="1786"/>
      <c r="E42" s="1786"/>
      <c r="F42" s="1786"/>
      <c r="G42" s="1786"/>
      <c r="H42" s="1786"/>
      <c r="I42" s="1972"/>
      <c r="K42" s="341"/>
      <c r="L42" s="341"/>
      <c r="M42" s="341"/>
      <c r="N42" s="341"/>
    </row>
    <row r="43" spans="2:22" s="322" customFormat="1" ht="9" customHeight="1" x14ac:dyDescent="0.7">
      <c r="B43" s="691"/>
      <c r="C43" s="692"/>
      <c r="D43" s="692"/>
      <c r="E43" s="692"/>
      <c r="F43" s="692"/>
      <c r="G43" s="692"/>
      <c r="H43" s="692"/>
      <c r="I43" s="693"/>
      <c r="K43" s="258"/>
      <c r="L43" s="258"/>
      <c r="M43" s="258"/>
      <c r="N43" s="258"/>
    </row>
    <row r="44" spans="2:22" s="362" customFormat="1" ht="23.25" customHeight="1" x14ac:dyDescent="0.2">
      <c r="B44" s="876" t="s">
        <v>1517</v>
      </c>
      <c r="C44" s="1457">
        <v>581041.48199999996</v>
      </c>
      <c r="D44" s="1457">
        <v>534107.65700000001</v>
      </c>
      <c r="E44" s="1457">
        <v>540672.95799999998</v>
      </c>
      <c r="F44" s="909">
        <v>656171.05980092823</v>
      </c>
      <c r="G44" s="1703">
        <v>501433.33084149216</v>
      </c>
      <c r="H44" s="1703">
        <v>538504.10347021639</v>
      </c>
      <c r="I44" s="878" t="s">
        <v>1528</v>
      </c>
      <c r="K44" s="367"/>
      <c r="L44" s="367"/>
      <c r="M44" s="367"/>
      <c r="N44" s="367"/>
    </row>
    <row r="45" spans="2:22" s="367" customFormat="1" ht="23.25" customHeight="1" x14ac:dyDescent="0.2">
      <c r="B45" s="876" t="s">
        <v>1518</v>
      </c>
      <c r="C45" s="1457">
        <v>85672.13</v>
      </c>
      <c r="D45" s="1457">
        <v>38754.362000000001</v>
      </c>
      <c r="E45" s="1457">
        <v>72557.198999999993</v>
      </c>
      <c r="F45" s="909">
        <v>139162.64963964064</v>
      </c>
      <c r="G45" s="1703">
        <v>239343.80542190521</v>
      </c>
      <c r="H45" s="1703">
        <v>181962.22179987773</v>
      </c>
      <c r="I45" s="878" t="s">
        <v>811</v>
      </c>
      <c r="K45" s="362"/>
      <c r="L45" s="362"/>
      <c r="M45" s="362"/>
      <c r="N45" s="362"/>
    </row>
    <row r="46" spans="2:22" s="362" customFormat="1" ht="23.25" customHeight="1" x14ac:dyDescent="0.2">
      <c r="B46" s="876" t="s">
        <v>1520</v>
      </c>
      <c r="C46" s="1457">
        <v>705.35799999999995</v>
      </c>
      <c r="D46" s="1457">
        <v>582.04700000000003</v>
      </c>
      <c r="E46" s="1457">
        <v>2070.5770000000002</v>
      </c>
      <c r="F46" s="909">
        <v>2273.5276739999999</v>
      </c>
      <c r="G46" s="1703">
        <v>18773.852821</v>
      </c>
      <c r="H46" s="1703">
        <v>28055.851072999998</v>
      </c>
      <c r="I46" s="878" t="s">
        <v>1530</v>
      </c>
    </row>
    <row r="47" spans="2:22" s="367" customFormat="1" ht="23.25" customHeight="1" x14ac:dyDescent="0.2">
      <c r="B47" s="876" t="s">
        <v>1523</v>
      </c>
      <c r="C47" s="1457">
        <v>1387.8510000000001</v>
      </c>
      <c r="D47" s="1457">
        <v>1597.6579999999999</v>
      </c>
      <c r="E47" s="1457">
        <v>1717.075</v>
      </c>
      <c r="F47" s="909">
        <v>2151.4055659999999</v>
      </c>
      <c r="G47" s="1703">
        <v>10709.551095000001</v>
      </c>
      <c r="H47" s="1703">
        <v>21207.784288999999</v>
      </c>
      <c r="I47" s="878" t="s">
        <v>815</v>
      </c>
    </row>
    <row r="48" spans="2:22" s="367" customFormat="1" ht="23.25" customHeight="1" x14ac:dyDescent="0.2">
      <c r="B48" s="876" t="s">
        <v>1519</v>
      </c>
      <c r="C48" s="1457">
        <v>487.98700000000002</v>
      </c>
      <c r="D48" s="1457">
        <v>327.245</v>
      </c>
      <c r="E48" s="1456">
        <v>983.89400000000001</v>
      </c>
      <c r="F48" s="909">
        <v>3346.7692340000003</v>
      </c>
      <c r="G48" s="1703">
        <v>3785.3961209999998</v>
      </c>
      <c r="H48" s="1703">
        <v>4199.0838569999996</v>
      </c>
      <c r="I48" s="878" t="s">
        <v>1529</v>
      </c>
    </row>
    <row r="49" spans="2:14" s="362" customFormat="1" ht="23.25" customHeight="1" x14ac:dyDescent="0.2">
      <c r="B49" s="876" t="s">
        <v>1521</v>
      </c>
      <c r="C49" s="1457">
        <v>1165.778</v>
      </c>
      <c r="D49" s="1457">
        <v>554.495</v>
      </c>
      <c r="E49" s="1456">
        <v>1352.0630000000001</v>
      </c>
      <c r="F49" s="909">
        <v>2580.31369</v>
      </c>
      <c r="G49" s="1703">
        <v>2266.5757669999998</v>
      </c>
      <c r="H49" s="1703">
        <v>824.14217900000006</v>
      </c>
      <c r="I49" s="878" t="s">
        <v>813</v>
      </c>
      <c r="K49" s="367"/>
      <c r="L49" s="367"/>
      <c r="M49" s="367"/>
      <c r="N49" s="367"/>
    </row>
    <row r="50" spans="2:14" s="362" customFormat="1" ht="23.25" customHeight="1" x14ac:dyDescent="0.2">
      <c r="B50" s="876" t="s">
        <v>1524</v>
      </c>
      <c r="C50" s="1457">
        <v>2221.4189999999999</v>
      </c>
      <c r="D50" s="1457">
        <v>383.77499999999998</v>
      </c>
      <c r="E50" s="1457">
        <v>571.94399999999996</v>
      </c>
      <c r="F50" s="909">
        <v>1472.6097050000001</v>
      </c>
      <c r="G50" s="1703">
        <v>1100.6790621854359</v>
      </c>
      <c r="H50" s="1703">
        <v>3645.090295</v>
      </c>
      <c r="I50" s="878" t="s">
        <v>1527</v>
      </c>
    </row>
    <row r="51" spans="2:14" s="367" customFormat="1" ht="23.25" customHeight="1" x14ac:dyDescent="0.2">
      <c r="B51" s="876" t="s">
        <v>1522</v>
      </c>
      <c r="C51" s="1457">
        <v>27.219000000000001</v>
      </c>
      <c r="D51" s="1457">
        <v>97.611999999999995</v>
      </c>
      <c r="E51" s="1456">
        <v>94.816000000000003</v>
      </c>
      <c r="F51" s="909">
        <v>85.718299999999999</v>
      </c>
      <c r="G51" s="1703">
        <v>243.59911199999999</v>
      </c>
      <c r="H51" s="1703">
        <v>545.75816199999997</v>
      </c>
      <c r="I51" s="878" t="s">
        <v>817</v>
      </c>
      <c r="K51" s="871"/>
      <c r="L51" s="871"/>
      <c r="M51" s="871"/>
      <c r="N51" s="871"/>
    </row>
    <row r="52" spans="2:14" s="367" customFormat="1" ht="23.25" customHeight="1" x14ac:dyDescent="0.2">
      <c r="B52" s="876" t="s">
        <v>1525</v>
      </c>
      <c r="C52" s="1457">
        <v>48.573999999999998</v>
      </c>
      <c r="D52" s="1457">
        <v>9.8350000000000009</v>
      </c>
      <c r="E52" s="1457">
        <v>15.763999999999999</v>
      </c>
      <c r="F52" s="909">
        <v>13.775593000000001</v>
      </c>
      <c r="G52" s="1703">
        <v>11.116209000000001</v>
      </c>
      <c r="H52" s="1703">
        <v>6.3619459999999997</v>
      </c>
      <c r="I52" s="878" t="s">
        <v>821</v>
      </c>
    </row>
    <row r="53" spans="2:14" s="367" customFormat="1" ht="23.25" customHeight="1" x14ac:dyDescent="0.2">
      <c r="B53" s="876" t="s">
        <v>1592</v>
      </c>
      <c r="C53" s="909">
        <v>0</v>
      </c>
      <c r="D53" s="909">
        <v>0</v>
      </c>
      <c r="E53" s="894">
        <v>0</v>
      </c>
      <c r="F53" s="909">
        <v>0</v>
      </c>
      <c r="G53" s="909">
        <v>0</v>
      </c>
      <c r="H53" s="909">
        <v>0</v>
      </c>
      <c r="I53" s="878" t="s">
        <v>1604</v>
      </c>
    </row>
    <row r="54" spans="2:14" s="367" customFormat="1" ht="23.25" customHeight="1" x14ac:dyDescent="0.2">
      <c r="B54" s="876" t="s">
        <v>818</v>
      </c>
      <c r="C54" s="909">
        <v>0</v>
      </c>
      <c r="D54" s="909">
        <v>0</v>
      </c>
      <c r="E54" s="894">
        <v>0</v>
      </c>
      <c r="F54" s="909">
        <v>0</v>
      </c>
      <c r="G54" s="909">
        <v>0</v>
      </c>
      <c r="H54" s="1703">
        <v>0.92621299999999995</v>
      </c>
      <c r="I54" s="878" t="s">
        <v>1605</v>
      </c>
    </row>
    <row r="55" spans="2:14" s="367" customFormat="1" ht="23.25" customHeight="1" x14ac:dyDescent="0.2">
      <c r="B55" s="876" t="s">
        <v>1593</v>
      </c>
      <c r="C55" s="909">
        <v>0</v>
      </c>
      <c r="D55" s="909">
        <v>0</v>
      </c>
      <c r="E55" s="894">
        <v>0</v>
      </c>
      <c r="F55" s="909">
        <v>0</v>
      </c>
      <c r="G55" s="1703">
        <v>7507.1015610000004</v>
      </c>
      <c r="H55" s="1703">
        <v>1496.9742429999999</v>
      </c>
      <c r="I55" s="878" t="s">
        <v>1600</v>
      </c>
    </row>
    <row r="56" spans="2:14" s="367" customFormat="1" ht="23.25" customHeight="1" x14ac:dyDescent="0.2">
      <c r="B56" s="876" t="s">
        <v>1594</v>
      </c>
      <c r="C56" s="909">
        <v>0</v>
      </c>
      <c r="D56" s="909">
        <v>0</v>
      </c>
      <c r="E56" s="909">
        <v>0</v>
      </c>
      <c r="F56" s="909">
        <v>0</v>
      </c>
      <c r="G56" s="1703">
        <v>5.0491999999999999</v>
      </c>
      <c r="H56" s="1703">
        <v>1431.0975109999999</v>
      </c>
      <c r="I56" s="878" t="s">
        <v>1602</v>
      </c>
    </row>
    <row r="57" spans="2:14" s="367" customFormat="1" ht="23.25" customHeight="1" x14ac:dyDescent="0.2">
      <c r="B57" s="876" t="s">
        <v>1595</v>
      </c>
      <c r="C57" s="909">
        <v>0</v>
      </c>
      <c r="D57" s="909">
        <v>0</v>
      </c>
      <c r="E57" s="909">
        <v>0</v>
      </c>
      <c r="F57" s="909">
        <v>0</v>
      </c>
      <c r="G57" s="1703">
        <v>281.08923900000002</v>
      </c>
      <c r="H57" s="1703">
        <v>57.442062</v>
      </c>
      <c r="I57" s="878" t="s">
        <v>1601</v>
      </c>
    </row>
    <row r="58" spans="2:14" s="367" customFormat="1" ht="23.25" customHeight="1" x14ac:dyDescent="0.2">
      <c r="B58" s="876" t="s">
        <v>1526</v>
      </c>
      <c r="C58" s="1457">
        <v>11798.722</v>
      </c>
      <c r="D58" s="1457">
        <v>263004.27299999999</v>
      </c>
      <c r="E58" s="1457">
        <v>94179.304000000004</v>
      </c>
      <c r="F58" s="909">
        <v>4950.8283445799561</v>
      </c>
      <c r="G58" s="1703">
        <v>179467.16261351402</v>
      </c>
      <c r="H58" s="1703">
        <v>12340.593924999999</v>
      </c>
      <c r="I58" s="878" t="s">
        <v>1603</v>
      </c>
    </row>
    <row r="59" spans="2:14" s="362" customFormat="1" ht="23.25" customHeight="1" x14ac:dyDescent="0.2">
      <c r="B59" s="616" t="s">
        <v>854</v>
      </c>
      <c r="C59" s="893">
        <v>684556.52</v>
      </c>
      <c r="D59" s="893">
        <v>839418.95900000003</v>
      </c>
      <c r="E59" s="893">
        <v>714215.59399999992</v>
      </c>
      <c r="F59" s="893">
        <v>812208.65754714876</v>
      </c>
      <c r="G59" s="1704">
        <v>964928.30906409689</v>
      </c>
      <c r="H59" s="1704">
        <v>794277.43102509412</v>
      </c>
      <c r="I59" s="741" t="s">
        <v>332</v>
      </c>
      <c r="K59" s="871"/>
      <c r="L59" s="871"/>
      <c r="M59" s="871"/>
      <c r="N59" s="871"/>
    </row>
    <row r="60" spans="2:14" s="256" customFormat="1" ht="9.9499999999999993" customHeight="1" thickBot="1" x14ac:dyDescent="0.75">
      <c r="B60" s="702"/>
      <c r="C60" s="699"/>
      <c r="D60" s="699"/>
      <c r="E60" s="699"/>
      <c r="F60" s="699"/>
      <c r="G60" s="699"/>
      <c r="H60" s="699"/>
      <c r="I60" s="694"/>
      <c r="K60" s="258"/>
      <c r="L60" s="258"/>
      <c r="M60" s="258"/>
      <c r="N60" s="258"/>
    </row>
    <row r="61" spans="2:14" s="258" customFormat="1" ht="9" customHeight="1" thickTop="1" x14ac:dyDescent="0.7"/>
    <row r="62" spans="2:14" s="419" customFormat="1" ht="18.75" customHeight="1" x14ac:dyDescent="0.5">
      <c r="B62" s="336" t="s">
        <v>1801</v>
      </c>
      <c r="C62" s="336"/>
      <c r="D62" s="336"/>
      <c r="E62" s="336"/>
      <c r="F62" s="336"/>
      <c r="G62" s="336"/>
      <c r="H62" s="336"/>
      <c r="I62" s="336" t="s">
        <v>1802</v>
      </c>
    </row>
    <row r="63" spans="2:14" s="53" customFormat="1" ht="20.25" customHeight="1" x14ac:dyDescent="0.5">
      <c r="B63" s="63"/>
      <c r="K63" s="48"/>
      <c r="L63" s="48"/>
      <c r="M63" s="48"/>
      <c r="N63" s="48"/>
    </row>
  </sheetData>
  <mergeCells count="20">
    <mergeCell ref="B3:I3"/>
    <mergeCell ref="B5:I5"/>
    <mergeCell ref="B34:I34"/>
    <mergeCell ref="B36:I36"/>
    <mergeCell ref="B9:B11"/>
    <mergeCell ref="I9:I11"/>
    <mergeCell ref="C9:C11"/>
    <mergeCell ref="D9:D11"/>
    <mergeCell ref="E9:E11"/>
    <mergeCell ref="F9:F11"/>
    <mergeCell ref="G9:G11"/>
    <mergeCell ref="H9:H11"/>
    <mergeCell ref="F40:F42"/>
    <mergeCell ref="G40:G42"/>
    <mergeCell ref="H40:H42"/>
    <mergeCell ref="B40:B42"/>
    <mergeCell ref="I40:I42"/>
    <mergeCell ref="C40:C42"/>
    <mergeCell ref="D40:D42"/>
    <mergeCell ref="E40:E42"/>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7" t="s">
        <v>1907</v>
      </c>
      <c r="C3" s="1798"/>
      <c r="D3" s="1798"/>
      <c r="E3" s="1798"/>
      <c r="F3" s="1798"/>
      <c r="G3" s="1798"/>
      <c r="H3" s="1798"/>
      <c r="I3" s="1798"/>
    </row>
    <row r="4" spans="2:22" s="5" customFormat="1" ht="9.75" customHeight="1" x14ac:dyDescent="0.85">
      <c r="B4" s="1662"/>
      <c r="C4" s="1662"/>
      <c r="D4" s="1662"/>
      <c r="E4" s="1662"/>
      <c r="F4" s="1662"/>
      <c r="G4" s="1662"/>
      <c r="H4" s="1662"/>
      <c r="I4" s="1662"/>
      <c r="J4" s="2"/>
    </row>
    <row r="5" spans="2:22" ht="36.75" x14ac:dyDescent="0.85">
      <c r="B5" s="1797" t="s">
        <v>1908</v>
      </c>
      <c r="C5" s="1798"/>
      <c r="D5" s="1798"/>
      <c r="E5" s="1798"/>
      <c r="F5" s="1798"/>
      <c r="G5" s="1798"/>
      <c r="H5" s="1798"/>
      <c r="I5" s="1798"/>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716" t="s">
        <v>1766</v>
      </c>
      <c r="C7" s="419"/>
      <c r="D7" s="419"/>
      <c r="E7" s="419"/>
      <c r="F7" s="419"/>
      <c r="G7" s="419"/>
      <c r="H7" s="419"/>
      <c r="I7" s="717" t="s">
        <v>1770</v>
      </c>
      <c r="J7" s="419"/>
      <c r="K7" s="419"/>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61" customFormat="1" ht="23.1" customHeight="1" thickTop="1" x14ac:dyDescent="0.7">
      <c r="B9" s="1973" t="s">
        <v>887</v>
      </c>
      <c r="C9" s="1784">
        <v>2007</v>
      </c>
      <c r="D9" s="1784">
        <v>2008</v>
      </c>
      <c r="E9" s="1784">
        <v>2009</v>
      </c>
      <c r="F9" s="1784">
        <v>2010</v>
      </c>
      <c r="G9" s="1784">
        <v>2011</v>
      </c>
      <c r="H9" s="1784">
        <v>2012</v>
      </c>
      <c r="I9" s="1976" t="s">
        <v>886</v>
      </c>
      <c r="J9" s="526"/>
      <c r="M9" s="526"/>
    </row>
    <row r="10" spans="2:22" s="361" customFormat="1" ht="23.1" customHeight="1" x14ac:dyDescent="0.7">
      <c r="B10" s="1974"/>
      <c r="C10" s="1785"/>
      <c r="D10" s="1785"/>
      <c r="E10" s="1785"/>
      <c r="F10" s="1785"/>
      <c r="G10" s="1785"/>
      <c r="H10" s="1785"/>
      <c r="I10" s="1977"/>
    </row>
    <row r="11" spans="2:22" s="361" customFormat="1" ht="23.1" customHeight="1" x14ac:dyDescent="0.7">
      <c r="B11" s="1975"/>
      <c r="C11" s="1786"/>
      <c r="D11" s="1786"/>
      <c r="E11" s="1786"/>
      <c r="F11" s="1786"/>
      <c r="G11" s="1786"/>
      <c r="H11" s="1786"/>
      <c r="I11" s="1978"/>
    </row>
    <row r="12" spans="2:22" s="657" customFormat="1" ht="9.9499999999999993" customHeight="1" x14ac:dyDescent="0.7">
      <c r="B12" s="706"/>
      <c r="C12" s="468"/>
      <c r="D12" s="468"/>
      <c r="E12" s="468"/>
      <c r="F12" s="468"/>
      <c r="G12" s="468"/>
      <c r="H12" s="468"/>
      <c r="I12" s="707"/>
    </row>
    <row r="13" spans="2:22" s="883" customFormat="1" ht="30.75" x14ac:dyDescent="0.2">
      <c r="B13" s="744" t="s">
        <v>422</v>
      </c>
      <c r="C13" s="882"/>
      <c r="D13" s="882"/>
      <c r="E13" s="882"/>
      <c r="F13" s="882"/>
      <c r="G13" s="882"/>
      <c r="H13" s="882"/>
      <c r="I13" s="887" t="s">
        <v>521</v>
      </c>
    </row>
    <row r="14" spans="2:22" s="613" customFormat="1" ht="9.9499999999999993" customHeight="1" x14ac:dyDescent="0.2">
      <c r="B14" s="744"/>
      <c r="C14" s="611"/>
      <c r="D14" s="611"/>
      <c r="E14" s="611"/>
      <c r="F14" s="611"/>
      <c r="G14" s="611"/>
      <c r="H14" s="611"/>
      <c r="I14" s="887"/>
    </row>
    <row r="15" spans="2:22" s="566" customFormat="1" ht="23.1" customHeight="1" x14ac:dyDescent="0.2">
      <c r="B15" s="884" t="s">
        <v>420</v>
      </c>
      <c r="C15" s="892">
        <v>579034.36459999997</v>
      </c>
      <c r="D15" s="892">
        <v>707798.19299999997</v>
      </c>
      <c r="E15" s="893">
        <v>488330.261</v>
      </c>
      <c r="F15" s="893">
        <v>569063.92938768235</v>
      </c>
      <c r="G15" s="893">
        <v>505106.91254537803</v>
      </c>
      <c r="H15" s="893">
        <v>196452.33140692691</v>
      </c>
      <c r="I15" s="888" t="s">
        <v>421</v>
      </c>
    </row>
    <row r="16" spans="2:22" s="613" customFormat="1" ht="23.1" customHeight="1" x14ac:dyDescent="0.2">
      <c r="B16" s="885" t="s">
        <v>113</v>
      </c>
      <c r="C16" s="894">
        <v>93079.216502200012</v>
      </c>
      <c r="D16" s="894">
        <v>87575.995999999999</v>
      </c>
      <c r="E16" s="894">
        <v>107949.679</v>
      </c>
      <c r="F16" s="894">
        <v>99526.492979923903</v>
      </c>
      <c r="G16" s="894">
        <v>76012.651503000001</v>
      </c>
      <c r="H16" s="894">
        <v>54290.191012348434</v>
      </c>
      <c r="I16" s="889" t="s">
        <v>522</v>
      </c>
      <c r="J16" s="566"/>
    </row>
    <row r="17" spans="2:10" s="613" customFormat="1" ht="23.1" customHeight="1" x14ac:dyDescent="0.2">
      <c r="B17" s="885" t="s">
        <v>911</v>
      </c>
      <c r="C17" s="894">
        <v>5040.3436670000001</v>
      </c>
      <c r="D17" s="894">
        <v>53582.987999999998</v>
      </c>
      <c r="E17" s="894">
        <v>9995.7450000000008</v>
      </c>
      <c r="F17" s="894">
        <v>5300.9006920000002</v>
      </c>
      <c r="G17" s="894">
        <v>635.8038590000001</v>
      </c>
      <c r="H17" s="894">
        <v>112.69606900000001</v>
      </c>
      <c r="I17" s="889" t="s">
        <v>912</v>
      </c>
      <c r="J17" s="566"/>
    </row>
    <row r="18" spans="2:10" s="613" customFormat="1" ht="23.1" customHeight="1" x14ac:dyDescent="0.2">
      <c r="B18" s="885" t="s">
        <v>1803</v>
      </c>
      <c r="C18" s="894">
        <v>9295.7614675999994</v>
      </c>
      <c r="D18" s="894">
        <v>26462.396000000001</v>
      </c>
      <c r="E18" s="894">
        <v>13499.709000000001</v>
      </c>
      <c r="F18" s="894">
        <v>20089.052829</v>
      </c>
      <c r="G18" s="894">
        <v>17621.510517732</v>
      </c>
      <c r="H18" s="894">
        <v>12652.110598298499</v>
      </c>
      <c r="I18" s="889" t="s">
        <v>228</v>
      </c>
      <c r="J18" s="566"/>
    </row>
    <row r="19" spans="2:10" s="613" customFormat="1" ht="23.1" customHeight="1" x14ac:dyDescent="0.2">
      <c r="B19" s="885" t="s">
        <v>591</v>
      </c>
      <c r="C19" s="894">
        <v>219541.22569600001</v>
      </c>
      <c r="D19" s="894">
        <v>261275.61900000001</v>
      </c>
      <c r="E19" s="894">
        <v>169576.97099999999</v>
      </c>
      <c r="F19" s="894">
        <v>261932.52650585002</v>
      </c>
      <c r="G19" s="894">
        <v>243107.49331164599</v>
      </c>
      <c r="H19" s="894">
        <v>42640.445498279994</v>
      </c>
      <c r="I19" s="889" t="s">
        <v>114</v>
      </c>
      <c r="J19" s="566"/>
    </row>
    <row r="20" spans="2:10" s="613" customFormat="1" ht="23.1" customHeight="1" x14ac:dyDescent="0.2">
      <c r="B20" s="885" t="s">
        <v>115</v>
      </c>
      <c r="C20" s="894">
        <v>13594.997601999999</v>
      </c>
      <c r="D20" s="894">
        <v>7628.5150000000003</v>
      </c>
      <c r="E20" s="894">
        <v>4465.13</v>
      </c>
      <c r="F20" s="894">
        <v>4317.2019314999998</v>
      </c>
      <c r="G20" s="894">
        <v>4459.9145630000003</v>
      </c>
      <c r="H20" s="894">
        <v>2507.821688</v>
      </c>
      <c r="I20" s="889" t="s">
        <v>523</v>
      </c>
      <c r="J20" s="566"/>
    </row>
    <row r="21" spans="2:10" s="613" customFormat="1" ht="23.1" customHeight="1" x14ac:dyDescent="0.2">
      <c r="B21" s="885" t="s">
        <v>116</v>
      </c>
      <c r="C21" s="894">
        <v>28755.030410200012</v>
      </c>
      <c r="D21" s="894">
        <v>35198.347999999998</v>
      </c>
      <c r="E21" s="894">
        <v>31796.183000000001</v>
      </c>
      <c r="F21" s="894">
        <v>32517.822616000001</v>
      </c>
      <c r="G21" s="894">
        <v>36571.299940999997</v>
      </c>
      <c r="H21" s="894">
        <v>16967.657787</v>
      </c>
      <c r="I21" s="889" t="s">
        <v>524</v>
      </c>
      <c r="J21" s="566"/>
    </row>
    <row r="22" spans="2:10" s="613" customFormat="1" ht="23.1" customHeight="1" x14ac:dyDescent="0.2">
      <c r="B22" s="885" t="s">
        <v>117</v>
      </c>
      <c r="C22" s="894">
        <v>70321.001126499992</v>
      </c>
      <c r="D22" s="894">
        <v>118927.004</v>
      </c>
      <c r="E22" s="894">
        <v>54887.841999999997</v>
      </c>
      <c r="F22" s="894">
        <v>52723.76027796635</v>
      </c>
      <c r="G22" s="894">
        <v>46176.025999999998</v>
      </c>
      <c r="H22" s="894">
        <v>35140.965260999998</v>
      </c>
      <c r="I22" s="889" t="s">
        <v>118</v>
      </c>
      <c r="J22" s="566"/>
    </row>
    <row r="23" spans="2:10" s="613" customFormat="1" ht="23.1" customHeight="1" x14ac:dyDescent="0.2">
      <c r="B23" s="885" t="s">
        <v>119</v>
      </c>
      <c r="C23" s="894">
        <v>26935.71847</v>
      </c>
      <c r="D23" s="894">
        <v>31574.721000000001</v>
      </c>
      <c r="E23" s="894">
        <v>18216.331999999999</v>
      </c>
      <c r="F23" s="894">
        <v>11287.613732000002</v>
      </c>
      <c r="G23" s="894">
        <v>7787.771850000001</v>
      </c>
      <c r="H23" s="894">
        <v>9120.401382</v>
      </c>
      <c r="I23" s="889" t="s">
        <v>229</v>
      </c>
      <c r="J23" s="566"/>
    </row>
    <row r="24" spans="2:10" s="613" customFormat="1" ht="23.1" customHeight="1" x14ac:dyDescent="0.2">
      <c r="B24" s="885" t="s">
        <v>592</v>
      </c>
      <c r="C24" s="894">
        <v>67471.069658499997</v>
      </c>
      <c r="D24" s="894">
        <v>47552.815000000002</v>
      </c>
      <c r="E24" s="894">
        <v>37942.67</v>
      </c>
      <c r="F24" s="894">
        <v>37368.284823442089</v>
      </c>
      <c r="G24" s="894">
        <v>44734.440999999999</v>
      </c>
      <c r="H24" s="894">
        <v>23020.042111000002</v>
      </c>
      <c r="I24" s="889" t="s">
        <v>226</v>
      </c>
      <c r="J24" s="566"/>
    </row>
    <row r="25" spans="2:10" s="613" customFormat="1" ht="23.1" customHeight="1" x14ac:dyDescent="0.2">
      <c r="B25" s="885" t="s">
        <v>593</v>
      </c>
      <c r="C25" s="894">
        <v>45000</v>
      </c>
      <c r="D25" s="894">
        <v>38019.790999999997</v>
      </c>
      <c r="E25" s="894">
        <v>40000</v>
      </c>
      <c r="F25" s="894">
        <v>44000.273000000001</v>
      </c>
      <c r="G25" s="894">
        <v>28000</v>
      </c>
      <c r="H25" s="894">
        <v>0</v>
      </c>
      <c r="I25" s="889" t="s">
        <v>227</v>
      </c>
      <c r="J25" s="566"/>
    </row>
    <row r="26" spans="2:10" s="613" customFormat="1" ht="9.9499999999999993" customHeight="1" x14ac:dyDescent="0.2">
      <c r="B26" s="744"/>
      <c r="C26" s="895"/>
      <c r="D26" s="895"/>
      <c r="E26" s="895"/>
      <c r="F26" s="895"/>
      <c r="G26" s="895"/>
      <c r="H26" s="895"/>
      <c r="I26" s="887"/>
    </row>
    <row r="27" spans="2:10" s="566" customFormat="1" ht="23.1" customHeight="1" x14ac:dyDescent="0.2">
      <c r="B27" s="884" t="s">
        <v>843</v>
      </c>
      <c r="C27" s="892">
        <v>684556.51974900009</v>
      </c>
      <c r="D27" s="892">
        <v>839418.96100000001</v>
      </c>
      <c r="E27" s="893">
        <v>714215.59400000004</v>
      </c>
      <c r="F27" s="893">
        <v>812208.65754714911</v>
      </c>
      <c r="G27" s="893">
        <v>964928.3083880971</v>
      </c>
      <c r="H27" s="893">
        <v>794277.43102509412</v>
      </c>
      <c r="I27" s="888" t="s">
        <v>594</v>
      </c>
    </row>
    <row r="28" spans="2:10" s="613" customFormat="1" ht="23.1" customHeight="1" x14ac:dyDescent="0.2">
      <c r="B28" s="885" t="s">
        <v>113</v>
      </c>
      <c r="C28" s="894">
        <v>68802.052070999998</v>
      </c>
      <c r="D28" s="894">
        <v>96531.153999999995</v>
      </c>
      <c r="E28" s="894">
        <v>122366.067</v>
      </c>
      <c r="F28" s="894">
        <v>130512.606331</v>
      </c>
      <c r="G28" s="894">
        <v>143731.385381</v>
      </c>
      <c r="H28" s="894">
        <v>138579.99031299999</v>
      </c>
      <c r="I28" s="889" t="s">
        <v>522</v>
      </c>
      <c r="J28" s="566"/>
    </row>
    <row r="29" spans="2:10" s="613" customFormat="1" ht="23.1" customHeight="1" x14ac:dyDescent="0.2">
      <c r="B29" s="885" t="s">
        <v>911</v>
      </c>
      <c r="C29" s="894">
        <v>5650.5652039999995</v>
      </c>
      <c r="D29" s="894">
        <v>3829.1819999999998</v>
      </c>
      <c r="E29" s="894">
        <v>10697.251</v>
      </c>
      <c r="F29" s="894">
        <v>17753.574718</v>
      </c>
      <c r="G29" s="894">
        <v>15726.174999999999</v>
      </c>
      <c r="H29" s="894">
        <v>6309.2424950000004</v>
      </c>
      <c r="I29" s="889" t="s">
        <v>912</v>
      </c>
      <c r="J29" s="566"/>
    </row>
    <row r="30" spans="2:10" s="613" customFormat="1" ht="23.1" customHeight="1" x14ac:dyDescent="0.2">
      <c r="B30" s="885" t="s">
        <v>1803</v>
      </c>
      <c r="C30" s="894">
        <v>25695.748241000001</v>
      </c>
      <c r="D30" s="894">
        <v>36602.726999999999</v>
      </c>
      <c r="E30" s="894">
        <v>44172.936000000002</v>
      </c>
      <c r="F30" s="894">
        <v>37632.706008000001</v>
      </c>
      <c r="G30" s="894">
        <v>36238.490562999999</v>
      </c>
      <c r="H30" s="894">
        <v>24319.387993</v>
      </c>
      <c r="I30" s="889" t="s">
        <v>228</v>
      </c>
      <c r="J30" s="566"/>
    </row>
    <row r="31" spans="2:10" s="613" customFormat="1" ht="23.1" customHeight="1" x14ac:dyDescent="0.2">
      <c r="B31" s="885" t="s">
        <v>591</v>
      </c>
      <c r="C31" s="894">
        <v>225665.845088</v>
      </c>
      <c r="D31" s="894">
        <v>265331.54399999999</v>
      </c>
      <c r="E31" s="894">
        <v>91543.778000000006</v>
      </c>
      <c r="F31" s="894">
        <v>159609.72758097656</v>
      </c>
      <c r="G31" s="894">
        <v>187068.86364940787</v>
      </c>
      <c r="H31" s="894">
        <v>326175.00727809407</v>
      </c>
      <c r="I31" s="889" t="s">
        <v>114</v>
      </c>
      <c r="J31" s="566"/>
    </row>
    <row r="32" spans="2:10" s="613" customFormat="1" ht="23.1" customHeight="1" x14ac:dyDescent="0.2">
      <c r="B32" s="885" t="s">
        <v>115</v>
      </c>
      <c r="C32" s="894">
        <v>5369.7022479999996</v>
      </c>
      <c r="D32" s="894">
        <v>7034.2579999999998</v>
      </c>
      <c r="E32" s="894">
        <v>10096.89</v>
      </c>
      <c r="F32" s="894">
        <v>8356.1664799999999</v>
      </c>
      <c r="G32" s="894">
        <v>16702.847072</v>
      </c>
      <c r="H32" s="894">
        <v>14739.495054999999</v>
      </c>
      <c r="I32" s="889" t="s">
        <v>523</v>
      </c>
      <c r="J32" s="566"/>
    </row>
    <row r="33" spans="2:10" s="613" customFormat="1" ht="23.1" customHeight="1" x14ac:dyDescent="0.2">
      <c r="B33" s="885" t="s">
        <v>116</v>
      </c>
      <c r="C33" s="894">
        <v>78367.605807999993</v>
      </c>
      <c r="D33" s="894">
        <v>102838.701</v>
      </c>
      <c r="E33" s="894">
        <v>98914.835999999996</v>
      </c>
      <c r="F33" s="894">
        <v>105918.01503235997</v>
      </c>
      <c r="G33" s="894">
        <v>124782.40087100001</v>
      </c>
      <c r="H33" s="894">
        <v>91510.344887999992</v>
      </c>
      <c r="I33" s="889" t="s">
        <v>524</v>
      </c>
      <c r="J33" s="566"/>
    </row>
    <row r="34" spans="2:10" s="613" customFormat="1" ht="23.1" customHeight="1" x14ac:dyDescent="0.2">
      <c r="B34" s="885" t="s">
        <v>117</v>
      </c>
      <c r="C34" s="894">
        <v>147948.50079699999</v>
      </c>
      <c r="D34" s="894">
        <v>217264.158</v>
      </c>
      <c r="E34" s="894">
        <v>204515.45699999999</v>
      </c>
      <c r="F34" s="894">
        <v>170490.026552</v>
      </c>
      <c r="G34" s="894">
        <v>221776.26797099999</v>
      </c>
      <c r="H34" s="894">
        <v>112628.529463</v>
      </c>
      <c r="I34" s="889" t="s">
        <v>118</v>
      </c>
      <c r="J34" s="566"/>
    </row>
    <row r="35" spans="2:10" s="613" customFormat="1" ht="23.1" customHeight="1" x14ac:dyDescent="0.2">
      <c r="B35" s="885" t="s">
        <v>119</v>
      </c>
      <c r="C35" s="894">
        <v>117840.125419</v>
      </c>
      <c r="D35" s="894">
        <v>98469.391000000003</v>
      </c>
      <c r="E35" s="894">
        <v>119881.689</v>
      </c>
      <c r="F35" s="894">
        <v>167211.100921</v>
      </c>
      <c r="G35" s="894">
        <v>203900.90168668926</v>
      </c>
      <c r="H35" s="894">
        <v>73099.14596899999</v>
      </c>
      <c r="I35" s="889" t="s">
        <v>229</v>
      </c>
      <c r="J35" s="566"/>
    </row>
    <row r="36" spans="2:10" s="613" customFormat="1" ht="23.1" customHeight="1" x14ac:dyDescent="0.2">
      <c r="B36" s="885" t="s">
        <v>592</v>
      </c>
      <c r="C36" s="894">
        <v>9216.3748729999988</v>
      </c>
      <c r="D36" s="894">
        <v>11510.584999999999</v>
      </c>
      <c r="E36" s="894">
        <v>12010.074000000001</v>
      </c>
      <c r="F36" s="894">
        <v>14692.618349812501</v>
      </c>
      <c r="G36" s="894">
        <v>15000.976194000001</v>
      </c>
      <c r="H36" s="894">
        <v>6916.0744570000006</v>
      </c>
      <c r="I36" s="889" t="s">
        <v>226</v>
      </c>
      <c r="J36" s="566"/>
    </row>
    <row r="37" spans="2:10" s="613" customFormat="1" ht="23.1" customHeight="1" x14ac:dyDescent="0.2">
      <c r="B37" s="885" t="s">
        <v>593</v>
      </c>
      <c r="C37" s="894">
        <v>0</v>
      </c>
      <c r="D37" s="894">
        <v>7.2610000000000001</v>
      </c>
      <c r="E37" s="894">
        <v>16.615999999921769</v>
      </c>
      <c r="F37" s="894">
        <v>32.115574000000002</v>
      </c>
      <c r="G37" s="894">
        <v>0</v>
      </c>
      <c r="H37" s="894">
        <v>0.213114</v>
      </c>
      <c r="I37" s="889" t="s">
        <v>227</v>
      </c>
    </row>
    <row r="38" spans="2:10" s="613" customFormat="1" ht="9.9499999999999993" customHeight="1" thickBot="1" x14ac:dyDescent="0.25">
      <c r="B38" s="875"/>
      <c r="C38" s="896"/>
      <c r="D38" s="896"/>
      <c r="E38" s="897"/>
      <c r="F38" s="897"/>
      <c r="G38" s="897"/>
      <c r="H38" s="1633"/>
      <c r="I38" s="890"/>
    </row>
    <row r="39" spans="2:10" s="613" customFormat="1" ht="9.9499999999999993" customHeight="1" thickTop="1" x14ac:dyDescent="0.2">
      <c r="B39" s="876"/>
      <c r="C39" s="894"/>
      <c r="D39" s="894"/>
      <c r="E39" s="894"/>
      <c r="F39" s="894"/>
      <c r="G39" s="894"/>
      <c r="H39" s="894"/>
      <c r="I39" s="889"/>
    </row>
    <row r="40" spans="2:10" s="883" customFormat="1" ht="23.1" customHeight="1" x14ac:dyDescent="0.2">
      <c r="B40" s="874" t="s">
        <v>0</v>
      </c>
      <c r="C40" s="898"/>
      <c r="D40" s="898"/>
      <c r="E40" s="898"/>
      <c r="F40" s="898"/>
      <c r="G40" s="898"/>
      <c r="H40" s="898"/>
      <c r="I40" s="887" t="s">
        <v>741</v>
      </c>
    </row>
    <row r="41" spans="2:10" s="613" customFormat="1" ht="9.9499999999999993" customHeight="1" x14ac:dyDescent="0.2">
      <c r="B41" s="744"/>
      <c r="C41" s="895"/>
      <c r="D41" s="895"/>
      <c r="E41" s="895"/>
      <c r="F41" s="895"/>
      <c r="G41" s="895"/>
      <c r="H41" s="895"/>
      <c r="I41" s="887"/>
    </row>
    <row r="42" spans="2:10" s="566" customFormat="1" ht="23.1" customHeight="1" x14ac:dyDescent="0.2">
      <c r="B42" s="884" t="s">
        <v>420</v>
      </c>
      <c r="C42" s="892">
        <v>579033.61705290002</v>
      </c>
      <c r="D42" s="892">
        <v>707798.19341993891</v>
      </c>
      <c r="E42" s="893">
        <v>488330.26084917464</v>
      </c>
      <c r="F42" s="893">
        <v>569064.41614368232</v>
      </c>
      <c r="G42" s="893">
        <v>505106.91338355985</v>
      </c>
      <c r="H42" s="893">
        <v>196452.33140692694</v>
      </c>
      <c r="I42" s="888" t="s">
        <v>421</v>
      </c>
    </row>
    <row r="43" spans="2:10" s="613" customFormat="1" ht="23.1" customHeight="1" x14ac:dyDescent="0.2">
      <c r="B43" s="876" t="s">
        <v>638</v>
      </c>
      <c r="C43" s="894">
        <v>235547.56126589995</v>
      </c>
      <c r="D43" s="894">
        <v>259107.74469160059</v>
      </c>
      <c r="E43" s="894">
        <v>210059.70025250001</v>
      </c>
      <c r="F43" s="894">
        <v>199144.37800734624</v>
      </c>
      <c r="G43" s="894">
        <v>171551.17131618183</v>
      </c>
      <c r="H43" s="894">
        <v>87581.361845348438</v>
      </c>
      <c r="I43" s="889" t="s">
        <v>296</v>
      </c>
    </row>
    <row r="44" spans="2:10" s="613" customFormat="1" ht="23.1" customHeight="1" x14ac:dyDescent="0.2">
      <c r="B44" s="876" t="s">
        <v>769</v>
      </c>
      <c r="C44" s="894">
        <v>338301.82601000002</v>
      </c>
      <c r="D44" s="894">
        <v>442329.13143033837</v>
      </c>
      <c r="E44" s="894">
        <v>272236.26537417463</v>
      </c>
      <c r="F44" s="894">
        <v>362031.03813633614</v>
      </c>
      <c r="G44" s="894">
        <v>328006.93832137802</v>
      </c>
      <c r="H44" s="894">
        <v>102331.2328695785</v>
      </c>
      <c r="I44" s="891" t="s">
        <v>770</v>
      </c>
    </row>
    <row r="45" spans="2:10" s="613" customFormat="1" ht="23.1" customHeight="1" x14ac:dyDescent="0.2">
      <c r="B45" s="876" t="s">
        <v>567</v>
      </c>
      <c r="C45" s="894">
        <v>5184.2297769999996</v>
      </c>
      <c r="D45" s="894">
        <v>6361.3172979999999</v>
      </c>
      <c r="E45" s="894">
        <v>6034.2952224999999</v>
      </c>
      <c r="F45" s="894">
        <v>7889</v>
      </c>
      <c r="G45" s="894">
        <v>5548.8037459999996</v>
      </c>
      <c r="H45" s="894">
        <v>6539.7366920000004</v>
      </c>
      <c r="I45" s="889" t="s">
        <v>297</v>
      </c>
    </row>
    <row r="46" spans="2:10" s="613" customFormat="1" ht="9.9499999999999993" customHeight="1" x14ac:dyDescent="0.2">
      <c r="B46" s="744"/>
      <c r="C46" s="895"/>
      <c r="D46" s="895"/>
      <c r="E46" s="895"/>
      <c r="F46" s="895"/>
      <c r="G46" s="895"/>
      <c r="H46" s="895"/>
      <c r="I46" s="887"/>
    </row>
    <row r="47" spans="2:10" s="566" customFormat="1" ht="23.1" customHeight="1" x14ac:dyDescent="0.2">
      <c r="B47" s="884" t="s">
        <v>843</v>
      </c>
      <c r="C47" s="892">
        <v>684556.51974900009</v>
      </c>
      <c r="D47" s="892">
        <v>839418.96064878209</v>
      </c>
      <c r="E47" s="893">
        <v>714215.59386700008</v>
      </c>
      <c r="F47" s="893">
        <v>812208.65754714888</v>
      </c>
      <c r="G47" s="893">
        <v>964927.99888049858</v>
      </c>
      <c r="H47" s="893">
        <v>794277.43102509412</v>
      </c>
      <c r="I47" s="888" t="s">
        <v>594</v>
      </c>
    </row>
    <row r="48" spans="2:10" s="613" customFormat="1" ht="23.1" customHeight="1" x14ac:dyDescent="0.2">
      <c r="B48" s="876" t="s">
        <v>638</v>
      </c>
      <c r="C48" s="894">
        <v>68132.124112000005</v>
      </c>
      <c r="D48" s="894">
        <v>70244.988207114468</v>
      </c>
      <c r="E48" s="894">
        <v>87146.026159000001</v>
      </c>
      <c r="F48" s="894">
        <v>113855.63814503865</v>
      </c>
      <c r="G48" s="894">
        <v>118826.4</v>
      </c>
      <c r="H48" s="894">
        <v>103220.661721</v>
      </c>
      <c r="I48" s="889" t="s">
        <v>296</v>
      </c>
    </row>
    <row r="49" spans="2:9" s="613" customFormat="1" ht="23.1" customHeight="1" x14ac:dyDescent="0.2">
      <c r="B49" s="876" t="s">
        <v>769</v>
      </c>
      <c r="C49" s="894">
        <v>499164.904286</v>
      </c>
      <c r="D49" s="894">
        <v>668523.07193936431</v>
      </c>
      <c r="E49" s="894">
        <v>507735.53907200001</v>
      </c>
      <c r="F49" s="894">
        <v>534117.26256811025</v>
      </c>
      <c r="G49" s="894">
        <v>643559.63199740788</v>
      </c>
      <c r="H49" s="894">
        <v>616627.40964809409</v>
      </c>
      <c r="I49" s="891" t="s">
        <v>770</v>
      </c>
    </row>
    <row r="50" spans="2:9" s="613" customFormat="1" ht="23.1" customHeight="1" x14ac:dyDescent="0.2">
      <c r="B50" s="876" t="s">
        <v>567</v>
      </c>
      <c r="C50" s="894">
        <v>117259.491351</v>
      </c>
      <c r="D50" s="894">
        <v>100650.90050230325</v>
      </c>
      <c r="E50" s="894">
        <v>119334.028636</v>
      </c>
      <c r="F50" s="894">
        <v>164235.756834</v>
      </c>
      <c r="G50" s="894">
        <v>202541.96688309064</v>
      </c>
      <c r="H50" s="894">
        <v>74429.359656000001</v>
      </c>
      <c r="I50" s="889" t="s">
        <v>297</v>
      </c>
    </row>
    <row r="51" spans="2:9" s="613" customFormat="1" ht="9.9499999999999993" customHeight="1" thickBot="1" x14ac:dyDescent="0.25">
      <c r="B51" s="875"/>
      <c r="C51" s="896"/>
      <c r="D51" s="896"/>
      <c r="E51" s="897"/>
      <c r="F51" s="897"/>
      <c r="G51" s="897"/>
      <c r="H51" s="1633"/>
      <c r="I51" s="890"/>
    </row>
    <row r="52" spans="2:9" s="613" customFormat="1" ht="9.9499999999999993" customHeight="1" thickTop="1" x14ac:dyDescent="0.2">
      <c r="B52" s="876"/>
      <c r="C52" s="894"/>
      <c r="D52" s="894"/>
      <c r="E52" s="894"/>
      <c r="F52" s="894"/>
      <c r="G52" s="894"/>
      <c r="H52" s="894"/>
      <c r="I52" s="889"/>
    </row>
    <row r="53" spans="2:9" s="883" customFormat="1" ht="23.1" customHeight="1" x14ac:dyDescent="0.2">
      <c r="B53" s="874" t="s">
        <v>595</v>
      </c>
      <c r="C53" s="898"/>
      <c r="D53" s="898"/>
      <c r="E53" s="898"/>
      <c r="F53" s="898"/>
      <c r="G53" s="898"/>
      <c r="H53" s="898"/>
      <c r="I53" s="887" t="s">
        <v>405</v>
      </c>
    </row>
    <row r="54" spans="2:9" s="613" customFormat="1" ht="9.9499999999999993" customHeight="1" x14ac:dyDescent="0.2">
      <c r="B54" s="744"/>
      <c r="C54" s="895"/>
      <c r="D54" s="895"/>
      <c r="E54" s="895"/>
      <c r="F54" s="895"/>
      <c r="G54" s="895"/>
      <c r="H54" s="895"/>
      <c r="I54" s="887"/>
    </row>
    <row r="55" spans="2:9" s="566" customFormat="1" ht="23.1" customHeight="1" x14ac:dyDescent="0.2">
      <c r="B55" s="884" t="s">
        <v>420</v>
      </c>
      <c r="C55" s="892">
        <v>579033.61705289991</v>
      </c>
      <c r="D55" s="892">
        <v>707798.19341993914</v>
      </c>
      <c r="E55" s="893">
        <v>488330.26084917469</v>
      </c>
      <c r="F55" s="893">
        <v>569064.06414559169</v>
      </c>
      <c r="G55" s="893">
        <v>505106.91338355985</v>
      </c>
      <c r="H55" s="893">
        <v>196452.33140692694</v>
      </c>
      <c r="I55" s="888" t="s">
        <v>421</v>
      </c>
    </row>
    <row r="56" spans="2:9" s="613" customFormat="1" ht="23.1" customHeight="1" x14ac:dyDescent="0.2">
      <c r="B56" s="876" t="s">
        <v>60</v>
      </c>
      <c r="C56" s="894">
        <v>256687.81061379999</v>
      </c>
      <c r="D56" s="894">
        <v>287807.9905713583</v>
      </c>
      <c r="E56" s="894">
        <v>211564.42993099999</v>
      </c>
      <c r="F56" s="894">
        <v>281466.98200531985</v>
      </c>
      <c r="G56" s="894">
        <v>250402.84499342</v>
      </c>
      <c r="H56" s="894">
        <v>82147.101642462439</v>
      </c>
      <c r="I56" s="889" t="s">
        <v>838</v>
      </c>
    </row>
    <row r="57" spans="2:9" s="613" customFormat="1" ht="23.1" customHeight="1" x14ac:dyDescent="0.2">
      <c r="B57" s="886" t="s">
        <v>604</v>
      </c>
      <c r="C57" s="894">
        <v>234839.02513659993</v>
      </c>
      <c r="D57" s="894">
        <v>279126.38543866418</v>
      </c>
      <c r="E57" s="894">
        <v>195605.2712844552</v>
      </c>
      <c r="F57" s="894">
        <v>217557</v>
      </c>
      <c r="G57" s="894">
        <v>193394.45621357783</v>
      </c>
      <c r="H57" s="894">
        <v>75428.282920280006</v>
      </c>
      <c r="I57" s="889" t="s">
        <v>799</v>
      </c>
    </row>
    <row r="58" spans="2:9" s="613" customFormat="1" ht="23.1" customHeight="1" x14ac:dyDescent="0.2">
      <c r="B58" s="876" t="s">
        <v>800</v>
      </c>
      <c r="C58" s="894">
        <v>87506.781302500007</v>
      </c>
      <c r="D58" s="894">
        <v>140863.81740991669</v>
      </c>
      <c r="E58" s="894">
        <v>81160.559633719487</v>
      </c>
      <c r="F58" s="894">
        <v>70040.082140271857</v>
      </c>
      <c r="G58" s="894">
        <v>61309.612176561997</v>
      </c>
      <c r="H58" s="894">
        <v>38876.946844184502</v>
      </c>
      <c r="I58" s="889" t="s">
        <v>801</v>
      </c>
    </row>
    <row r="59" spans="2:9" s="613" customFormat="1" ht="9.9499999999999993" customHeight="1" x14ac:dyDescent="0.2">
      <c r="B59" s="744"/>
      <c r="C59" s="895"/>
      <c r="D59" s="895"/>
      <c r="E59" s="895"/>
      <c r="F59" s="895"/>
      <c r="G59" s="895"/>
      <c r="H59" s="895"/>
      <c r="I59" s="887"/>
    </row>
    <row r="60" spans="2:9" s="566" customFormat="1" ht="23.1" customHeight="1" x14ac:dyDescent="0.2">
      <c r="B60" s="884" t="s">
        <v>843</v>
      </c>
      <c r="C60" s="892">
        <v>684556.51974899997</v>
      </c>
      <c r="D60" s="892">
        <v>839418.96064878383</v>
      </c>
      <c r="E60" s="893">
        <v>714216.17242900003</v>
      </c>
      <c r="F60" s="893">
        <v>812208.65754714899</v>
      </c>
      <c r="G60" s="893">
        <v>964928.30906409712</v>
      </c>
      <c r="H60" s="893">
        <v>794277.43102509412</v>
      </c>
      <c r="I60" s="888" t="s">
        <v>594</v>
      </c>
    </row>
    <row r="61" spans="2:9" s="613" customFormat="1" ht="23.1" customHeight="1" x14ac:dyDescent="0.2">
      <c r="B61" s="876" t="s">
        <v>60</v>
      </c>
      <c r="C61" s="894">
        <v>53601.974148000001</v>
      </c>
      <c r="D61" s="894">
        <v>73433.088629384278</v>
      </c>
      <c r="E61" s="894">
        <v>91569</v>
      </c>
      <c r="F61" s="894">
        <v>81152.685188999996</v>
      </c>
      <c r="G61" s="894">
        <v>88365.094586000007</v>
      </c>
      <c r="H61" s="894">
        <v>84764.071447999973</v>
      </c>
      <c r="I61" s="889" t="s">
        <v>838</v>
      </c>
    </row>
    <row r="62" spans="2:9" s="613" customFormat="1" ht="23.1" customHeight="1" x14ac:dyDescent="0.2">
      <c r="B62" s="886" t="s">
        <v>604</v>
      </c>
      <c r="C62" s="894">
        <v>391358.741882</v>
      </c>
      <c r="D62" s="894">
        <v>421898.9781590791</v>
      </c>
      <c r="E62" s="894">
        <v>282376.722954</v>
      </c>
      <c r="F62" s="894">
        <v>420728.30296365515</v>
      </c>
      <c r="G62" s="894">
        <v>485645.33161909709</v>
      </c>
      <c r="H62" s="894">
        <v>476590.55579109414</v>
      </c>
      <c r="I62" s="889" t="s">
        <v>799</v>
      </c>
    </row>
    <row r="63" spans="2:9" s="613" customFormat="1" ht="23.1" customHeight="1" x14ac:dyDescent="0.2">
      <c r="B63" s="876" t="s">
        <v>800</v>
      </c>
      <c r="C63" s="894">
        <v>239595.80371899999</v>
      </c>
      <c r="D63" s="894">
        <v>344086.89386032044</v>
      </c>
      <c r="E63" s="894">
        <v>340270.44947499997</v>
      </c>
      <c r="F63" s="894">
        <v>310327.66939449386</v>
      </c>
      <c r="G63" s="894">
        <v>390917.882859</v>
      </c>
      <c r="H63" s="894">
        <v>232922.803786</v>
      </c>
      <c r="I63" s="889" t="s">
        <v>801</v>
      </c>
    </row>
    <row r="64" spans="2:9" s="613" customFormat="1" ht="9.9499999999999993" customHeight="1" thickBot="1" x14ac:dyDescent="0.25">
      <c r="B64" s="875"/>
      <c r="C64" s="896"/>
      <c r="D64" s="896"/>
      <c r="E64" s="897"/>
      <c r="F64" s="897"/>
      <c r="G64" s="897"/>
      <c r="H64" s="1633"/>
      <c r="I64" s="890"/>
    </row>
    <row r="65" spans="2:9" s="613" customFormat="1" ht="9.9499999999999993" customHeight="1" thickTop="1" x14ac:dyDescent="0.2">
      <c r="B65" s="876"/>
      <c r="C65" s="894"/>
      <c r="D65" s="894"/>
      <c r="E65" s="894"/>
      <c r="F65" s="894"/>
      <c r="G65" s="894"/>
      <c r="H65" s="894"/>
      <c r="I65" s="889"/>
    </row>
    <row r="66" spans="2:9" s="883" customFormat="1" ht="23.1" customHeight="1" x14ac:dyDescent="0.2">
      <c r="B66" s="874" t="s">
        <v>596</v>
      </c>
      <c r="C66" s="898"/>
      <c r="D66" s="898"/>
      <c r="E66" s="898"/>
      <c r="F66" s="898"/>
      <c r="G66" s="898"/>
      <c r="H66" s="898"/>
      <c r="I66" s="887" t="s">
        <v>742</v>
      </c>
    </row>
    <row r="67" spans="2:9" s="613" customFormat="1" ht="9.9499999999999993" customHeight="1" x14ac:dyDescent="0.2">
      <c r="B67" s="744"/>
      <c r="C67" s="895"/>
      <c r="D67" s="895"/>
      <c r="E67" s="895"/>
      <c r="F67" s="895"/>
      <c r="G67" s="895"/>
      <c r="H67" s="895"/>
      <c r="I67" s="887"/>
    </row>
    <row r="68" spans="2:9" s="566" customFormat="1" ht="23.1" customHeight="1" x14ac:dyDescent="0.2">
      <c r="B68" s="884" t="s">
        <v>420</v>
      </c>
      <c r="C68" s="892">
        <v>579033.61705289991</v>
      </c>
      <c r="D68" s="892">
        <v>707797.55557375331</v>
      </c>
      <c r="E68" s="893">
        <v>488330.26084917469</v>
      </c>
      <c r="F68" s="893">
        <v>569063.52938768221</v>
      </c>
      <c r="G68" s="893">
        <v>505106.91338355979</v>
      </c>
      <c r="H68" s="893">
        <v>196452.33140692694</v>
      </c>
      <c r="I68" s="888" t="s">
        <v>421</v>
      </c>
    </row>
    <row r="69" spans="2:9" s="613" customFormat="1" ht="23.1" customHeight="1" x14ac:dyDescent="0.2">
      <c r="B69" s="876" t="s">
        <v>802</v>
      </c>
      <c r="C69" s="894">
        <v>245566.90903749998</v>
      </c>
      <c r="D69" s="894">
        <v>283441</v>
      </c>
      <c r="E69" s="894">
        <v>180388.1253204552</v>
      </c>
      <c r="F69" s="894">
        <v>288610.82095110946</v>
      </c>
      <c r="G69" s="894">
        <v>262587.59545037796</v>
      </c>
      <c r="H69" s="894">
        <v>55110.576665578497</v>
      </c>
      <c r="I69" s="889" t="s">
        <v>181</v>
      </c>
    </row>
    <row r="70" spans="2:9" s="613" customFormat="1" ht="23.1" customHeight="1" x14ac:dyDescent="0.2">
      <c r="B70" s="876" t="s">
        <v>873</v>
      </c>
      <c r="C70" s="894">
        <v>333466.70801539993</v>
      </c>
      <c r="D70" s="894">
        <v>424356.55557375331</v>
      </c>
      <c r="E70" s="894">
        <v>307942.13552871946</v>
      </c>
      <c r="F70" s="894">
        <v>280452.70843657281</v>
      </c>
      <c r="G70" s="894">
        <v>242519.31793318182</v>
      </c>
      <c r="H70" s="894">
        <v>141341.75474134844</v>
      </c>
      <c r="I70" s="889" t="s">
        <v>295</v>
      </c>
    </row>
    <row r="71" spans="2:9" s="613" customFormat="1" ht="9.9499999999999993" customHeight="1" x14ac:dyDescent="0.2">
      <c r="B71" s="744"/>
      <c r="C71" s="895"/>
      <c r="D71" s="895"/>
      <c r="E71" s="895"/>
      <c r="F71" s="895"/>
      <c r="G71" s="895"/>
      <c r="H71" s="895"/>
      <c r="I71" s="887"/>
    </row>
    <row r="72" spans="2:9" s="566" customFormat="1" ht="24" customHeight="1" x14ac:dyDescent="0.2">
      <c r="B72" s="884" t="s">
        <v>843</v>
      </c>
      <c r="C72" s="892">
        <v>684556.51974899997</v>
      </c>
      <c r="D72" s="892">
        <v>839418.96064878372</v>
      </c>
      <c r="E72" s="893">
        <v>714216</v>
      </c>
      <c r="F72" s="893">
        <v>812208.65754714899</v>
      </c>
      <c r="G72" s="893">
        <v>964928.309064097</v>
      </c>
      <c r="H72" s="893">
        <v>794277.43102509412</v>
      </c>
      <c r="I72" s="888" t="s">
        <v>594</v>
      </c>
    </row>
    <row r="73" spans="2:9" s="613" customFormat="1" ht="23.1" customHeight="1" x14ac:dyDescent="0.2">
      <c r="B73" s="876" t="s">
        <v>802</v>
      </c>
      <c r="C73" s="894">
        <v>286209.49914999999</v>
      </c>
      <c r="D73" s="894">
        <v>291471.68494097021</v>
      </c>
      <c r="E73" s="894">
        <v>106618</v>
      </c>
      <c r="F73" s="894">
        <v>205738.65015747651</v>
      </c>
      <c r="G73" s="894">
        <v>257479.89621270518</v>
      </c>
      <c r="H73" s="894">
        <v>399215.94334709411</v>
      </c>
      <c r="I73" s="889" t="s">
        <v>181</v>
      </c>
    </row>
    <row r="74" spans="2:9" s="613" customFormat="1" ht="23.1" customHeight="1" x14ac:dyDescent="0.2">
      <c r="B74" s="876" t="s">
        <v>873</v>
      </c>
      <c r="C74" s="894">
        <v>398347.02059899992</v>
      </c>
      <c r="D74" s="894">
        <v>547947.27570781356</v>
      </c>
      <c r="E74" s="894">
        <v>607598</v>
      </c>
      <c r="F74" s="894">
        <v>606470.00738967245</v>
      </c>
      <c r="G74" s="894">
        <v>707448.41285139183</v>
      </c>
      <c r="H74" s="894">
        <v>395061.487678</v>
      </c>
      <c r="I74" s="889" t="s">
        <v>295</v>
      </c>
    </row>
    <row r="75" spans="2:9" s="361" customFormat="1" ht="15" customHeight="1" thickBot="1" x14ac:dyDescent="0.75">
      <c r="B75" s="711"/>
      <c r="C75" s="710"/>
      <c r="D75" s="710"/>
      <c r="E75" s="709"/>
      <c r="F75" s="709"/>
      <c r="G75" s="709"/>
      <c r="H75" s="1634"/>
      <c r="I75" s="714"/>
    </row>
    <row r="76" spans="2:9" ht="9" customHeight="1" thickTop="1" x14ac:dyDescent="0.5">
      <c r="B76" s="712"/>
      <c r="C76" s="56"/>
      <c r="D76" s="56"/>
      <c r="E76" s="56"/>
      <c r="F76" s="56"/>
      <c r="G76" s="56"/>
      <c r="H76" s="56"/>
      <c r="I76" s="715"/>
    </row>
    <row r="77" spans="2:9" s="53" customFormat="1" ht="18.75" customHeight="1" x14ac:dyDescent="0.5">
      <c r="B77" s="528" t="s">
        <v>1556</v>
      </c>
      <c r="I77" s="528" t="s">
        <v>1802</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78"/>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97" t="s">
        <v>1909</v>
      </c>
      <c r="C3" s="1798"/>
      <c r="D3" s="1798"/>
      <c r="E3" s="1798"/>
      <c r="F3" s="1798"/>
      <c r="G3" s="1798"/>
      <c r="H3" s="1798"/>
      <c r="I3" s="1798"/>
    </row>
    <row r="4" spans="2:23" s="5" customFormat="1" ht="12.75" customHeight="1" x14ac:dyDescent="0.85">
      <c r="B4" s="1662"/>
      <c r="C4" s="1662"/>
      <c r="D4" s="1662"/>
      <c r="E4" s="1662"/>
      <c r="F4" s="1662"/>
      <c r="G4" s="1662"/>
      <c r="H4" s="1662"/>
      <c r="I4" s="1662"/>
      <c r="J4" s="2"/>
    </row>
    <row r="5" spans="2:23" ht="36.75" x14ac:dyDescent="0.85">
      <c r="B5" s="1797" t="s">
        <v>1910</v>
      </c>
      <c r="C5" s="1798"/>
      <c r="D5" s="1798"/>
      <c r="E5" s="1798"/>
      <c r="F5" s="1798"/>
      <c r="G5" s="1798"/>
      <c r="H5" s="1798"/>
      <c r="I5" s="1798"/>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73" t="s">
        <v>887</v>
      </c>
      <c r="C9" s="1784">
        <v>2007</v>
      </c>
      <c r="D9" s="1784">
        <v>2008</v>
      </c>
      <c r="E9" s="1784">
        <v>2009</v>
      </c>
      <c r="F9" s="1784">
        <v>2010</v>
      </c>
      <c r="G9" s="1784">
        <v>2011</v>
      </c>
      <c r="H9" s="1784">
        <v>2012</v>
      </c>
      <c r="I9" s="1976" t="s">
        <v>886</v>
      </c>
      <c r="J9" s="722"/>
      <c r="N9" s="43"/>
    </row>
    <row r="10" spans="2:23" s="42" customFormat="1" ht="24.95" customHeight="1" x14ac:dyDescent="0.65">
      <c r="B10" s="1974"/>
      <c r="C10" s="1785"/>
      <c r="D10" s="1785"/>
      <c r="E10" s="1785"/>
      <c r="F10" s="1785"/>
      <c r="G10" s="1785"/>
      <c r="H10" s="1785"/>
      <c r="I10" s="1977"/>
      <c r="J10" s="723"/>
    </row>
    <row r="11" spans="2:23" s="42" customFormat="1" ht="24.95" customHeight="1" x14ac:dyDescent="0.65">
      <c r="B11" s="1975"/>
      <c r="C11" s="1786"/>
      <c r="D11" s="1786"/>
      <c r="E11" s="1786"/>
      <c r="F11" s="1786"/>
      <c r="G11" s="1786"/>
      <c r="H11" s="1786"/>
      <c r="I11" s="1978"/>
      <c r="J11" s="723"/>
    </row>
    <row r="12" spans="2:23" s="82" customFormat="1" ht="15" customHeight="1" x14ac:dyDescent="0.7">
      <c r="B12" s="721"/>
      <c r="C12" s="718"/>
      <c r="D12" s="718"/>
      <c r="E12" s="718"/>
      <c r="F12" s="718"/>
      <c r="G12" s="718"/>
      <c r="H12" s="718"/>
      <c r="I12" s="724"/>
    </row>
    <row r="13" spans="2:23" s="942" customFormat="1" ht="23.1" customHeight="1" x14ac:dyDescent="0.2">
      <c r="B13" s="874" t="s">
        <v>660</v>
      </c>
      <c r="C13" s="1428"/>
      <c r="D13" s="1428"/>
      <c r="E13" s="1428"/>
      <c r="F13" s="1428"/>
      <c r="G13" s="1437"/>
      <c r="H13" s="1428"/>
      <c r="I13" s="887" t="s">
        <v>702</v>
      </c>
    </row>
    <row r="14" spans="2:23" s="158" customFormat="1" ht="9.9499999999999993" customHeight="1" x14ac:dyDescent="0.2">
      <c r="B14" s="618"/>
      <c r="C14" s="1429"/>
      <c r="D14" s="1429"/>
      <c r="E14" s="1429"/>
      <c r="F14" s="1429"/>
      <c r="G14" s="1438"/>
      <c r="H14" s="1429"/>
      <c r="I14" s="889"/>
    </row>
    <row r="15" spans="2:23" s="158" customFormat="1" ht="23.1" customHeight="1" x14ac:dyDescent="0.2">
      <c r="B15" s="616" t="s">
        <v>154</v>
      </c>
      <c r="C15" s="1430">
        <v>111398.36383720003</v>
      </c>
      <c r="D15" s="1430">
        <v>148129.70000000001</v>
      </c>
      <c r="E15" s="1430">
        <v>116195.3</v>
      </c>
      <c r="F15" s="1431">
        <v>103949.24624642385</v>
      </c>
      <c r="G15" s="1405">
        <v>80241.498657000004</v>
      </c>
      <c r="H15" s="1431">
        <v>56063.87661834844</v>
      </c>
      <c r="I15" s="888" t="s">
        <v>661</v>
      </c>
    </row>
    <row r="16" spans="2:23" s="158" customFormat="1" ht="23.1" customHeight="1" x14ac:dyDescent="0.2">
      <c r="B16" s="618" t="s">
        <v>837</v>
      </c>
      <c r="C16" s="1432">
        <v>63088.219315300012</v>
      </c>
      <c r="D16" s="1432">
        <v>43904.899999999994</v>
      </c>
      <c r="E16" s="1432">
        <v>65779</v>
      </c>
      <c r="F16" s="1433">
        <v>61679.838832319809</v>
      </c>
      <c r="G16" s="1406">
        <v>50495.946581000004</v>
      </c>
      <c r="H16" s="1433">
        <v>41755.976938348438</v>
      </c>
      <c r="I16" s="889" t="s">
        <v>838</v>
      </c>
    </row>
    <row r="17" spans="2:9" s="158" customFormat="1" ht="23.1" customHeight="1" x14ac:dyDescent="0.2">
      <c r="B17" s="1078" t="s">
        <v>664</v>
      </c>
      <c r="C17" s="1433">
        <v>22272.645090000002</v>
      </c>
      <c r="D17" s="1433">
        <v>14096.3</v>
      </c>
      <c r="E17" s="1433">
        <v>8222.2000000000007</v>
      </c>
      <c r="F17" s="1433">
        <v>10945.112433214286</v>
      </c>
      <c r="G17" s="1406">
        <v>6591.353728</v>
      </c>
      <c r="H17" s="1433">
        <v>8577.5672410000006</v>
      </c>
      <c r="I17" s="1643" t="s">
        <v>839</v>
      </c>
    </row>
    <row r="18" spans="2:9" s="158" customFormat="1" ht="23.1" customHeight="1" x14ac:dyDescent="0.2">
      <c r="B18" s="1078" t="s">
        <v>663</v>
      </c>
      <c r="C18" s="1433">
        <v>40815.574225300006</v>
      </c>
      <c r="D18" s="1433">
        <v>29808.6</v>
      </c>
      <c r="E18" s="1433">
        <v>57556.800000000003</v>
      </c>
      <c r="F18" s="1433">
        <v>50734.726399105522</v>
      </c>
      <c r="G18" s="1406">
        <v>43904.592853000002</v>
      </c>
      <c r="H18" s="1433">
        <v>33178.409697348434</v>
      </c>
      <c r="I18" s="1643" t="s">
        <v>840</v>
      </c>
    </row>
    <row r="19" spans="2:9" s="158" customFormat="1" ht="23.1" customHeight="1" x14ac:dyDescent="0.2">
      <c r="B19" s="618" t="s">
        <v>832</v>
      </c>
      <c r="C19" s="1432">
        <v>48310.144521900016</v>
      </c>
      <c r="D19" s="1432">
        <v>104224.8</v>
      </c>
      <c r="E19" s="1432">
        <v>50416.3</v>
      </c>
      <c r="F19" s="1433">
        <v>42269.40741410404</v>
      </c>
      <c r="G19" s="1406">
        <v>29745.552076</v>
      </c>
      <c r="H19" s="1433">
        <v>14307.89968</v>
      </c>
      <c r="I19" s="889" t="s">
        <v>833</v>
      </c>
    </row>
    <row r="20" spans="2:9" s="158" customFormat="1" ht="23.1" customHeight="1" x14ac:dyDescent="0.2">
      <c r="B20" s="1078" t="s">
        <v>664</v>
      </c>
      <c r="C20" s="1433">
        <v>2124.7674305</v>
      </c>
      <c r="D20" s="1433">
        <v>6340.8</v>
      </c>
      <c r="E20" s="1433">
        <v>7037.3</v>
      </c>
      <c r="F20" s="1433">
        <v>3106.0629159999999</v>
      </c>
      <c r="G20" s="1406">
        <v>4014.5544829999999</v>
      </c>
      <c r="H20" s="1433">
        <v>513.71681999999998</v>
      </c>
      <c r="I20" s="1643" t="s">
        <v>839</v>
      </c>
    </row>
    <row r="21" spans="2:9" s="158" customFormat="1" ht="23.1" customHeight="1" x14ac:dyDescent="0.2">
      <c r="B21" s="1078" t="s">
        <v>663</v>
      </c>
      <c r="C21" s="1433">
        <v>46185.377091400012</v>
      </c>
      <c r="D21" s="1433">
        <v>97884</v>
      </c>
      <c r="E21" s="1433">
        <v>43379</v>
      </c>
      <c r="F21" s="1433">
        <v>39163.344498104037</v>
      </c>
      <c r="G21" s="1406">
        <v>25730.997593</v>
      </c>
      <c r="H21" s="1433">
        <v>13794.182860000001</v>
      </c>
      <c r="I21" s="1643" t="s">
        <v>840</v>
      </c>
    </row>
    <row r="22" spans="2:9" s="158" customFormat="1" ht="9.9499999999999993" customHeight="1" x14ac:dyDescent="0.2">
      <c r="B22" s="618"/>
      <c r="C22" s="1434"/>
      <c r="D22" s="1434"/>
      <c r="E22" s="1434"/>
      <c r="F22" s="1434"/>
      <c r="G22" s="1439"/>
      <c r="H22" s="1434"/>
      <c r="I22" s="889"/>
    </row>
    <row r="23" spans="2:9" s="158" customFormat="1" ht="23.1" customHeight="1" x14ac:dyDescent="0.2">
      <c r="B23" s="616" t="s">
        <v>665</v>
      </c>
      <c r="C23" s="1430">
        <v>313904.4134895</v>
      </c>
      <c r="D23" s="1430">
        <v>421892.1</v>
      </c>
      <c r="E23" s="1430">
        <v>256976.7</v>
      </c>
      <c r="F23" s="1431">
        <v>347979.86278712185</v>
      </c>
      <c r="G23" s="1405">
        <v>317401.03011037799</v>
      </c>
      <c r="H23" s="1431">
        <v>93239.948808578498</v>
      </c>
      <c r="I23" s="888" t="s">
        <v>1267</v>
      </c>
    </row>
    <row r="24" spans="2:9" s="158" customFormat="1" ht="23.1" customHeight="1" x14ac:dyDescent="0.2">
      <c r="B24" s="618" t="s">
        <v>1804</v>
      </c>
      <c r="C24" s="1432">
        <v>94527.141094499995</v>
      </c>
      <c r="D24" s="1432">
        <v>160609.1</v>
      </c>
      <c r="E24" s="1432">
        <v>87366.6</v>
      </c>
      <c r="F24" s="1433">
        <v>86640.981551271849</v>
      </c>
      <c r="G24" s="1406">
        <v>74407.227449482001</v>
      </c>
      <c r="H24" s="1433">
        <v>50523.065559298499</v>
      </c>
      <c r="I24" s="889" t="s">
        <v>270</v>
      </c>
    </row>
    <row r="25" spans="2:9" s="158" customFormat="1" ht="23.1" customHeight="1" x14ac:dyDescent="0.2">
      <c r="B25" s="1078" t="s">
        <v>837</v>
      </c>
      <c r="C25" s="1433">
        <v>9145.1272224999993</v>
      </c>
      <c r="D25" s="1433">
        <v>26086.1</v>
      </c>
      <c r="E25" s="1433">
        <v>13243.3</v>
      </c>
      <c r="F25" s="1433">
        <v>19706.962327000001</v>
      </c>
      <c r="G25" s="1406">
        <v>17112.16975592</v>
      </c>
      <c r="H25" s="1433">
        <v>12159.835535114</v>
      </c>
      <c r="I25" s="1643" t="s">
        <v>838</v>
      </c>
    </row>
    <row r="26" spans="2:9" s="158" customFormat="1" ht="23.1" customHeight="1" x14ac:dyDescent="0.2">
      <c r="B26" s="1078" t="s">
        <v>832</v>
      </c>
      <c r="C26" s="1433">
        <v>85382.013871999996</v>
      </c>
      <c r="D26" s="1433">
        <v>134523</v>
      </c>
      <c r="E26" s="1433">
        <v>74123.3</v>
      </c>
      <c r="F26" s="1433">
        <v>66934.019224271848</v>
      </c>
      <c r="G26" s="1406">
        <v>57295.057693561997</v>
      </c>
      <c r="H26" s="1433">
        <v>38363.230024184501</v>
      </c>
      <c r="I26" s="1643" t="s">
        <v>833</v>
      </c>
    </row>
    <row r="27" spans="2:9" s="158" customFormat="1" ht="23.1" customHeight="1" x14ac:dyDescent="0.2">
      <c r="B27" s="618" t="s">
        <v>584</v>
      </c>
      <c r="C27" s="1432">
        <v>219377.27239500001</v>
      </c>
      <c r="D27" s="1432">
        <v>261283</v>
      </c>
      <c r="E27" s="1432">
        <v>169610.1</v>
      </c>
      <c r="F27" s="1433">
        <v>261338.88123585001</v>
      </c>
      <c r="G27" s="1406">
        <v>242993.80266089601</v>
      </c>
      <c r="H27" s="1433">
        <v>42716.883249279999</v>
      </c>
      <c r="I27" s="889" t="s">
        <v>271</v>
      </c>
    </row>
    <row r="28" spans="2:9" s="158" customFormat="1" ht="23.1" customHeight="1" x14ac:dyDescent="0.2">
      <c r="B28" s="1078" t="s">
        <v>837</v>
      </c>
      <c r="C28" s="1433">
        <v>184454.464076</v>
      </c>
      <c r="D28" s="1433">
        <v>217817</v>
      </c>
      <c r="E28" s="1433">
        <v>132542.1</v>
      </c>
      <c r="F28" s="1433">
        <v>200080.180846</v>
      </c>
      <c r="G28" s="1406">
        <v>182794.7286565</v>
      </c>
      <c r="H28" s="1433">
        <v>28231.289169</v>
      </c>
      <c r="I28" s="1643" t="s">
        <v>838</v>
      </c>
    </row>
    <row r="29" spans="2:9" s="158" customFormat="1" ht="23.1" customHeight="1" x14ac:dyDescent="0.2">
      <c r="B29" s="1078" t="s">
        <v>832</v>
      </c>
      <c r="C29" s="1433">
        <v>34922.808318999996</v>
      </c>
      <c r="D29" s="1433">
        <v>43466</v>
      </c>
      <c r="E29" s="1433">
        <v>37068</v>
      </c>
      <c r="F29" s="1433">
        <v>61258.700389850012</v>
      </c>
      <c r="G29" s="1406">
        <v>60199.07400439601</v>
      </c>
      <c r="H29" s="1433">
        <v>14485.59408028</v>
      </c>
      <c r="I29" s="1643" t="s">
        <v>833</v>
      </c>
    </row>
    <row r="30" spans="2:9" s="158" customFormat="1" ht="9.9499999999999993" customHeight="1" x14ac:dyDescent="0.2">
      <c r="B30" s="618"/>
      <c r="C30" s="1434"/>
      <c r="D30" s="1434"/>
      <c r="E30" s="1434"/>
      <c r="F30" s="1434"/>
      <c r="G30" s="1439"/>
      <c r="H30" s="1434"/>
      <c r="I30" s="889"/>
    </row>
    <row r="31" spans="2:9" s="158" customFormat="1" ht="23.1" customHeight="1" x14ac:dyDescent="0.2">
      <c r="B31" s="616" t="s">
        <v>585</v>
      </c>
      <c r="C31" s="1431">
        <v>728.27261899999996</v>
      </c>
      <c r="D31" s="1431">
        <v>1539.7</v>
      </c>
      <c r="E31" s="1431">
        <v>1203.4000000000001</v>
      </c>
      <c r="F31" s="1431">
        <v>1832.118052</v>
      </c>
      <c r="G31" s="1405">
        <v>1696.609007</v>
      </c>
      <c r="H31" s="1431">
        <v>1496.714183</v>
      </c>
      <c r="I31" s="888" t="s">
        <v>563</v>
      </c>
    </row>
    <row r="32" spans="2:9" s="158" customFormat="1" ht="9.9499999999999993" customHeight="1" x14ac:dyDescent="0.2">
      <c r="B32" s="618"/>
      <c r="C32" s="1434"/>
      <c r="D32" s="1434"/>
      <c r="E32" s="1434"/>
      <c r="F32" s="1434"/>
      <c r="G32" s="1439"/>
      <c r="H32" s="1434"/>
      <c r="I32" s="889"/>
    </row>
    <row r="33" spans="2:9" s="158" customFormat="1" ht="23.1" customHeight="1" x14ac:dyDescent="0.2">
      <c r="B33" s="616" t="s">
        <v>273</v>
      </c>
      <c r="C33" s="1431">
        <v>4479.8526110000003</v>
      </c>
      <c r="D33" s="1431">
        <v>4828.8</v>
      </c>
      <c r="E33" s="1431">
        <v>4846.2</v>
      </c>
      <c r="F33" s="1431">
        <v>6087.841563</v>
      </c>
      <c r="G33" s="1405">
        <v>3896.9290719999999</v>
      </c>
      <c r="H33" s="1431">
        <v>5065.9001740000003</v>
      </c>
      <c r="I33" s="888" t="s">
        <v>717</v>
      </c>
    </row>
    <row r="34" spans="2:9" s="158" customFormat="1" ht="9.9499999999999993" customHeight="1" x14ac:dyDescent="0.2">
      <c r="B34" s="618"/>
      <c r="C34" s="1434"/>
      <c r="D34" s="1434"/>
      <c r="E34" s="1434"/>
      <c r="F34" s="1434"/>
      <c r="G34" s="1439"/>
      <c r="H34" s="1434"/>
      <c r="I34" s="889"/>
    </row>
    <row r="35" spans="2:9" s="158" customFormat="1" ht="23.1" customHeight="1" x14ac:dyDescent="0.2">
      <c r="B35" s="616" t="s">
        <v>75</v>
      </c>
      <c r="C35" s="1430">
        <v>103521.13595320002</v>
      </c>
      <c r="D35" s="1430">
        <v>93393</v>
      </c>
      <c r="E35" s="1430">
        <v>69108.700000000012</v>
      </c>
      <c r="F35" s="1431">
        <v>65211.397636136593</v>
      </c>
      <c r="G35" s="1405">
        <v>73869.702070181811</v>
      </c>
      <c r="H35" s="1431">
        <v>40583.780594000003</v>
      </c>
      <c r="I35" s="888" t="s">
        <v>1266</v>
      </c>
    </row>
    <row r="36" spans="2:9" s="158" customFormat="1" ht="23.1" customHeight="1" x14ac:dyDescent="0.2">
      <c r="B36" s="1078" t="s">
        <v>76</v>
      </c>
      <c r="C36" s="1433">
        <v>17083.227027000001</v>
      </c>
      <c r="D36" s="1433">
        <v>18650.900000000001</v>
      </c>
      <c r="E36" s="1433">
        <v>7896.8</v>
      </c>
      <c r="F36" s="1433">
        <v>7244.4400221000005</v>
      </c>
      <c r="G36" s="1406">
        <v>6556.5792769999998</v>
      </c>
      <c r="H36" s="1433">
        <v>7329.3318660000004</v>
      </c>
      <c r="I36" s="1643" t="s">
        <v>77</v>
      </c>
    </row>
    <row r="37" spans="2:9" s="158" customFormat="1" ht="23.1" customHeight="1" x14ac:dyDescent="0.2">
      <c r="B37" s="1078" t="s">
        <v>78</v>
      </c>
      <c r="C37" s="1433">
        <v>49388.220615999999</v>
      </c>
      <c r="D37" s="1433">
        <v>37896.5</v>
      </c>
      <c r="E37" s="1433">
        <v>28569</v>
      </c>
      <c r="F37" s="1433">
        <v>25500.55055930802</v>
      </c>
      <c r="G37" s="1406">
        <v>33105.41315218182</v>
      </c>
      <c r="H37" s="1433">
        <v>15133.682854000001</v>
      </c>
      <c r="I37" s="1643" t="s">
        <v>1264</v>
      </c>
    </row>
    <row r="38" spans="2:9" s="158" customFormat="1" ht="23.1" customHeight="1" x14ac:dyDescent="0.2">
      <c r="B38" s="1078" t="s">
        <v>418</v>
      </c>
      <c r="C38" s="1433">
        <v>37049.688310200028</v>
      </c>
      <c r="D38" s="1433">
        <v>36845.599999999999</v>
      </c>
      <c r="E38" s="1433">
        <v>32642.9</v>
      </c>
      <c r="F38" s="1433">
        <v>32466.407054728574</v>
      </c>
      <c r="G38" s="1406">
        <v>34207.709641000001</v>
      </c>
      <c r="H38" s="1433">
        <v>18120.765874000001</v>
      </c>
      <c r="I38" s="1643" t="s">
        <v>1265</v>
      </c>
    </row>
    <row r="39" spans="2:9" s="158" customFormat="1" ht="9.9499999999999993" customHeight="1" x14ac:dyDescent="0.2">
      <c r="B39" s="618"/>
      <c r="C39" s="1434"/>
      <c r="D39" s="1434"/>
      <c r="E39" s="1434"/>
      <c r="F39" s="1434"/>
      <c r="G39" s="1439"/>
      <c r="H39" s="1434"/>
      <c r="I39" s="889"/>
    </row>
    <row r="40" spans="2:9" s="158" customFormat="1" ht="23.1" customHeight="1" x14ac:dyDescent="0.2">
      <c r="B40" s="616" t="s">
        <v>419</v>
      </c>
      <c r="C40" s="368">
        <v>45001.5</v>
      </c>
      <c r="D40" s="368">
        <v>38014.9</v>
      </c>
      <c r="E40" s="368">
        <v>40000</v>
      </c>
      <c r="F40" s="368">
        <v>44003.063103</v>
      </c>
      <c r="G40" s="642">
        <v>28001.244467</v>
      </c>
      <c r="H40" s="368">
        <v>2.1110289999999998</v>
      </c>
      <c r="I40" s="888" t="s">
        <v>662</v>
      </c>
    </row>
    <row r="41" spans="2:9" s="158" customFormat="1" ht="9.9499999999999993" customHeight="1" x14ac:dyDescent="0.2">
      <c r="B41" s="618"/>
      <c r="C41" s="1434"/>
      <c r="D41" s="1434"/>
      <c r="E41" s="1434"/>
      <c r="F41" s="1434"/>
      <c r="G41" s="1439"/>
      <c r="H41" s="1434"/>
      <c r="I41" s="889"/>
    </row>
    <row r="42" spans="2:9" s="158" customFormat="1" ht="23.1" customHeight="1" x14ac:dyDescent="0.2">
      <c r="B42" s="616" t="s">
        <v>854</v>
      </c>
      <c r="C42" s="1430">
        <v>579033.53850989998</v>
      </c>
      <c r="D42" s="1430">
        <v>707798.2</v>
      </c>
      <c r="E42" s="1430">
        <v>488330.3</v>
      </c>
      <c r="F42" s="1431">
        <v>569063.52938768221</v>
      </c>
      <c r="G42" s="1405">
        <v>505107.01338355982</v>
      </c>
      <c r="H42" s="1431">
        <v>196452.33140692694</v>
      </c>
      <c r="I42" s="888" t="s">
        <v>332</v>
      </c>
    </row>
    <row r="43" spans="2:9" s="793" customFormat="1" ht="15" customHeight="1" thickBot="1" x14ac:dyDescent="0.25">
      <c r="B43" s="875"/>
      <c r="C43" s="1436"/>
      <c r="D43" s="1436"/>
      <c r="E43" s="1436"/>
      <c r="F43" s="1435"/>
      <c r="G43" s="1440"/>
      <c r="H43" s="1645"/>
      <c r="I43" s="890"/>
    </row>
    <row r="44" spans="2:9" s="793" customFormat="1" ht="15" customHeight="1" thickTop="1" x14ac:dyDescent="0.2">
      <c r="B44" s="876"/>
      <c r="C44" s="1433"/>
      <c r="D44" s="1433"/>
      <c r="E44" s="1433"/>
      <c r="F44" s="1433"/>
      <c r="G44" s="1406"/>
      <c r="H44" s="1433"/>
      <c r="I44" s="889"/>
    </row>
    <row r="45" spans="2:9" s="158" customFormat="1" ht="23.1" customHeight="1" x14ac:dyDescent="0.2">
      <c r="B45" s="874" t="s">
        <v>566</v>
      </c>
      <c r="C45" s="1433"/>
      <c r="D45" s="1433"/>
      <c r="E45" s="1433"/>
      <c r="F45" s="1433"/>
      <c r="G45" s="1406"/>
      <c r="H45" s="1433"/>
      <c r="I45" s="887" t="s">
        <v>272</v>
      </c>
    </row>
    <row r="46" spans="2:9" s="158" customFormat="1" ht="9.9499999999999993" customHeight="1" x14ac:dyDescent="0.2">
      <c r="B46" s="618"/>
      <c r="C46" s="1434"/>
      <c r="D46" s="1434"/>
      <c r="E46" s="1434"/>
      <c r="F46" s="1434"/>
      <c r="G46" s="1439"/>
      <c r="H46" s="1434"/>
      <c r="I46" s="889"/>
    </row>
    <row r="47" spans="2:9" s="158" customFormat="1" ht="23.1" customHeight="1" x14ac:dyDescent="0.2">
      <c r="B47" s="616" t="s">
        <v>154</v>
      </c>
      <c r="C47" s="1430">
        <v>4479.4117464000001</v>
      </c>
      <c r="D47" s="1430">
        <v>4833</v>
      </c>
      <c r="E47" s="1430">
        <v>3532.5</v>
      </c>
      <c r="F47" s="1431">
        <v>3061.9458318996858</v>
      </c>
      <c r="G47" s="1405">
        <v>1859.4867288010278</v>
      </c>
      <c r="H47" s="1431">
        <v>1249.8365343042824</v>
      </c>
      <c r="I47" s="888" t="s">
        <v>661</v>
      </c>
    </row>
    <row r="48" spans="2:9" s="158" customFormat="1" ht="23.1" customHeight="1" x14ac:dyDescent="0.2">
      <c r="B48" s="618" t="s">
        <v>837</v>
      </c>
      <c r="C48" s="1432">
        <v>2785.4358010000001</v>
      </c>
      <c r="D48" s="1432">
        <v>1588</v>
      </c>
      <c r="E48" s="1432">
        <v>2198.5</v>
      </c>
      <c r="F48" s="1433">
        <v>1944.448665669267</v>
      </c>
      <c r="G48" s="1406">
        <v>1363.0340902871815</v>
      </c>
      <c r="H48" s="1433">
        <v>1007.7570658462631</v>
      </c>
      <c r="I48" s="889" t="s">
        <v>838</v>
      </c>
    </row>
    <row r="49" spans="2:9" s="158" customFormat="1" ht="23.1" customHeight="1" x14ac:dyDescent="0.2">
      <c r="B49" s="1078" t="s">
        <v>664</v>
      </c>
      <c r="C49" s="1433">
        <v>1106.8912875000001</v>
      </c>
      <c r="D49" s="1433">
        <v>241</v>
      </c>
      <c r="E49" s="1433">
        <v>97.5</v>
      </c>
      <c r="F49" s="1433">
        <v>94.709560616428575</v>
      </c>
      <c r="G49" s="1406">
        <v>36.601573633333331</v>
      </c>
      <c r="H49" s="1433">
        <v>21.313189999999999</v>
      </c>
      <c r="I49" s="1643" t="s">
        <v>839</v>
      </c>
    </row>
    <row r="50" spans="2:9" s="158" customFormat="1" ht="23.1" customHeight="1" x14ac:dyDescent="0.2">
      <c r="B50" s="1078" t="s">
        <v>663</v>
      </c>
      <c r="C50" s="1433">
        <v>1678.5445135</v>
      </c>
      <c r="D50" s="1433">
        <v>1347</v>
      </c>
      <c r="E50" s="1433">
        <v>2101</v>
      </c>
      <c r="F50" s="1433">
        <v>1849.7391050528386</v>
      </c>
      <c r="G50" s="1406">
        <v>1326.4325166538481</v>
      </c>
      <c r="H50" s="1433">
        <v>986.44387584626315</v>
      </c>
      <c r="I50" s="1643" t="s">
        <v>840</v>
      </c>
    </row>
    <row r="51" spans="2:9" s="158" customFormat="1" ht="23.1" customHeight="1" x14ac:dyDescent="0.2">
      <c r="B51" s="618" t="s">
        <v>832</v>
      </c>
      <c r="C51" s="1432">
        <v>1693.9759454</v>
      </c>
      <c r="D51" s="1432">
        <v>3245</v>
      </c>
      <c r="E51" s="1432">
        <v>1334</v>
      </c>
      <c r="F51" s="1433">
        <v>1117.497166230419</v>
      </c>
      <c r="G51" s="1406">
        <v>496.45263851384618</v>
      </c>
      <c r="H51" s="1433">
        <v>242.07946845801931</v>
      </c>
      <c r="I51" s="889" t="s">
        <v>833</v>
      </c>
    </row>
    <row r="52" spans="2:9" s="158" customFormat="1" ht="23.1" customHeight="1" x14ac:dyDescent="0.2">
      <c r="B52" s="1078" t="s">
        <v>664</v>
      </c>
      <c r="C52" s="1433">
        <v>96.928245000000004</v>
      </c>
      <c r="D52" s="1433">
        <v>197</v>
      </c>
      <c r="E52" s="1433">
        <v>204.9</v>
      </c>
      <c r="F52" s="1433">
        <v>82.546623999999994</v>
      </c>
      <c r="G52" s="1406">
        <v>81.646567000000005</v>
      </c>
      <c r="H52" s="1433">
        <v>15.493313000000001</v>
      </c>
      <c r="I52" s="1643" t="s">
        <v>839</v>
      </c>
    </row>
    <row r="53" spans="2:9" s="158" customFormat="1" ht="23.1" customHeight="1" x14ac:dyDescent="0.2">
      <c r="B53" s="1078" t="s">
        <v>663</v>
      </c>
      <c r="C53" s="1433">
        <v>1597.0477003999999</v>
      </c>
      <c r="D53" s="1433">
        <v>3048</v>
      </c>
      <c r="E53" s="1433">
        <v>1129.0999999999999</v>
      </c>
      <c r="F53" s="1433">
        <v>1034.9505422304189</v>
      </c>
      <c r="G53" s="1406">
        <v>414.80607151384618</v>
      </c>
      <c r="H53" s="1433">
        <v>226.58615545801931</v>
      </c>
      <c r="I53" s="1643" t="s">
        <v>840</v>
      </c>
    </row>
    <row r="54" spans="2:9" s="158" customFormat="1" ht="9.9499999999999993" customHeight="1" x14ac:dyDescent="0.2">
      <c r="B54" s="618"/>
      <c r="C54" s="1434"/>
      <c r="D54" s="1434"/>
      <c r="E54" s="1434"/>
      <c r="F54" s="1434"/>
      <c r="G54" s="1439"/>
      <c r="H54" s="1434"/>
      <c r="I54" s="889"/>
    </row>
    <row r="55" spans="2:9" s="158" customFormat="1" ht="23.1" customHeight="1" x14ac:dyDescent="0.2">
      <c r="B55" s="616" t="s">
        <v>665</v>
      </c>
      <c r="C55" s="1430">
        <v>11807.417346900002</v>
      </c>
      <c r="D55" s="1430">
        <v>14065.4</v>
      </c>
      <c r="E55" s="1430">
        <v>12354.5</v>
      </c>
      <c r="F55" s="1431">
        <v>14799.892806791573</v>
      </c>
      <c r="G55" s="1405">
        <v>10890.814070605307</v>
      </c>
      <c r="H55" s="1431">
        <v>3967.8204366392324</v>
      </c>
      <c r="I55" s="888" t="s">
        <v>1267</v>
      </c>
    </row>
    <row r="56" spans="2:9" s="158" customFormat="1" ht="23.1" customHeight="1" x14ac:dyDescent="0.2">
      <c r="B56" s="618" t="s">
        <v>506</v>
      </c>
      <c r="C56" s="1432">
        <v>2955.7854988999998</v>
      </c>
      <c r="D56" s="1432">
        <v>5008</v>
      </c>
      <c r="E56" s="1432">
        <v>3764</v>
      </c>
      <c r="F56" s="1433">
        <v>4907.8312907915733</v>
      </c>
      <c r="G56" s="1406">
        <v>4477.8402863670854</v>
      </c>
      <c r="H56" s="1433">
        <v>2457.4573116392326</v>
      </c>
      <c r="I56" s="889" t="s">
        <v>270</v>
      </c>
    </row>
    <row r="57" spans="2:9" s="158" customFormat="1" ht="23.1" customHeight="1" x14ac:dyDescent="0.2">
      <c r="B57" s="1078" t="s">
        <v>837</v>
      </c>
      <c r="C57" s="1433">
        <v>1736.3</v>
      </c>
      <c r="D57" s="1433">
        <v>2691</v>
      </c>
      <c r="E57" s="1433">
        <v>2187.6</v>
      </c>
      <c r="F57" s="1433">
        <v>3303.8114794256644</v>
      </c>
      <c r="G57" s="1406">
        <v>3044.2862124444446</v>
      </c>
      <c r="H57" s="1433">
        <v>1487.6039049833335</v>
      </c>
      <c r="I57" s="1643" t="s">
        <v>838</v>
      </c>
    </row>
    <row r="58" spans="2:9" s="158" customFormat="1" ht="23.1" customHeight="1" x14ac:dyDescent="0.2">
      <c r="B58" s="1078" t="s">
        <v>832</v>
      </c>
      <c r="C58" s="1433">
        <v>1219.4854988999998</v>
      </c>
      <c r="D58" s="1433">
        <v>2317</v>
      </c>
      <c r="E58" s="1433">
        <v>1576.4</v>
      </c>
      <c r="F58" s="1433">
        <v>1604.0198113659085</v>
      </c>
      <c r="G58" s="1406">
        <v>1433.5540739226408</v>
      </c>
      <c r="H58" s="1433">
        <v>969.85340665589922</v>
      </c>
      <c r="I58" s="1643" t="s">
        <v>833</v>
      </c>
    </row>
    <row r="59" spans="2:9" s="158" customFormat="1" ht="23.1" customHeight="1" x14ac:dyDescent="0.2">
      <c r="B59" s="618" t="s">
        <v>584</v>
      </c>
      <c r="C59" s="1432">
        <v>8851.6318480000009</v>
      </c>
      <c r="D59" s="1432">
        <v>9057.4</v>
      </c>
      <c r="E59" s="1432">
        <v>8590.5</v>
      </c>
      <c r="F59" s="1433">
        <v>9892.0615159999998</v>
      </c>
      <c r="G59" s="1406">
        <v>6412.9737842382219</v>
      </c>
      <c r="H59" s="1433">
        <v>1510.3631249999999</v>
      </c>
      <c r="I59" s="889" t="s">
        <v>271</v>
      </c>
    </row>
    <row r="60" spans="2:9" s="158" customFormat="1" ht="23.1" customHeight="1" x14ac:dyDescent="0.2">
      <c r="B60" s="1078" t="s">
        <v>837</v>
      </c>
      <c r="C60" s="1433">
        <v>7637.9318480000002</v>
      </c>
      <c r="D60" s="1433">
        <v>7830</v>
      </c>
      <c r="E60" s="1433">
        <v>7172.4</v>
      </c>
      <c r="F60" s="1433">
        <v>8128.8262219999997</v>
      </c>
      <c r="G60" s="1406">
        <v>5162.4888680000004</v>
      </c>
      <c r="H60" s="1433">
        <v>1351.8088829999999</v>
      </c>
      <c r="I60" s="1643" t="s">
        <v>838</v>
      </c>
    </row>
    <row r="61" spans="2:9" s="158" customFormat="1" ht="23.1" customHeight="1" x14ac:dyDescent="0.2">
      <c r="B61" s="1078" t="s">
        <v>832</v>
      </c>
      <c r="C61" s="1433">
        <v>1213.7</v>
      </c>
      <c r="D61" s="1433">
        <v>1227.4000000000001</v>
      </c>
      <c r="E61" s="1433">
        <v>1418.1000000000001</v>
      </c>
      <c r="F61" s="1433">
        <v>1763.2352940000001</v>
      </c>
      <c r="G61" s="1406">
        <v>1250.4849162382216</v>
      </c>
      <c r="H61" s="1433">
        <v>158.55424200000002</v>
      </c>
      <c r="I61" s="1643" t="s">
        <v>833</v>
      </c>
    </row>
    <row r="62" spans="2:9" s="158" customFormat="1" ht="9.9499999999999993" customHeight="1" x14ac:dyDescent="0.2">
      <c r="B62" s="618"/>
      <c r="C62" s="1434"/>
      <c r="D62" s="1434"/>
      <c r="E62" s="1434"/>
      <c r="F62" s="1434"/>
      <c r="G62" s="1439"/>
      <c r="H62" s="1434"/>
      <c r="I62" s="889"/>
    </row>
    <row r="63" spans="2:9" s="158" customFormat="1" ht="23.1" customHeight="1" x14ac:dyDescent="0.2">
      <c r="B63" s="616" t="s">
        <v>585</v>
      </c>
      <c r="C63" s="1431">
        <v>63.706372999999999</v>
      </c>
      <c r="D63" s="1431">
        <v>15</v>
      </c>
      <c r="E63" s="1431">
        <v>22.7</v>
      </c>
      <c r="F63" s="1431">
        <v>22.549137000000002</v>
      </c>
      <c r="G63" s="1405">
        <v>21.835383</v>
      </c>
      <c r="H63" s="1431">
        <v>14.657238</v>
      </c>
      <c r="I63" s="888" t="s">
        <v>563</v>
      </c>
    </row>
    <row r="64" spans="2:9" s="158" customFormat="1" ht="9.9499999999999993" customHeight="1" x14ac:dyDescent="0.2">
      <c r="B64" s="618"/>
      <c r="C64" s="1434"/>
      <c r="D64" s="1434"/>
      <c r="E64" s="1434"/>
      <c r="F64" s="1434"/>
      <c r="G64" s="1439"/>
      <c r="H64" s="1434"/>
      <c r="I64" s="889"/>
    </row>
    <row r="65" spans="2:9" s="158" customFormat="1" ht="23.1" customHeight="1" x14ac:dyDescent="0.2">
      <c r="B65" s="616" t="s">
        <v>273</v>
      </c>
      <c r="C65" s="1431">
        <v>64.885968000000005</v>
      </c>
      <c r="D65" s="1431">
        <v>57</v>
      </c>
      <c r="E65" s="1431">
        <v>43.6</v>
      </c>
      <c r="F65" s="1431">
        <v>52.706102131666661</v>
      </c>
      <c r="G65" s="1405">
        <v>41.341113</v>
      </c>
      <c r="H65" s="1431">
        <v>38.650448611304341</v>
      </c>
      <c r="I65" s="888" t="s">
        <v>717</v>
      </c>
    </row>
    <row r="66" spans="2:9" s="158" customFormat="1" ht="9.9499999999999993" customHeight="1" x14ac:dyDescent="0.2">
      <c r="B66" s="618"/>
      <c r="C66" s="1434"/>
      <c r="D66" s="1434"/>
      <c r="E66" s="1434"/>
      <c r="F66" s="1434"/>
      <c r="G66" s="1439"/>
      <c r="H66" s="1434"/>
      <c r="I66" s="889"/>
    </row>
    <row r="67" spans="2:9" s="158" customFormat="1" ht="23.1" customHeight="1" x14ac:dyDescent="0.2">
      <c r="B67" s="616" t="s">
        <v>75</v>
      </c>
      <c r="C67" s="1430">
        <v>1385.5188944000001</v>
      </c>
      <c r="D67" s="1430">
        <v>856.9</v>
      </c>
      <c r="E67" s="1430">
        <v>626.09999999999991</v>
      </c>
      <c r="F67" s="1431">
        <v>832.08705076078377</v>
      </c>
      <c r="G67" s="1405">
        <v>720.51494104157132</v>
      </c>
      <c r="H67" s="1431">
        <v>414.2234685336856</v>
      </c>
      <c r="I67" s="888" t="s">
        <v>1266</v>
      </c>
    </row>
    <row r="68" spans="2:9" s="158" customFormat="1" ht="23.1" customHeight="1" x14ac:dyDescent="0.2">
      <c r="B68" s="1078" t="s">
        <v>76</v>
      </c>
      <c r="C68" s="1433">
        <v>135.35505699999999</v>
      </c>
      <c r="D68" s="1433">
        <v>92.9</v>
      </c>
      <c r="E68" s="1433">
        <v>56</v>
      </c>
      <c r="F68" s="1433">
        <v>68.985706571102767</v>
      </c>
      <c r="G68" s="1406">
        <v>69.761284000000003</v>
      </c>
      <c r="H68" s="1433">
        <v>57.219977366423251</v>
      </c>
      <c r="I68" s="1643" t="s">
        <v>77</v>
      </c>
    </row>
    <row r="69" spans="2:9" s="158" customFormat="1" ht="23.1" customHeight="1" x14ac:dyDescent="0.2">
      <c r="B69" s="1078" t="s">
        <v>78</v>
      </c>
      <c r="C69" s="1433">
        <v>566.74055850000002</v>
      </c>
      <c r="D69" s="1433">
        <v>349</v>
      </c>
      <c r="E69" s="1433">
        <v>216.9</v>
      </c>
      <c r="F69" s="1433">
        <v>259.71250307550002</v>
      </c>
      <c r="G69" s="1406">
        <v>208.93171801670528</v>
      </c>
      <c r="H69" s="1433">
        <v>127.86826524081097</v>
      </c>
      <c r="I69" s="1643" t="s">
        <v>1264</v>
      </c>
    </row>
    <row r="70" spans="2:9" s="158" customFormat="1" ht="23.1" customHeight="1" x14ac:dyDescent="0.2">
      <c r="B70" s="1078" t="s">
        <v>418</v>
      </c>
      <c r="C70" s="1433">
        <v>683.42327890000001</v>
      </c>
      <c r="D70" s="1433">
        <v>415</v>
      </c>
      <c r="E70" s="1433">
        <v>353.2</v>
      </c>
      <c r="F70" s="1433">
        <v>503.38884111418093</v>
      </c>
      <c r="G70" s="1406">
        <v>441.82193902486597</v>
      </c>
      <c r="H70" s="1433">
        <v>229.13522592645137</v>
      </c>
      <c r="I70" s="1643" t="s">
        <v>1265</v>
      </c>
    </row>
    <row r="71" spans="2:9" s="158" customFormat="1" ht="9.9499999999999993" customHeight="1" x14ac:dyDescent="0.2">
      <c r="B71" s="618"/>
      <c r="C71" s="1434"/>
      <c r="D71" s="1434"/>
      <c r="E71" s="1434"/>
      <c r="F71" s="1434"/>
      <c r="G71" s="1439"/>
      <c r="H71" s="1434"/>
      <c r="I71" s="889"/>
    </row>
    <row r="72" spans="2:9" s="158" customFormat="1" ht="23.1" customHeight="1" x14ac:dyDescent="0.2">
      <c r="B72" s="616" t="s">
        <v>854</v>
      </c>
      <c r="C72" s="1430">
        <v>17800.940328700002</v>
      </c>
      <c r="D72" s="1430">
        <v>19827.3</v>
      </c>
      <c r="E72" s="1430">
        <v>16579.400000000001</v>
      </c>
      <c r="F72" s="1431">
        <v>18769.180928583708</v>
      </c>
      <c r="G72" s="1405">
        <v>13533.992236447906</v>
      </c>
      <c r="H72" s="1431">
        <v>5685.1881260885048</v>
      </c>
      <c r="I72" s="888" t="s">
        <v>332</v>
      </c>
    </row>
    <row r="73" spans="2:9" s="42" customFormat="1" ht="15" customHeight="1" thickBot="1" x14ac:dyDescent="0.75">
      <c r="B73" s="689"/>
      <c r="C73" s="720"/>
      <c r="D73" s="720"/>
      <c r="E73" s="720"/>
      <c r="F73" s="719"/>
      <c r="G73" s="719"/>
      <c r="H73" s="1646"/>
      <c r="I73" s="725"/>
    </row>
    <row r="74" spans="2:9" ht="9" customHeight="1" thickTop="1" x14ac:dyDescent="0.5">
      <c r="B74" s="136"/>
      <c r="C74" s="137"/>
      <c r="D74" s="137"/>
      <c r="E74" s="137"/>
      <c r="F74" s="137"/>
      <c r="G74" s="137"/>
      <c r="H74" s="137"/>
      <c r="I74" s="138"/>
    </row>
    <row r="75" spans="2:9" s="37" customFormat="1" ht="9" customHeight="1" x14ac:dyDescent="0.5">
      <c r="B75" s="44"/>
      <c r="C75" s="56"/>
      <c r="D75" s="56"/>
      <c r="E75" s="56"/>
      <c r="F75" s="56"/>
      <c r="G75" s="56"/>
      <c r="H75" s="56"/>
      <c r="I75" s="102"/>
    </row>
    <row r="76" spans="2:9" s="53" customFormat="1" ht="18.75" customHeight="1" x14ac:dyDescent="0.5">
      <c r="B76" s="336" t="s">
        <v>1801</v>
      </c>
      <c r="C76" s="336"/>
      <c r="D76" s="336"/>
      <c r="E76" s="336"/>
      <c r="F76" s="336"/>
      <c r="G76" s="336"/>
      <c r="H76" s="336"/>
      <c r="I76" s="336" t="s">
        <v>1802</v>
      </c>
    </row>
    <row r="77" spans="2:9" ht="21.75" x14ac:dyDescent="0.5">
      <c r="B77" s="139"/>
      <c r="C77" s="55"/>
      <c r="D77" s="55"/>
      <c r="E77" s="55"/>
      <c r="F77" s="55"/>
      <c r="G77" s="55"/>
      <c r="H77" s="55"/>
    </row>
    <row r="78" spans="2:9" ht="21.75" x14ac:dyDescent="0.5">
      <c r="B78" s="44"/>
      <c r="C78" s="55"/>
      <c r="D78" s="55"/>
      <c r="E78" s="55"/>
      <c r="F78" s="55"/>
      <c r="G78" s="55"/>
      <c r="H78" s="55"/>
      <c r="I78"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 style="48" customWidth="1"/>
    <col min="9" max="9" width="71.140625"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920" t="s">
        <v>1911</v>
      </c>
      <c r="C3" s="1979"/>
      <c r="D3" s="1979"/>
      <c r="E3" s="1979"/>
      <c r="F3" s="1979"/>
      <c r="G3" s="1979"/>
      <c r="H3" s="1979"/>
      <c r="I3" s="1979"/>
    </row>
    <row r="4" spans="2:23" s="5" customFormat="1" ht="12.75" customHeight="1" x14ac:dyDescent="0.65">
      <c r="B4" s="2"/>
      <c r="C4" s="2"/>
      <c r="D4" s="2"/>
      <c r="E4" s="2"/>
      <c r="F4" s="2"/>
      <c r="G4" s="2"/>
      <c r="H4" s="2"/>
      <c r="I4" s="2"/>
      <c r="J4" s="2"/>
    </row>
    <row r="5" spans="2:23" ht="32.25" x14ac:dyDescent="0.7">
      <c r="B5" s="1920" t="s">
        <v>1912</v>
      </c>
      <c r="C5" s="1979"/>
      <c r="D5" s="1979"/>
      <c r="E5" s="1979"/>
      <c r="F5" s="1979"/>
      <c r="G5" s="1979"/>
      <c r="H5" s="1979"/>
      <c r="I5" s="1979"/>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80" t="s">
        <v>887</v>
      </c>
      <c r="C9" s="1784">
        <v>2007</v>
      </c>
      <c r="D9" s="1784">
        <v>2008</v>
      </c>
      <c r="E9" s="1784">
        <v>2009</v>
      </c>
      <c r="F9" s="1784">
        <v>2010</v>
      </c>
      <c r="G9" s="1784">
        <v>2011</v>
      </c>
      <c r="H9" s="1784">
        <v>2012</v>
      </c>
      <c r="I9" s="1983" t="s">
        <v>886</v>
      </c>
      <c r="J9" s="80"/>
      <c r="N9" s="80"/>
    </row>
    <row r="10" spans="2:23" s="42" customFormat="1" ht="23.1" customHeight="1" x14ac:dyDescent="0.65">
      <c r="B10" s="1981"/>
      <c r="C10" s="1785"/>
      <c r="D10" s="1785"/>
      <c r="E10" s="1785"/>
      <c r="F10" s="1785"/>
      <c r="G10" s="1785"/>
      <c r="H10" s="1785"/>
      <c r="I10" s="1984"/>
    </row>
    <row r="11" spans="2:23" s="42" customFormat="1" ht="23.1" customHeight="1" x14ac:dyDescent="0.65">
      <c r="B11" s="1982"/>
      <c r="C11" s="1786"/>
      <c r="D11" s="1786"/>
      <c r="E11" s="1786"/>
      <c r="F11" s="1786"/>
      <c r="G11" s="1786"/>
      <c r="H11" s="1786"/>
      <c r="I11" s="1985"/>
    </row>
    <row r="12" spans="2:23" s="82" customFormat="1" ht="15" customHeight="1" x14ac:dyDescent="0.65">
      <c r="B12" s="131"/>
      <c r="C12" s="81"/>
      <c r="D12" s="81"/>
      <c r="E12" s="81"/>
      <c r="F12" s="81"/>
      <c r="G12" s="81"/>
      <c r="H12" s="81"/>
      <c r="I12" s="132"/>
    </row>
    <row r="13" spans="2:23" s="1442" customFormat="1" ht="23.1" customHeight="1" x14ac:dyDescent="0.2">
      <c r="B13" s="874" t="s">
        <v>660</v>
      </c>
      <c r="C13" s="1441"/>
      <c r="D13" s="1441"/>
      <c r="E13" s="1441"/>
      <c r="F13" s="1441"/>
      <c r="G13" s="1441"/>
      <c r="H13" s="1441"/>
      <c r="I13" s="887" t="s">
        <v>702</v>
      </c>
    </row>
    <row r="14" spans="2:23" s="1444" customFormat="1" ht="9.9499999999999993" customHeight="1" x14ac:dyDescent="0.2">
      <c r="B14" s="618"/>
      <c r="C14" s="1443"/>
      <c r="D14" s="1443"/>
      <c r="E14" s="1443"/>
      <c r="F14" s="1443"/>
      <c r="G14" s="1443"/>
      <c r="H14" s="1443"/>
      <c r="I14" s="889"/>
    </row>
    <row r="15" spans="2:23" s="1444" customFormat="1" ht="23.1" customHeight="1" x14ac:dyDescent="0.2">
      <c r="B15" s="616" t="s">
        <v>154</v>
      </c>
      <c r="C15" s="892">
        <v>65298.037161</v>
      </c>
      <c r="D15" s="892">
        <v>98048.6</v>
      </c>
      <c r="E15" s="892">
        <v>126283.4</v>
      </c>
      <c r="F15" s="893">
        <v>123061.60694700001</v>
      </c>
      <c r="G15" s="893">
        <v>131864.7126</v>
      </c>
      <c r="H15" s="893">
        <v>121550.50367000001</v>
      </c>
      <c r="I15" s="888" t="s">
        <v>661</v>
      </c>
    </row>
    <row r="16" spans="2:23" s="1444" customFormat="1" ht="23.1" customHeight="1" x14ac:dyDescent="0.2">
      <c r="B16" s="618" t="s">
        <v>837</v>
      </c>
      <c r="C16" s="1457">
        <v>23617.151588000001</v>
      </c>
      <c r="D16" s="1457">
        <v>51963.600000000006</v>
      </c>
      <c r="E16" s="1457">
        <v>64039.199999999997</v>
      </c>
      <c r="F16" s="894">
        <v>49775.104636999997</v>
      </c>
      <c r="G16" s="894">
        <v>51151.285793999996</v>
      </c>
      <c r="H16" s="894">
        <v>51354.803717000003</v>
      </c>
      <c r="I16" s="889" t="s">
        <v>838</v>
      </c>
    </row>
    <row r="17" spans="2:9" s="1444" customFormat="1" ht="23.1" customHeight="1" x14ac:dyDescent="0.2">
      <c r="B17" s="1078" t="s">
        <v>664</v>
      </c>
      <c r="C17" s="894">
        <v>13105.176857</v>
      </c>
      <c r="D17" s="894">
        <v>37719.800000000003</v>
      </c>
      <c r="E17" s="894">
        <v>48488.5</v>
      </c>
      <c r="F17" s="894">
        <v>33675.373838</v>
      </c>
      <c r="G17" s="894">
        <v>32054.139044</v>
      </c>
      <c r="H17" s="894">
        <v>32554.148625000002</v>
      </c>
      <c r="I17" s="1643" t="s">
        <v>839</v>
      </c>
    </row>
    <row r="18" spans="2:9" s="1444" customFormat="1" ht="23.1" customHeight="1" x14ac:dyDescent="0.2">
      <c r="B18" s="1078" t="s">
        <v>663</v>
      </c>
      <c r="C18" s="894">
        <v>10511.974731</v>
      </c>
      <c r="D18" s="894">
        <v>14243.8</v>
      </c>
      <c r="E18" s="894">
        <v>15550.7</v>
      </c>
      <c r="F18" s="894">
        <v>16099.730799000001</v>
      </c>
      <c r="G18" s="894">
        <v>19097.14675</v>
      </c>
      <c r="H18" s="894">
        <v>18800.655092000001</v>
      </c>
      <c r="I18" s="1643" t="s">
        <v>840</v>
      </c>
    </row>
    <row r="19" spans="2:9" s="1444" customFormat="1" ht="23.1" customHeight="1" x14ac:dyDescent="0.2">
      <c r="B19" s="618" t="s">
        <v>832</v>
      </c>
      <c r="C19" s="1457">
        <v>41680.885573</v>
      </c>
      <c r="D19" s="1457">
        <v>46085</v>
      </c>
      <c r="E19" s="1457">
        <v>62244.2</v>
      </c>
      <c r="F19" s="894">
        <v>73286.502310000011</v>
      </c>
      <c r="G19" s="894">
        <v>80713.426806000003</v>
      </c>
      <c r="H19" s="894">
        <v>70195.699953000003</v>
      </c>
      <c r="I19" s="889" t="s">
        <v>833</v>
      </c>
    </row>
    <row r="20" spans="2:9" s="1444" customFormat="1" ht="23.1" customHeight="1" x14ac:dyDescent="0.2">
      <c r="B20" s="1078" t="s">
        <v>664</v>
      </c>
      <c r="C20" s="894">
        <v>6893.1330429999998</v>
      </c>
      <c r="D20" s="894">
        <v>15210.4</v>
      </c>
      <c r="E20" s="894">
        <v>25529.1</v>
      </c>
      <c r="F20" s="894">
        <v>28594.952136</v>
      </c>
      <c r="G20" s="894">
        <v>29490.211422</v>
      </c>
      <c r="H20" s="894">
        <v>11453.759258</v>
      </c>
      <c r="I20" s="1643" t="s">
        <v>839</v>
      </c>
    </row>
    <row r="21" spans="2:9" s="1444" customFormat="1" ht="23.1" customHeight="1" x14ac:dyDescent="0.2">
      <c r="B21" s="1078" t="s">
        <v>663</v>
      </c>
      <c r="C21" s="894">
        <v>34787.752529999998</v>
      </c>
      <c r="D21" s="894">
        <v>30874.6</v>
      </c>
      <c r="E21" s="894">
        <v>36715.1</v>
      </c>
      <c r="F21" s="894">
        <v>44691.550174000004</v>
      </c>
      <c r="G21" s="894">
        <v>51223.215384000003</v>
      </c>
      <c r="H21" s="894">
        <v>58741.940694999998</v>
      </c>
      <c r="I21" s="1643" t="s">
        <v>840</v>
      </c>
    </row>
    <row r="22" spans="2:9" s="1444" customFormat="1" ht="9.9499999999999993" customHeight="1" x14ac:dyDescent="0.2">
      <c r="B22" s="618"/>
      <c r="C22" s="895"/>
      <c r="D22" s="895"/>
      <c r="E22" s="895"/>
      <c r="F22" s="895"/>
      <c r="G22" s="895"/>
      <c r="H22" s="895"/>
      <c r="I22" s="889"/>
    </row>
    <row r="23" spans="2:9" s="1444" customFormat="1" ht="23.1" customHeight="1" x14ac:dyDescent="0.2">
      <c r="B23" s="616" t="s">
        <v>665</v>
      </c>
      <c r="C23" s="892">
        <v>479166.59438600001</v>
      </c>
      <c r="D23" s="892">
        <v>615592.80000000005</v>
      </c>
      <c r="E23" s="892">
        <v>433718.00000000006</v>
      </c>
      <c r="F23" s="893">
        <v>471846.93659411039</v>
      </c>
      <c r="G23" s="893">
        <v>582015.28153140785</v>
      </c>
      <c r="H23" s="893">
        <v>572619.501765094</v>
      </c>
      <c r="I23" s="888" t="s">
        <v>1267</v>
      </c>
    </row>
    <row r="24" spans="2:9" s="1444" customFormat="1" ht="23.1" customHeight="1" x14ac:dyDescent="0.2">
      <c r="B24" s="618" t="s">
        <v>1804</v>
      </c>
      <c r="C24" s="1457">
        <v>253600.41120900001</v>
      </c>
      <c r="D24" s="1457">
        <v>350259.8</v>
      </c>
      <c r="E24" s="1457">
        <v>342185.60000000003</v>
      </c>
      <c r="F24" s="894">
        <v>312219.59123949386</v>
      </c>
      <c r="G24" s="894">
        <v>394905.070045</v>
      </c>
      <c r="H24" s="894">
        <v>246944.96703199999</v>
      </c>
      <c r="I24" s="889" t="s">
        <v>270</v>
      </c>
    </row>
    <row r="25" spans="2:9" s="1444" customFormat="1" ht="23.1" customHeight="1" x14ac:dyDescent="0.2">
      <c r="B25" s="1078" t="s">
        <v>837</v>
      </c>
      <c r="C25" s="894">
        <v>20897.740533</v>
      </c>
      <c r="D25" s="894">
        <v>21383.3</v>
      </c>
      <c r="E25" s="894">
        <v>27444.2</v>
      </c>
      <c r="F25" s="894">
        <v>30486.873981000001</v>
      </c>
      <c r="G25" s="894">
        <v>33477.398608000003</v>
      </c>
      <c r="H25" s="894">
        <v>25475.922503999998</v>
      </c>
      <c r="I25" s="1643" t="s">
        <v>838</v>
      </c>
    </row>
    <row r="26" spans="2:9" s="1444" customFormat="1" ht="23.1" customHeight="1" x14ac:dyDescent="0.2">
      <c r="B26" s="1078" t="s">
        <v>832</v>
      </c>
      <c r="C26" s="894">
        <v>232702.67067600001</v>
      </c>
      <c r="D26" s="894">
        <v>328876.5</v>
      </c>
      <c r="E26" s="894">
        <v>314741.40000000002</v>
      </c>
      <c r="F26" s="894">
        <v>281732.71725849388</v>
      </c>
      <c r="G26" s="894">
        <v>361427.67143699998</v>
      </c>
      <c r="H26" s="894">
        <v>221469.044528</v>
      </c>
      <c r="I26" s="1643" t="s">
        <v>833</v>
      </c>
    </row>
    <row r="27" spans="2:9" s="1444" customFormat="1" ht="23.1" customHeight="1" x14ac:dyDescent="0.2">
      <c r="B27" s="618" t="s">
        <v>584</v>
      </c>
      <c r="C27" s="1457">
        <v>225566.183177</v>
      </c>
      <c r="D27" s="1457">
        <v>265333</v>
      </c>
      <c r="E27" s="1457">
        <v>91532.400000000009</v>
      </c>
      <c r="F27" s="894">
        <v>159627.34535461653</v>
      </c>
      <c r="G27" s="894">
        <v>187110.21148640788</v>
      </c>
      <c r="H27" s="894">
        <v>325674.53473309404</v>
      </c>
      <c r="I27" s="889" t="s">
        <v>271</v>
      </c>
    </row>
    <row r="28" spans="2:9" s="1444" customFormat="1" ht="23.1" customHeight="1" x14ac:dyDescent="0.2">
      <c r="B28" s="1078" t="s">
        <v>837</v>
      </c>
      <c r="C28" s="894">
        <v>9087.0820270000004</v>
      </c>
      <c r="D28" s="894">
        <v>86.2</v>
      </c>
      <c r="E28" s="894">
        <v>85</v>
      </c>
      <c r="F28" s="894">
        <v>890.70657100000005</v>
      </c>
      <c r="G28" s="894">
        <v>3736.4101839999998</v>
      </c>
      <c r="H28" s="894">
        <v>7933.3452269999998</v>
      </c>
      <c r="I28" s="1643" t="s">
        <v>838</v>
      </c>
    </row>
    <row r="29" spans="2:9" s="1444" customFormat="1" ht="23.1" customHeight="1" x14ac:dyDescent="0.2">
      <c r="B29" s="1078" t="s">
        <v>832</v>
      </c>
      <c r="C29" s="894">
        <v>216479.10115</v>
      </c>
      <c r="D29" s="894">
        <v>265246.8</v>
      </c>
      <c r="E29" s="894">
        <v>91447.400000000009</v>
      </c>
      <c r="F29" s="894">
        <v>158736.63878361654</v>
      </c>
      <c r="G29" s="894">
        <v>183373.80130240787</v>
      </c>
      <c r="H29" s="894">
        <v>317741.18950609403</v>
      </c>
      <c r="I29" s="1643" t="s">
        <v>833</v>
      </c>
    </row>
    <row r="30" spans="2:9" s="1444" customFormat="1" ht="9.9499999999999993" customHeight="1" x14ac:dyDescent="0.2">
      <c r="B30" s="618"/>
      <c r="C30" s="895"/>
      <c r="D30" s="895"/>
      <c r="E30" s="895"/>
      <c r="F30" s="895"/>
      <c r="G30" s="895"/>
      <c r="H30" s="895"/>
      <c r="I30" s="889"/>
    </row>
    <row r="31" spans="2:9" s="1444" customFormat="1" ht="23.1" customHeight="1" x14ac:dyDescent="0.2">
      <c r="B31" s="616" t="s">
        <v>585</v>
      </c>
      <c r="C31" s="893">
        <v>58537.814107000006</v>
      </c>
      <c r="D31" s="893">
        <v>50739.3</v>
      </c>
      <c r="E31" s="893">
        <v>53297.3</v>
      </c>
      <c r="F31" s="893">
        <v>70075.280752000006</v>
      </c>
      <c r="G31" s="893">
        <v>66217.770718999993</v>
      </c>
      <c r="H31" s="893">
        <v>17068.629104</v>
      </c>
      <c r="I31" s="888" t="s">
        <v>563</v>
      </c>
    </row>
    <row r="32" spans="2:9" s="1444" customFormat="1" ht="9.9499999999999993" customHeight="1" x14ac:dyDescent="0.2">
      <c r="B32" s="618"/>
      <c r="C32" s="895"/>
      <c r="D32" s="895"/>
      <c r="E32" s="895"/>
      <c r="F32" s="895"/>
      <c r="G32" s="895"/>
      <c r="H32" s="895"/>
      <c r="I32" s="889"/>
    </row>
    <row r="33" spans="2:9" s="1444" customFormat="1" ht="23.1" customHeight="1" x14ac:dyDescent="0.2">
      <c r="B33" s="616" t="s">
        <v>273</v>
      </c>
      <c r="C33" s="893">
        <v>58799.198587999999</v>
      </c>
      <c r="D33" s="893">
        <v>50107.9</v>
      </c>
      <c r="E33" s="893">
        <v>66290.3</v>
      </c>
      <c r="F33" s="893">
        <v>94265.186990999995</v>
      </c>
      <c r="G33" s="893">
        <v>136389.31134709064</v>
      </c>
      <c r="H33" s="893">
        <v>57378.148867000004</v>
      </c>
      <c r="I33" s="888" t="s">
        <v>717</v>
      </c>
    </row>
    <row r="34" spans="2:9" s="1444" customFormat="1" ht="9.9499999999999993" customHeight="1" x14ac:dyDescent="0.2">
      <c r="B34" s="618"/>
      <c r="C34" s="895"/>
      <c r="D34" s="895"/>
      <c r="E34" s="895"/>
      <c r="F34" s="895"/>
      <c r="G34" s="895"/>
      <c r="H34" s="895"/>
      <c r="I34" s="889"/>
    </row>
    <row r="35" spans="2:9" s="1444" customFormat="1" ht="23.1" customHeight="1" x14ac:dyDescent="0.2">
      <c r="B35" s="616" t="s">
        <v>75</v>
      </c>
      <c r="C35" s="892">
        <v>22753.517713000001</v>
      </c>
      <c r="D35" s="892">
        <v>24924.1</v>
      </c>
      <c r="E35" s="892">
        <v>34606.400000000001</v>
      </c>
      <c r="F35" s="893">
        <v>52929.380687038647</v>
      </c>
      <c r="G35" s="893">
        <v>48426.40687959861</v>
      </c>
      <c r="H35" s="893">
        <v>25657.433585000002</v>
      </c>
      <c r="I35" s="888" t="s">
        <v>1267</v>
      </c>
    </row>
    <row r="36" spans="2:9" s="1444" customFormat="1" ht="23.1" customHeight="1" x14ac:dyDescent="0.2">
      <c r="B36" s="1078" t="s">
        <v>76</v>
      </c>
      <c r="C36" s="894">
        <v>6682.4932129999997</v>
      </c>
      <c r="D36" s="894">
        <v>5043</v>
      </c>
      <c r="E36" s="894">
        <v>6387.8</v>
      </c>
      <c r="F36" s="894">
        <v>7936.2380949999997</v>
      </c>
      <c r="G36" s="894">
        <v>5236.1332245986068</v>
      </c>
      <c r="H36" s="894">
        <v>1237.9609599999999</v>
      </c>
      <c r="I36" s="1643" t="s">
        <v>77</v>
      </c>
    </row>
    <row r="37" spans="2:9" s="1444" customFormat="1" ht="23.1" customHeight="1" x14ac:dyDescent="0.2">
      <c r="B37" s="1078" t="s">
        <v>78</v>
      </c>
      <c r="C37" s="894">
        <v>3752.0581630000001</v>
      </c>
      <c r="D37" s="894">
        <v>5811.4</v>
      </c>
      <c r="E37" s="894">
        <v>6353.7</v>
      </c>
      <c r="F37" s="894">
        <v>6829.2545938125004</v>
      </c>
      <c r="G37" s="894">
        <v>4717.6390179999999</v>
      </c>
      <c r="H37" s="894">
        <v>2460.2333880000001</v>
      </c>
      <c r="I37" s="1643" t="s">
        <v>1264</v>
      </c>
    </row>
    <row r="38" spans="2:9" s="1444" customFormat="1" ht="23.1" customHeight="1" x14ac:dyDescent="0.2">
      <c r="B38" s="1078" t="s">
        <v>418</v>
      </c>
      <c r="C38" s="894">
        <v>12318.966337</v>
      </c>
      <c r="D38" s="894">
        <v>14069.7</v>
      </c>
      <c r="E38" s="894">
        <v>21864.9</v>
      </c>
      <c r="F38" s="894">
        <v>38163.88799822615</v>
      </c>
      <c r="G38" s="894">
        <v>38472.634637000003</v>
      </c>
      <c r="H38" s="894">
        <v>21959.239237000002</v>
      </c>
      <c r="I38" s="1643" t="s">
        <v>1265</v>
      </c>
    </row>
    <row r="39" spans="2:9" s="1444" customFormat="1" ht="9.9499999999999993" customHeight="1" x14ac:dyDescent="0.2">
      <c r="B39" s="618"/>
      <c r="C39" s="1705"/>
      <c r="D39" s="1705"/>
      <c r="E39" s="1705"/>
      <c r="F39" s="1705"/>
      <c r="G39" s="1705"/>
      <c r="H39" s="1705"/>
      <c r="I39" s="889"/>
    </row>
    <row r="40" spans="2:9" s="1444" customFormat="1" ht="23.1" customHeight="1" x14ac:dyDescent="0.2">
      <c r="B40" s="616" t="s">
        <v>419</v>
      </c>
      <c r="C40" s="893">
        <v>1.3577939999999999</v>
      </c>
      <c r="D40" s="893">
        <v>6.3</v>
      </c>
      <c r="E40" s="893">
        <v>20.3</v>
      </c>
      <c r="F40" s="893">
        <v>30.265575999999999</v>
      </c>
      <c r="G40" s="893">
        <v>14.825987</v>
      </c>
      <c r="H40" s="893">
        <v>3.2140339999999998</v>
      </c>
      <c r="I40" s="888" t="s">
        <v>662</v>
      </c>
    </row>
    <row r="41" spans="2:9" s="1444" customFormat="1" ht="9.9499999999999993" customHeight="1" x14ac:dyDescent="0.2">
      <c r="B41" s="618"/>
      <c r="C41" s="895"/>
      <c r="D41" s="895"/>
      <c r="E41" s="895"/>
      <c r="F41" s="895"/>
      <c r="G41" s="895"/>
      <c r="H41" s="895"/>
      <c r="I41" s="889"/>
    </row>
    <row r="42" spans="2:9" s="1444" customFormat="1" ht="23.1" customHeight="1" x14ac:dyDescent="0.2">
      <c r="B42" s="616" t="s">
        <v>854</v>
      </c>
      <c r="C42" s="892">
        <v>684556.51974899997</v>
      </c>
      <c r="D42" s="892">
        <v>839419</v>
      </c>
      <c r="E42" s="892">
        <v>714215.70000000007</v>
      </c>
      <c r="F42" s="893">
        <v>812208.65754714899</v>
      </c>
      <c r="G42" s="893">
        <v>964928.309064097</v>
      </c>
      <c r="H42" s="893">
        <v>794277.431025094</v>
      </c>
      <c r="I42" s="888" t="s">
        <v>332</v>
      </c>
    </row>
    <row r="43" spans="2:9" s="1444" customFormat="1" ht="15" customHeight="1" thickBot="1" x14ac:dyDescent="0.25">
      <c r="B43" s="1445"/>
      <c r="C43" s="896"/>
      <c r="D43" s="896"/>
      <c r="E43" s="896"/>
      <c r="F43" s="897"/>
      <c r="G43" s="897"/>
      <c r="H43" s="1633"/>
      <c r="I43" s="1448"/>
    </row>
    <row r="44" spans="2:9" s="1444" customFormat="1" ht="15" customHeight="1" thickTop="1" x14ac:dyDescent="0.2">
      <c r="B44" s="1446"/>
      <c r="C44" s="894"/>
      <c r="D44" s="894"/>
      <c r="E44" s="894"/>
      <c r="F44" s="894"/>
      <c r="G44" s="894"/>
      <c r="H44" s="894"/>
      <c r="I44" s="1449"/>
    </row>
    <row r="45" spans="2:9" s="1444" customFormat="1" ht="23.1" customHeight="1" x14ac:dyDescent="0.2">
      <c r="B45" s="874" t="s">
        <v>566</v>
      </c>
      <c r="C45" s="894"/>
      <c r="D45" s="894"/>
      <c r="E45" s="894"/>
      <c r="F45" s="894"/>
      <c r="G45" s="894"/>
      <c r="H45" s="894"/>
      <c r="I45" s="887" t="s">
        <v>272</v>
      </c>
    </row>
    <row r="46" spans="2:9" s="1444" customFormat="1" ht="9.9499999999999993" customHeight="1" x14ac:dyDescent="0.2">
      <c r="B46" s="618"/>
      <c r="C46" s="895"/>
      <c r="D46" s="895"/>
      <c r="E46" s="895"/>
      <c r="F46" s="895"/>
      <c r="G46" s="895"/>
      <c r="H46" s="895"/>
      <c r="I46" s="889"/>
    </row>
    <row r="47" spans="2:9" s="1444" customFormat="1" ht="23.1" customHeight="1" x14ac:dyDescent="0.2">
      <c r="B47" s="616" t="s">
        <v>154</v>
      </c>
      <c r="C47" s="892">
        <v>2617.7249610000003</v>
      </c>
      <c r="D47" s="892">
        <v>4468.1000000000004</v>
      </c>
      <c r="E47" s="892">
        <v>6043.5</v>
      </c>
      <c r="F47" s="893">
        <v>4743.625902874036</v>
      </c>
      <c r="G47" s="893">
        <v>3931.7825173932538</v>
      </c>
      <c r="H47" s="893">
        <v>2783.0726061111113</v>
      </c>
      <c r="I47" s="888" t="s">
        <v>661</v>
      </c>
    </row>
    <row r="48" spans="2:9" s="1444" customFormat="1" ht="23.1" customHeight="1" x14ac:dyDescent="0.2">
      <c r="B48" s="618" t="s">
        <v>837</v>
      </c>
      <c r="C48" s="1457">
        <v>1175.5705830000002</v>
      </c>
      <c r="D48" s="1457">
        <v>2998.7</v>
      </c>
      <c r="E48" s="1457">
        <v>4070.4</v>
      </c>
      <c r="F48" s="894">
        <v>2666.623559542857</v>
      </c>
      <c r="G48" s="894">
        <v>2204.4422261571426</v>
      </c>
      <c r="H48" s="894">
        <v>1641.2946791111112</v>
      </c>
      <c r="I48" s="889" t="s">
        <v>838</v>
      </c>
    </row>
    <row r="49" spans="2:9" s="1444" customFormat="1" ht="23.1" customHeight="1" x14ac:dyDescent="0.2">
      <c r="B49" s="1078" t="s">
        <v>664</v>
      </c>
      <c r="C49" s="894">
        <v>652.58045400000003</v>
      </c>
      <c r="D49" s="894">
        <v>2247.4</v>
      </c>
      <c r="E49" s="894">
        <v>3458.9</v>
      </c>
      <c r="F49" s="894">
        <v>2005.0132048571429</v>
      </c>
      <c r="G49" s="894">
        <v>1480.3700799999999</v>
      </c>
      <c r="H49" s="894">
        <v>1082.3366109999999</v>
      </c>
      <c r="I49" s="1643" t="s">
        <v>839</v>
      </c>
    </row>
    <row r="50" spans="2:9" s="1444" customFormat="1" ht="23.1" customHeight="1" x14ac:dyDescent="0.2">
      <c r="B50" s="1078" t="s">
        <v>663</v>
      </c>
      <c r="C50" s="894">
        <v>522.99012900000002</v>
      </c>
      <c r="D50" s="894">
        <v>751.3</v>
      </c>
      <c r="E50" s="894">
        <v>611.5</v>
      </c>
      <c r="F50" s="894">
        <v>661.61035468571424</v>
      </c>
      <c r="G50" s="894">
        <v>724.07214615714292</v>
      </c>
      <c r="H50" s="894">
        <v>558.95806811111117</v>
      </c>
      <c r="I50" s="1643" t="s">
        <v>840</v>
      </c>
    </row>
    <row r="51" spans="2:9" s="1444" customFormat="1" ht="23.1" customHeight="1" x14ac:dyDescent="0.2">
      <c r="B51" s="618" t="s">
        <v>832</v>
      </c>
      <c r="C51" s="1457">
        <v>1442.1543780000002</v>
      </c>
      <c r="D51" s="1457">
        <v>1469.4</v>
      </c>
      <c r="E51" s="1457">
        <v>1973.1000000000001</v>
      </c>
      <c r="F51" s="894">
        <v>2077.002343331179</v>
      </c>
      <c r="G51" s="894">
        <v>1727.3402912361112</v>
      </c>
      <c r="H51" s="894">
        <v>1141.7779270000001</v>
      </c>
      <c r="I51" s="889" t="s">
        <v>833</v>
      </c>
    </row>
    <row r="52" spans="2:9" s="1444" customFormat="1" ht="23.1" customHeight="1" x14ac:dyDescent="0.2">
      <c r="B52" s="1078" t="s">
        <v>664</v>
      </c>
      <c r="C52" s="894">
        <v>266.52360099999999</v>
      </c>
      <c r="D52" s="894">
        <v>721.6</v>
      </c>
      <c r="E52" s="894">
        <v>1124.4000000000001</v>
      </c>
      <c r="F52" s="894">
        <v>1025.7271949999999</v>
      </c>
      <c r="G52" s="894">
        <v>814.83770400000003</v>
      </c>
      <c r="H52" s="894">
        <v>228.85703899999999</v>
      </c>
      <c r="I52" s="1643" t="s">
        <v>839</v>
      </c>
    </row>
    <row r="53" spans="2:9" s="1444" customFormat="1" ht="23.1" customHeight="1" x14ac:dyDescent="0.2">
      <c r="B53" s="1078" t="s">
        <v>663</v>
      </c>
      <c r="C53" s="894">
        <v>1175.6307770000001</v>
      </c>
      <c r="D53" s="894">
        <v>747.8</v>
      </c>
      <c r="E53" s="894">
        <v>848.7</v>
      </c>
      <c r="F53" s="894">
        <v>1051.2751483311788</v>
      </c>
      <c r="G53" s="894">
        <v>912.50258723611114</v>
      </c>
      <c r="H53" s="894">
        <v>912.92088799999999</v>
      </c>
      <c r="I53" s="1643" t="s">
        <v>840</v>
      </c>
    </row>
    <row r="54" spans="2:9" s="1444" customFormat="1" ht="9.9499999999999993" customHeight="1" x14ac:dyDescent="0.2">
      <c r="B54" s="618"/>
      <c r="C54" s="895"/>
      <c r="D54" s="895"/>
      <c r="E54" s="895"/>
      <c r="F54" s="895"/>
      <c r="G54" s="895"/>
      <c r="H54" s="895"/>
      <c r="I54" s="889"/>
    </row>
    <row r="55" spans="2:9" s="1444" customFormat="1" ht="23.1" customHeight="1" x14ac:dyDescent="0.2">
      <c r="B55" s="616" t="s">
        <v>665</v>
      </c>
      <c r="C55" s="892">
        <v>18495.703088000002</v>
      </c>
      <c r="D55" s="892">
        <v>19611.899999999998</v>
      </c>
      <c r="E55" s="892">
        <v>19501.400000000001</v>
      </c>
      <c r="F55" s="893">
        <v>18168.482256057308</v>
      </c>
      <c r="G55" s="893">
        <v>19905.941956911567</v>
      </c>
      <c r="H55" s="893">
        <v>13725.424346572523</v>
      </c>
      <c r="I55" s="888" t="s">
        <v>1267</v>
      </c>
    </row>
    <row r="56" spans="2:9" s="1444" customFormat="1" ht="23.1" customHeight="1" x14ac:dyDescent="0.2">
      <c r="B56" s="618" t="s">
        <v>1804</v>
      </c>
      <c r="C56" s="1706">
        <v>10848.760147999999</v>
      </c>
      <c r="D56" s="1706">
        <v>12053.8</v>
      </c>
      <c r="E56" s="1706">
        <v>15480.7</v>
      </c>
      <c r="F56" s="895">
        <v>13074.60145205731</v>
      </c>
      <c r="G56" s="895">
        <v>15391.256666136363</v>
      </c>
      <c r="H56" s="895">
        <v>6317.9729425725236</v>
      </c>
      <c r="I56" s="889" t="s">
        <v>270</v>
      </c>
    </row>
    <row r="57" spans="2:9" s="1444" customFormat="1" ht="23.1" customHeight="1" x14ac:dyDescent="0.2">
      <c r="B57" s="1078" t="s">
        <v>837</v>
      </c>
      <c r="C57" s="894">
        <v>2577.325464</v>
      </c>
      <c r="D57" s="894">
        <v>2191.9</v>
      </c>
      <c r="E57" s="894">
        <v>3331.7</v>
      </c>
      <c r="F57" s="894">
        <v>3435.0921794999999</v>
      </c>
      <c r="G57" s="894">
        <v>5615.5566661363637</v>
      </c>
      <c r="H57" s="894">
        <v>1719.159253</v>
      </c>
      <c r="I57" s="1643" t="s">
        <v>838</v>
      </c>
    </row>
    <row r="58" spans="2:9" s="1444" customFormat="1" ht="23.1" customHeight="1" x14ac:dyDescent="0.2">
      <c r="B58" s="1078" t="s">
        <v>832</v>
      </c>
      <c r="C58" s="894">
        <v>8271.4346839999998</v>
      </c>
      <c r="D58" s="894">
        <v>9861.9</v>
      </c>
      <c r="E58" s="894">
        <v>12149</v>
      </c>
      <c r="F58" s="894">
        <v>9639.5092725573104</v>
      </c>
      <c r="G58" s="894">
        <v>9775.7000000000007</v>
      </c>
      <c r="H58" s="894">
        <v>4598.8136895725238</v>
      </c>
      <c r="I58" s="1643" t="s">
        <v>833</v>
      </c>
    </row>
    <row r="59" spans="2:9" s="1444" customFormat="1" ht="23.1" customHeight="1" x14ac:dyDescent="0.2">
      <c r="B59" s="618" t="s">
        <v>584</v>
      </c>
      <c r="C59" s="1706">
        <v>7646.9429400000008</v>
      </c>
      <c r="D59" s="1706">
        <v>7558.0999999999995</v>
      </c>
      <c r="E59" s="1706">
        <v>4020.7000000000003</v>
      </c>
      <c r="F59" s="895">
        <v>5093.8808039999994</v>
      </c>
      <c r="G59" s="895">
        <v>4514.6852907752036</v>
      </c>
      <c r="H59" s="895">
        <v>7407.4514039999995</v>
      </c>
      <c r="I59" s="889" t="s">
        <v>271</v>
      </c>
    </row>
    <row r="60" spans="2:9" s="1444" customFormat="1" ht="23.1" customHeight="1" x14ac:dyDescent="0.2">
      <c r="B60" s="1078" t="s">
        <v>837</v>
      </c>
      <c r="C60" s="894">
        <v>6.1176550000000001</v>
      </c>
      <c r="D60" s="894">
        <v>5.9</v>
      </c>
      <c r="E60" s="894">
        <v>6.9</v>
      </c>
      <c r="F60" s="894">
        <v>110.938841</v>
      </c>
      <c r="G60" s="894">
        <v>460.26923749999997</v>
      </c>
      <c r="H60" s="894">
        <v>432.69971199999998</v>
      </c>
      <c r="I60" s="1643" t="s">
        <v>838</v>
      </c>
    </row>
    <row r="61" spans="2:9" s="1444" customFormat="1" ht="23.1" customHeight="1" x14ac:dyDescent="0.2">
      <c r="B61" s="1078" t="s">
        <v>832</v>
      </c>
      <c r="C61" s="894">
        <v>7640.8252850000008</v>
      </c>
      <c r="D61" s="894">
        <v>7552.2</v>
      </c>
      <c r="E61" s="894">
        <v>4013.8</v>
      </c>
      <c r="F61" s="894">
        <v>4982.9419629999993</v>
      </c>
      <c r="G61" s="894">
        <v>4054.4160532752035</v>
      </c>
      <c r="H61" s="894">
        <v>6974.7516919999998</v>
      </c>
      <c r="I61" s="1643" t="s">
        <v>833</v>
      </c>
    </row>
    <row r="62" spans="2:9" s="1444" customFormat="1" ht="9.9499999999999993" customHeight="1" x14ac:dyDescent="0.2">
      <c r="B62" s="618"/>
      <c r="C62" s="1705"/>
      <c r="D62" s="1705"/>
      <c r="E62" s="1705"/>
      <c r="F62" s="1705"/>
      <c r="G62" s="1705"/>
      <c r="H62" s="1705"/>
      <c r="I62" s="889"/>
    </row>
    <row r="63" spans="2:9" s="1444" customFormat="1" ht="22.5" customHeight="1" x14ac:dyDescent="0.2">
      <c r="B63" s="616" t="s">
        <v>585</v>
      </c>
      <c r="C63" s="893">
        <v>297.89034900000001</v>
      </c>
      <c r="D63" s="893">
        <v>326.2</v>
      </c>
      <c r="E63" s="893">
        <v>318.2</v>
      </c>
      <c r="F63" s="893">
        <v>360.65572419727664</v>
      </c>
      <c r="G63" s="893">
        <v>291.74694490264812</v>
      </c>
      <c r="H63" s="893">
        <v>87.31936641357143</v>
      </c>
      <c r="I63" s="888" t="s">
        <v>563</v>
      </c>
    </row>
    <row r="64" spans="2:9" s="1444" customFormat="1" ht="9.9499999999999993" customHeight="1" x14ac:dyDescent="0.2">
      <c r="B64" s="618"/>
      <c r="C64" s="1705"/>
      <c r="D64" s="1705"/>
      <c r="E64" s="1705"/>
      <c r="F64" s="1705"/>
      <c r="G64" s="1705"/>
      <c r="H64" s="1705"/>
      <c r="I64" s="889"/>
    </row>
    <row r="65" spans="2:9" s="1444" customFormat="1" ht="23.1" customHeight="1" x14ac:dyDescent="0.2">
      <c r="B65" s="616" t="s">
        <v>273</v>
      </c>
      <c r="C65" s="893">
        <v>295.58446500000002</v>
      </c>
      <c r="D65" s="893">
        <v>324.3</v>
      </c>
      <c r="E65" s="893">
        <v>340.6</v>
      </c>
      <c r="F65" s="893">
        <v>328.5</v>
      </c>
      <c r="G65" s="893">
        <v>338.3605305080971</v>
      </c>
      <c r="H65" s="893">
        <v>217.26634666026669</v>
      </c>
      <c r="I65" s="888" t="s">
        <v>717</v>
      </c>
    </row>
    <row r="66" spans="2:9" s="1444" customFormat="1" ht="9.9499999999999993" customHeight="1" x14ac:dyDescent="0.2">
      <c r="B66" s="618"/>
      <c r="C66" s="895"/>
      <c r="D66" s="895"/>
      <c r="E66" s="895"/>
      <c r="F66" s="895"/>
      <c r="G66" s="895"/>
      <c r="H66" s="895"/>
      <c r="I66" s="889"/>
    </row>
    <row r="67" spans="2:9" s="1444" customFormat="1" ht="23.1" customHeight="1" x14ac:dyDescent="0.2">
      <c r="B67" s="616" t="s">
        <v>75</v>
      </c>
      <c r="C67" s="892">
        <v>217.601643</v>
      </c>
      <c r="D67" s="892">
        <v>241.10000000000002</v>
      </c>
      <c r="E67" s="892">
        <v>258</v>
      </c>
      <c r="F67" s="893">
        <v>331.77791018140624</v>
      </c>
      <c r="G67" s="893">
        <v>233.70196880144644</v>
      </c>
      <c r="H67" s="893">
        <v>121.48377604210526</v>
      </c>
      <c r="I67" s="888" t="s">
        <v>1267</v>
      </c>
    </row>
    <row r="68" spans="2:9" s="1444" customFormat="1" ht="23.1" customHeight="1" x14ac:dyDescent="0.2">
      <c r="B68" s="1078" t="s">
        <v>76</v>
      </c>
      <c r="C68" s="894">
        <v>42.434334</v>
      </c>
      <c r="D68" s="894">
        <v>40.9</v>
      </c>
      <c r="E68" s="894">
        <v>45</v>
      </c>
      <c r="F68" s="894">
        <v>54.943380439931161</v>
      </c>
      <c r="G68" s="894">
        <v>27.148120811871379</v>
      </c>
      <c r="H68" s="894">
        <v>5.077496</v>
      </c>
      <c r="I68" s="1643" t="s">
        <v>77</v>
      </c>
    </row>
    <row r="69" spans="2:9" s="1444" customFormat="1" ht="23.1" customHeight="1" x14ac:dyDescent="0.2">
      <c r="B69" s="1078" t="s">
        <v>78</v>
      </c>
      <c r="C69" s="894">
        <v>73.377402000000004</v>
      </c>
      <c r="D69" s="894">
        <v>101.5</v>
      </c>
      <c r="E69" s="894">
        <v>91.5</v>
      </c>
      <c r="F69" s="894">
        <v>114.21857949532809</v>
      </c>
      <c r="G69" s="894">
        <v>61.512434235788291</v>
      </c>
      <c r="H69" s="894">
        <v>26.224682042105265</v>
      </c>
      <c r="I69" s="1643" t="s">
        <v>1264</v>
      </c>
    </row>
    <row r="70" spans="2:9" s="1444" customFormat="1" ht="23.1" customHeight="1" x14ac:dyDescent="0.2">
      <c r="B70" s="1078" t="s">
        <v>418</v>
      </c>
      <c r="C70" s="894">
        <v>101.789907</v>
      </c>
      <c r="D70" s="894">
        <v>98.7</v>
      </c>
      <c r="E70" s="894">
        <v>121.5</v>
      </c>
      <c r="F70" s="894">
        <v>162.61595024614698</v>
      </c>
      <c r="G70" s="894">
        <v>145.04141375378677</v>
      </c>
      <c r="H70" s="894">
        <v>90.181597999999994</v>
      </c>
      <c r="I70" s="1643" t="s">
        <v>1265</v>
      </c>
    </row>
    <row r="71" spans="2:9" s="1444" customFormat="1" ht="9.9499999999999993" customHeight="1" x14ac:dyDescent="0.2">
      <c r="B71" s="618"/>
      <c r="C71" s="895"/>
      <c r="D71" s="895"/>
      <c r="E71" s="895"/>
      <c r="F71" s="895"/>
      <c r="G71" s="895"/>
      <c r="H71" s="895"/>
      <c r="I71" s="889"/>
    </row>
    <row r="72" spans="2:9" s="1444" customFormat="1" ht="21.75" customHeight="1" x14ac:dyDescent="0.2">
      <c r="B72" s="616" t="s">
        <v>419</v>
      </c>
      <c r="C72" s="893">
        <v>0</v>
      </c>
      <c r="D72" s="893">
        <v>0.1</v>
      </c>
      <c r="E72" s="893">
        <v>0</v>
      </c>
      <c r="F72" s="893">
        <v>3.6655E-2</v>
      </c>
      <c r="G72" s="893">
        <v>0</v>
      </c>
      <c r="H72" s="893">
        <v>7.9899999999999999E-2</v>
      </c>
      <c r="I72" s="888" t="s">
        <v>662</v>
      </c>
    </row>
    <row r="73" spans="2:9" s="1444" customFormat="1" ht="9.9499999999999993" customHeight="1" x14ac:dyDescent="0.2">
      <c r="B73" s="618"/>
      <c r="C73" s="895"/>
      <c r="D73" s="895"/>
      <c r="E73" s="895"/>
      <c r="F73" s="895"/>
      <c r="G73" s="895"/>
      <c r="H73" s="895"/>
      <c r="I73" s="889"/>
    </row>
    <row r="74" spans="2:9" s="1444" customFormat="1" ht="23.1" customHeight="1" x14ac:dyDescent="0.2">
      <c r="B74" s="616" t="s">
        <v>854</v>
      </c>
      <c r="C74" s="892">
        <v>21924.504506000001</v>
      </c>
      <c r="D74" s="892">
        <v>24971.699999999997</v>
      </c>
      <c r="E74" s="892">
        <v>26461.7</v>
      </c>
      <c r="F74" s="893">
        <v>23933.078448310025</v>
      </c>
      <c r="G74" s="893">
        <v>24701.533918517012</v>
      </c>
      <c r="H74" s="893">
        <v>16934.64634179958</v>
      </c>
      <c r="I74" s="888" t="s">
        <v>332</v>
      </c>
    </row>
    <row r="75" spans="2:9" s="42" customFormat="1" ht="15" customHeight="1" thickBot="1" x14ac:dyDescent="0.7">
      <c r="B75" s="1447"/>
      <c r="C75" s="135"/>
      <c r="D75" s="135"/>
      <c r="E75" s="135"/>
      <c r="F75" s="134"/>
      <c r="G75" s="134"/>
      <c r="H75" s="1644"/>
      <c r="I75" s="1450"/>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1801</v>
      </c>
      <c r="I78" s="53" t="s">
        <v>1802</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2"/>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468" customFormat="1" ht="29.25" customHeight="1" x14ac:dyDescent="0.2">
      <c r="B4" s="1987" t="s">
        <v>1913</v>
      </c>
      <c r="C4" s="1987"/>
      <c r="D4" s="1987"/>
      <c r="E4" s="1987"/>
      <c r="F4" s="1987"/>
      <c r="G4" s="1987"/>
      <c r="H4" s="1987"/>
      <c r="I4" s="1987"/>
      <c r="J4" s="1987"/>
      <c r="K4" s="1987"/>
      <c r="L4" s="1987" t="s">
        <v>1914</v>
      </c>
      <c r="M4" s="1987"/>
      <c r="N4" s="1987"/>
      <c r="O4" s="1987"/>
      <c r="P4" s="1987"/>
      <c r="Q4" s="1987"/>
      <c r="R4" s="1987"/>
      <c r="S4" s="1987"/>
      <c r="T4" s="1987"/>
      <c r="U4" s="1987"/>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9" customFormat="1" ht="22.5" x14ac:dyDescent="0.5">
      <c r="B7" s="357" t="s">
        <v>1766</v>
      </c>
      <c r="C7" s="477"/>
      <c r="D7" s="477"/>
      <c r="E7" s="477"/>
      <c r="F7" s="477"/>
      <c r="G7" s="477"/>
      <c r="H7" s="477"/>
      <c r="I7" s="477"/>
      <c r="J7" s="477"/>
      <c r="K7" s="477"/>
      <c r="L7" s="477"/>
      <c r="M7" s="477"/>
      <c r="N7" s="477"/>
      <c r="O7" s="477"/>
      <c r="P7" s="477"/>
      <c r="Q7" s="477"/>
      <c r="R7" s="477"/>
      <c r="S7" s="477"/>
      <c r="T7" s="477"/>
      <c r="U7" s="229" t="s">
        <v>1770</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604" customFormat="1" ht="24.95" customHeight="1" thickTop="1" x14ac:dyDescent="0.7">
      <c r="A9" s="258"/>
      <c r="B9" s="1967" t="s">
        <v>887</v>
      </c>
      <c r="C9" s="1784">
        <v>2007</v>
      </c>
      <c r="D9" s="1784">
        <v>2008</v>
      </c>
      <c r="E9" s="1784">
        <v>2009</v>
      </c>
      <c r="F9" s="1784">
        <v>2010</v>
      </c>
      <c r="G9" s="1784">
        <v>2011</v>
      </c>
      <c r="H9" s="1784">
        <v>2012</v>
      </c>
      <c r="I9" s="1805">
        <v>2012</v>
      </c>
      <c r="J9" s="1806"/>
      <c r="K9" s="1806"/>
      <c r="L9" s="1806">
        <v>2012</v>
      </c>
      <c r="M9" s="1806"/>
      <c r="N9" s="1806"/>
      <c r="O9" s="1806"/>
      <c r="P9" s="1806"/>
      <c r="Q9" s="1806"/>
      <c r="R9" s="1806"/>
      <c r="S9" s="1806"/>
      <c r="T9" s="1986"/>
      <c r="U9" s="1778" t="s">
        <v>886</v>
      </c>
    </row>
    <row r="10" spans="1:22" s="42" customFormat="1" ht="23.25" customHeight="1" x14ac:dyDescent="0.65">
      <c r="B10" s="1968"/>
      <c r="C10" s="1785"/>
      <c r="D10" s="1785"/>
      <c r="E10" s="1785"/>
      <c r="F10" s="1785"/>
      <c r="G10" s="1785"/>
      <c r="H10" s="1785"/>
      <c r="I10" s="504" t="s">
        <v>374</v>
      </c>
      <c r="J10" s="505" t="s">
        <v>375</v>
      </c>
      <c r="K10" s="505" t="s">
        <v>376</v>
      </c>
      <c r="L10" s="505" t="s">
        <v>377</v>
      </c>
      <c r="M10" s="505" t="s">
        <v>378</v>
      </c>
      <c r="N10" s="505" t="s">
        <v>367</v>
      </c>
      <c r="O10" s="505" t="s">
        <v>368</v>
      </c>
      <c r="P10" s="505" t="s">
        <v>369</v>
      </c>
      <c r="Q10" s="505" t="s">
        <v>370</v>
      </c>
      <c r="R10" s="505" t="s">
        <v>371</v>
      </c>
      <c r="S10" s="505" t="s">
        <v>372</v>
      </c>
      <c r="T10" s="1177" t="s">
        <v>373</v>
      </c>
      <c r="U10" s="1779"/>
    </row>
    <row r="11" spans="1:22" s="1455" customFormat="1" ht="23.25" customHeight="1" x14ac:dyDescent="0.65">
      <c r="A11" s="42"/>
      <c r="B11" s="1969"/>
      <c r="C11" s="1786"/>
      <c r="D11" s="1786"/>
      <c r="E11" s="1786"/>
      <c r="F11" s="1786"/>
      <c r="G11" s="1786"/>
      <c r="H11" s="1786"/>
      <c r="I11" s="372" t="s">
        <v>673</v>
      </c>
      <c r="J11" s="373" t="s">
        <v>149</v>
      </c>
      <c r="K11" s="373" t="s">
        <v>150</v>
      </c>
      <c r="L11" s="373" t="s">
        <v>151</v>
      </c>
      <c r="M11" s="373" t="s">
        <v>366</v>
      </c>
      <c r="N11" s="373" t="s">
        <v>667</v>
      </c>
      <c r="O11" s="373" t="s">
        <v>668</v>
      </c>
      <c r="P11" s="373" t="s">
        <v>669</v>
      </c>
      <c r="Q11" s="373" t="s">
        <v>670</v>
      </c>
      <c r="R11" s="373" t="s">
        <v>671</v>
      </c>
      <c r="S11" s="373" t="s">
        <v>672</v>
      </c>
      <c r="T11" s="374" t="s">
        <v>666</v>
      </c>
      <c r="U11" s="1780"/>
    </row>
    <row r="12" spans="1:22" s="258" customFormat="1" ht="10.5" customHeight="1" x14ac:dyDescent="0.7">
      <c r="B12" s="347"/>
      <c r="C12" s="451"/>
      <c r="D12" s="451"/>
      <c r="E12" s="451"/>
      <c r="F12" s="451"/>
      <c r="G12" s="451"/>
      <c r="H12" s="451"/>
      <c r="I12" s="453"/>
      <c r="J12" s="452"/>
      <c r="K12" s="452"/>
      <c r="L12" s="452"/>
      <c r="M12" s="452"/>
      <c r="N12" s="452"/>
      <c r="O12" s="452"/>
      <c r="P12" s="452"/>
      <c r="Q12" s="452"/>
      <c r="R12" s="452"/>
      <c r="S12" s="452"/>
      <c r="T12" s="454"/>
      <c r="U12" s="335"/>
    </row>
    <row r="13" spans="1:22" s="1451" customFormat="1" ht="24.95" customHeight="1" x14ac:dyDescent="0.2">
      <c r="B13" s="1467" t="s">
        <v>263</v>
      </c>
      <c r="C13" s="1361"/>
      <c r="D13" s="1361"/>
      <c r="E13" s="1361"/>
      <c r="F13" s="1361"/>
      <c r="G13" s="1361"/>
      <c r="H13" s="1361"/>
      <c r="I13" s="1364"/>
      <c r="J13" s="1363"/>
      <c r="K13" s="1363"/>
      <c r="L13" s="1363"/>
      <c r="M13" s="1363"/>
      <c r="N13" s="1363"/>
      <c r="O13" s="1363"/>
      <c r="P13" s="1363"/>
      <c r="Q13" s="1363"/>
      <c r="R13" s="1363"/>
      <c r="S13" s="1363"/>
      <c r="T13" s="1365"/>
      <c r="U13" s="381" t="s">
        <v>22</v>
      </c>
    </row>
    <row r="14" spans="1:22" s="367" customFormat="1" ht="10.5" customHeight="1" x14ac:dyDescent="0.2">
      <c r="B14" s="618"/>
      <c r="C14" s="1114"/>
      <c r="D14" s="1114"/>
      <c r="E14" s="1114"/>
      <c r="F14" s="1114"/>
      <c r="G14" s="1114"/>
      <c r="H14" s="1114"/>
      <c r="I14" s="1115"/>
      <c r="J14" s="1116"/>
      <c r="K14" s="1116"/>
      <c r="L14" s="1116"/>
      <c r="M14" s="1116"/>
      <c r="N14" s="1116"/>
      <c r="O14" s="1116"/>
      <c r="P14" s="1116"/>
      <c r="Q14" s="1116"/>
      <c r="R14" s="1116"/>
      <c r="S14" s="1116"/>
      <c r="T14" s="1117"/>
      <c r="U14" s="630"/>
    </row>
    <row r="15" spans="1:22" s="367" customFormat="1" ht="24.95" customHeight="1" x14ac:dyDescent="0.2">
      <c r="B15" s="618" t="s">
        <v>191</v>
      </c>
      <c r="C15" s="894">
        <v>227754</v>
      </c>
      <c r="D15" s="894">
        <v>359718.08999999997</v>
      </c>
      <c r="E15" s="894">
        <v>256474.45722673574</v>
      </c>
      <c r="F15" s="894">
        <v>228063.21853236217</v>
      </c>
      <c r="G15" s="894">
        <v>199844.45002939078</v>
      </c>
      <c r="H15" s="894">
        <v>131968.97373064692</v>
      </c>
      <c r="I15" s="1084">
        <v>9108.1806889531981</v>
      </c>
      <c r="J15" s="1085">
        <v>9661.8319563484383</v>
      </c>
      <c r="K15" s="1085">
        <v>11755.691101975999</v>
      </c>
      <c r="L15" s="1085">
        <v>11604.169303292099</v>
      </c>
      <c r="M15" s="1085">
        <v>13200.042793771199</v>
      </c>
      <c r="N15" s="1085">
        <v>10369.137202</v>
      </c>
      <c r="O15" s="1085">
        <v>10521.353198000001</v>
      </c>
      <c r="P15" s="1085">
        <v>7597.4762540000002</v>
      </c>
      <c r="Q15" s="1085">
        <v>9582.1202538279977</v>
      </c>
      <c r="R15" s="1085">
        <v>17276.995856478003</v>
      </c>
      <c r="S15" s="1085">
        <v>12488.611039000001</v>
      </c>
      <c r="T15" s="1153">
        <v>8803.3640830000004</v>
      </c>
      <c r="U15" s="630" t="s">
        <v>1213</v>
      </c>
      <c r="V15" s="870"/>
    </row>
    <row r="16" spans="1:22" s="367" customFormat="1" ht="24.95" customHeight="1" x14ac:dyDescent="0.2">
      <c r="B16" s="618" t="s">
        <v>791</v>
      </c>
      <c r="C16" s="894">
        <v>230870.5249586</v>
      </c>
      <c r="D16" s="894">
        <v>237978.65099999998</v>
      </c>
      <c r="E16" s="894">
        <v>147274.8084391203</v>
      </c>
      <c r="F16" s="894">
        <v>212690.51119493644</v>
      </c>
      <c r="G16" s="894">
        <v>201423.95290588506</v>
      </c>
      <c r="H16" s="894">
        <v>12400.691715999999</v>
      </c>
      <c r="I16" s="1084">
        <v>862.50113899999997</v>
      </c>
      <c r="J16" s="1085">
        <v>843.80795499999999</v>
      </c>
      <c r="K16" s="1085">
        <v>1209.8811020000001</v>
      </c>
      <c r="L16" s="1085">
        <v>1292.985868</v>
      </c>
      <c r="M16" s="1085">
        <v>1381.786169</v>
      </c>
      <c r="N16" s="1085">
        <v>1142.2714709999998</v>
      </c>
      <c r="O16" s="1085">
        <v>1279.414931</v>
      </c>
      <c r="P16" s="1085">
        <v>771.99357399999997</v>
      </c>
      <c r="Q16" s="1085">
        <v>1196.520604</v>
      </c>
      <c r="R16" s="1085">
        <v>882.79885200000001</v>
      </c>
      <c r="S16" s="1085">
        <v>754.50754799999993</v>
      </c>
      <c r="T16" s="1153">
        <v>782.22250300000007</v>
      </c>
      <c r="U16" s="630" t="s">
        <v>829</v>
      </c>
      <c r="V16" s="870"/>
    </row>
    <row r="17" spans="2:32" s="367" customFormat="1" ht="24.95" customHeight="1" x14ac:dyDescent="0.2">
      <c r="B17" s="618" t="s">
        <v>727</v>
      </c>
      <c r="C17" s="894">
        <v>11732.851551600001</v>
      </c>
      <c r="D17" s="894">
        <v>4975.2099999999991</v>
      </c>
      <c r="E17" s="894">
        <v>1652.8933870000001</v>
      </c>
      <c r="F17" s="894">
        <v>5118.3653758594</v>
      </c>
      <c r="G17" s="894">
        <v>6009.3893509999998</v>
      </c>
      <c r="H17" s="894">
        <v>4018.3750520000003</v>
      </c>
      <c r="I17" s="1084">
        <v>283.17992300000003</v>
      </c>
      <c r="J17" s="1085">
        <v>340.96365700000001</v>
      </c>
      <c r="K17" s="1085">
        <v>568.27306599999997</v>
      </c>
      <c r="L17" s="1085">
        <v>363.83413999999999</v>
      </c>
      <c r="M17" s="1085">
        <v>385.71369199999998</v>
      </c>
      <c r="N17" s="1085">
        <v>538.74303500000008</v>
      </c>
      <c r="O17" s="1085">
        <v>376.79212899999999</v>
      </c>
      <c r="P17" s="1085">
        <v>369.83501100000001</v>
      </c>
      <c r="Q17" s="1085">
        <v>342.86590699999999</v>
      </c>
      <c r="R17" s="1085">
        <v>219.250236</v>
      </c>
      <c r="S17" s="1085">
        <v>92.550071000000003</v>
      </c>
      <c r="T17" s="1153">
        <v>136.37418500000001</v>
      </c>
      <c r="U17" s="630" t="s">
        <v>679</v>
      </c>
      <c r="V17" s="870"/>
    </row>
    <row r="18" spans="2:32" s="367" customFormat="1" ht="24.95" customHeight="1" x14ac:dyDescent="0.2">
      <c r="B18" s="618" t="s">
        <v>680</v>
      </c>
      <c r="C18" s="894">
        <v>13775.014999999999</v>
      </c>
      <c r="D18" s="894">
        <v>17339.545999999998</v>
      </c>
      <c r="E18" s="894">
        <v>10619.957147361602</v>
      </c>
      <c r="F18" s="894">
        <v>18632.026376965503</v>
      </c>
      <c r="G18" s="894">
        <v>13916.161816176002</v>
      </c>
      <c r="H18" s="894">
        <v>492.94467000000003</v>
      </c>
      <c r="I18" s="1084">
        <v>55.143831000000006</v>
      </c>
      <c r="J18" s="1085">
        <v>35.397331999999999</v>
      </c>
      <c r="K18" s="1085">
        <v>55.002839000000002</v>
      </c>
      <c r="L18" s="1085">
        <v>51.700003000000002</v>
      </c>
      <c r="M18" s="1085">
        <v>59.114722</v>
      </c>
      <c r="N18" s="1085">
        <v>52.188618999999996</v>
      </c>
      <c r="O18" s="1085">
        <v>43.316788000000003</v>
      </c>
      <c r="P18" s="1085">
        <v>57.288435</v>
      </c>
      <c r="Q18" s="1085">
        <v>35.219661000000002</v>
      </c>
      <c r="R18" s="1085">
        <v>12.487080000000001</v>
      </c>
      <c r="S18" s="1085">
        <v>24.272376999999999</v>
      </c>
      <c r="T18" s="1153">
        <v>11.812983000000001</v>
      </c>
      <c r="U18" s="630" t="s">
        <v>792</v>
      </c>
      <c r="V18" s="870"/>
    </row>
    <row r="19" spans="2:32" s="367" customFormat="1" ht="24.95" customHeight="1" x14ac:dyDescent="0.2">
      <c r="B19" s="618" t="s">
        <v>876</v>
      </c>
      <c r="C19" s="894">
        <v>94902.063205099985</v>
      </c>
      <c r="D19" s="894">
        <v>87786.696999999986</v>
      </c>
      <c r="E19" s="894">
        <v>72308</v>
      </c>
      <c r="F19" s="894">
        <v>104559.40790755884</v>
      </c>
      <c r="G19" s="894">
        <v>83913.529288584978</v>
      </c>
      <c r="H19" s="894">
        <v>47571.346238280021</v>
      </c>
      <c r="I19" s="1084">
        <v>1122.2365770400029</v>
      </c>
      <c r="J19" s="1085">
        <v>842.76312999999936</v>
      </c>
      <c r="K19" s="1085">
        <v>7181.2043548400034</v>
      </c>
      <c r="L19" s="1085">
        <v>10217.602374500002</v>
      </c>
      <c r="M19" s="1085">
        <v>3198.4639204000014</v>
      </c>
      <c r="N19" s="1085">
        <v>1181.6494540000003</v>
      </c>
      <c r="O19" s="1085">
        <v>13414.704616099998</v>
      </c>
      <c r="P19" s="1085">
        <v>790.80225982000047</v>
      </c>
      <c r="Q19" s="1085">
        <v>808.44654928000455</v>
      </c>
      <c r="R19" s="1085">
        <v>2579.2870393599987</v>
      </c>
      <c r="S19" s="1085">
        <v>361.05230605999895</v>
      </c>
      <c r="T19" s="1153">
        <v>5873.1336568799998</v>
      </c>
      <c r="U19" s="630" t="s">
        <v>681</v>
      </c>
      <c r="V19" s="870"/>
    </row>
    <row r="20" spans="2:32" s="362" customFormat="1" ht="24.95" customHeight="1" x14ac:dyDescent="0.2">
      <c r="B20" s="616" t="s">
        <v>854</v>
      </c>
      <c r="C20" s="893">
        <v>579034.4547153</v>
      </c>
      <c r="D20" s="893">
        <v>707798.1939999999</v>
      </c>
      <c r="E20" s="893">
        <v>488330.11620021769</v>
      </c>
      <c r="F20" s="893">
        <v>569063.52938768233</v>
      </c>
      <c r="G20" s="893">
        <v>505107.48339103686</v>
      </c>
      <c r="H20" s="893">
        <v>196452.33140692691</v>
      </c>
      <c r="I20" s="1006">
        <v>11431.2421589932</v>
      </c>
      <c r="J20" s="1007">
        <v>11724.764030348439</v>
      </c>
      <c r="K20" s="1007">
        <v>20770.052463816002</v>
      </c>
      <c r="L20" s="1007">
        <v>23530.291688792102</v>
      </c>
      <c r="M20" s="1007">
        <v>18225.121297171201</v>
      </c>
      <c r="N20" s="1007">
        <v>13283.989781</v>
      </c>
      <c r="O20" s="1007">
        <v>25635.581662099998</v>
      </c>
      <c r="P20" s="1007">
        <v>9587.3955338199994</v>
      </c>
      <c r="Q20" s="1007">
        <v>11965.172975108</v>
      </c>
      <c r="R20" s="1007">
        <v>20970.819063838</v>
      </c>
      <c r="S20" s="1007">
        <v>13720.993341059999</v>
      </c>
      <c r="T20" s="1009">
        <v>15606.907410880001</v>
      </c>
      <c r="U20" s="628" t="s">
        <v>332</v>
      </c>
      <c r="V20" s="870"/>
      <c r="W20" s="365"/>
      <c r="X20" s="365"/>
      <c r="Y20" s="365"/>
      <c r="Z20" s="365"/>
      <c r="AA20" s="365"/>
      <c r="AB20" s="365"/>
      <c r="AC20" s="365"/>
      <c r="AD20" s="365"/>
      <c r="AE20" s="365"/>
      <c r="AF20" s="365"/>
    </row>
    <row r="21" spans="2:32" s="367" customFormat="1" ht="20.25" customHeight="1" thickBot="1" x14ac:dyDescent="0.25">
      <c r="B21" s="875"/>
      <c r="C21" s="896"/>
      <c r="D21" s="896"/>
      <c r="E21" s="897"/>
      <c r="F21" s="897"/>
      <c r="G21" s="897"/>
      <c r="H21" s="1633"/>
      <c r="I21" s="1461"/>
      <c r="J21" s="1459"/>
      <c r="K21" s="1459"/>
      <c r="L21" s="1459"/>
      <c r="M21" s="1459"/>
      <c r="N21" s="1459"/>
      <c r="O21" s="1459"/>
      <c r="P21" s="1459"/>
      <c r="Q21" s="1459"/>
      <c r="R21" s="1459"/>
      <c r="S21" s="1459"/>
      <c r="T21" s="1460"/>
      <c r="U21" s="1466"/>
      <c r="V21" s="870"/>
    </row>
    <row r="22" spans="2:32" s="367" customFormat="1" ht="10.5" customHeight="1" thickTop="1" x14ac:dyDescent="0.2">
      <c r="B22" s="618"/>
      <c r="C22" s="894"/>
      <c r="D22" s="894"/>
      <c r="E22" s="894"/>
      <c r="F22" s="894"/>
      <c r="G22" s="894"/>
      <c r="H22" s="894"/>
      <c r="I22" s="1084"/>
      <c r="J22" s="1085"/>
      <c r="K22" s="1085"/>
      <c r="L22" s="1085"/>
      <c r="M22" s="1085"/>
      <c r="N22" s="1085"/>
      <c r="O22" s="1085"/>
      <c r="P22" s="1085"/>
      <c r="Q22" s="1085"/>
      <c r="R22" s="1085"/>
      <c r="S22" s="1085"/>
      <c r="T22" s="1153"/>
      <c r="U22" s="630"/>
      <c r="V22" s="870"/>
    </row>
    <row r="23" spans="2:32" s="1451" customFormat="1" ht="24.95" customHeight="1" x14ac:dyDescent="0.2">
      <c r="B23" s="874" t="s">
        <v>682</v>
      </c>
      <c r="C23" s="898"/>
      <c r="D23" s="898"/>
      <c r="E23" s="898"/>
      <c r="F23" s="898"/>
      <c r="G23" s="898"/>
      <c r="H23" s="898"/>
      <c r="I23" s="1463"/>
      <c r="J23" s="1464"/>
      <c r="K23" s="1464"/>
      <c r="L23" s="1464"/>
      <c r="M23" s="1464"/>
      <c r="N23" s="1464"/>
      <c r="O23" s="1464"/>
      <c r="P23" s="1464"/>
      <c r="Q23" s="1464"/>
      <c r="R23" s="1464"/>
      <c r="S23" s="1464"/>
      <c r="T23" s="1465"/>
      <c r="U23" s="381" t="s">
        <v>1235</v>
      </c>
      <c r="V23" s="870"/>
    </row>
    <row r="24" spans="2:32" s="367" customFormat="1" ht="10.5" customHeight="1" x14ac:dyDescent="0.2">
      <c r="B24" s="618"/>
      <c r="C24" s="894"/>
      <c r="D24" s="894"/>
      <c r="E24" s="894"/>
      <c r="F24" s="894"/>
      <c r="G24" s="894"/>
      <c r="H24" s="894"/>
      <c r="I24" s="1084"/>
      <c r="J24" s="1085"/>
      <c r="K24" s="1085"/>
      <c r="L24" s="1085"/>
      <c r="M24" s="1085"/>
      <c r="N24" s="1085"/>
      <c r="O24" s="1085"/>
      <c r="P24" s="1085"/>
      <c r="Q24" s="1085"/>
      <c r="R24" s="1085"/>
      <c r="S24" s="1085"/>
      <c r="T24" s="1153"/>
      <c r="U24" s="630"/>
      <c r="V24" s="870"/>
    </row>
    <row r="25" spans="2:32" s="367" customFormat="1" ht="24.95" customHeight="1" x14ac:dyDescent="0.2">
      <c r="B25" s="618" t="s">
        <v>266</v>
      </c>
      <c r="C25" s="894">
        <v>29953.115000000002</v>
      </c>
      <c r="D25" s="894">
        <v>118529.511</v>
      </c>
      <c r="E25" s="894">
        <v>125711.32415937838</v>
      </c>
      <c r="F25" s="894">
        <v>106119.69419193068</v>
      </c>
      <c r="G25" s="894">
        <v>91534.788115000003</v>
      </c>
      <c r="H25" s="894">
        <v>43364.006844068434</v>
      </c>
      <c r="I25" s="1084">
        <v>3121.144436</v>
      </c>
      <c r="J25" s="1085">
        <v>3501.6041680684375</v>
      </c>
      <c r="K25" s="1085">
        <v>3970.6539640000001</v>
      </c>
      <c r="L25" s="1085">
        <v>3005.8276559999999</v>
      </c>
      <c r="M25" s="1085">
        <v>4163.6094840000005</v>
      </c>
      <c r="N25" s="1085">
        <v>3438.8913379999999</v>
      </c>
      <c r="O25" s="1085">
        <v>3789.3878450000002</v>
      </c>
      <c r="P25" s="1085">
        <v>2418.0516990000001</v>
      </c>
      <c r="Q25" s="1085">
        <v>3308.7521889999998</v>
      </c>
      <c r="R25" s="1085">
        <v>4554.881421</v>
      </c>
      <c r="S25" s="1085">
        <v>5373.1195609999995</v>
      </c>
      <c r="T25" s="1153">
        <v>2718.083083</v>
      </c>
      <c r="U25" s="630" t="s">
        <v>267</v>
      </c>
      <c r="V25" s="870"/>
    </row>
    <row r="26" spans="2:32" s="367" customFormat="1" ht="24.95" customHeight="1" x14ac:dyDescent="0.2">
      <c r="B26" s="618" t="s">
        <v>1253</v>
      </c>
      <c r="C26" s="894">
        <v>126395.569</v>
      </c>
      <c r="D26" s="894">
        <v>55146.518999999986</v>
      </c>
      <c r="E26" s="894">
        <v>27536.889241675522</v>
      </c>
      <c r="F26" s="894">
        <v>70308.166776340004</v>
      </c>
      <c r="G26" s="894">
        <v>63285.834304317395</v>
      </c>
      <c r="H26" s="894">
        <v>2342.6785689999997</v>
      </c>
      <c r="I26" s="1084">
        <v>204.511169</v>
      </c>
      <c r="J26" s="1085">
        <v>257.07663600000001</v>
      </c>
      <c r="K26" s="1085">
        <v>316.62375600000001</v>
      </c>
      <c r="L26" s="1085">
        <v>219.13642499999997</v>
      </c>
      <c r="M26" s="1085">
        <v>182.30659499999999</v>
      </c>
      <c r="N26" s="1085">
        <v>124.97824899999999</v>
      </c>
      <c r="O26" s="1085">
        <v>202.647244</v>
      </c>
      <c r="P26" s="1085">
        <v>80.196785999999989</v>
      </c>
      <c r="Q26" s="1085">
        <v>283.59464700000001</v>
      </c>
      <c r="R26" s="1085">
        <v>191.76440599999998</v>
      </c>
      <c r="S26" s="1085">
        <v>98.822355000000002</v>
      </c>
      <c r="T26" s="1153">
        <v>181.02030100000002</v>
      </c>
      <c r="U26" s="630" t="s">
        <v>440</v>
      </c>
      <c r="V26" s="870"/>
    </row>
    <row r="27" spans="2:32" s="367" customFormat="1" ht="24.95" customHeight="1" x14ac:dyDescent="0.2">
      <c r="B27" s="618" t="s">
        <v>1252</v>
      </c>
      <c r="C27" s="894">
        <v>7513.420000000001</v>
      </c>
      <c r="D27" s="894">
        <v>75983.680000000008</v>
      </c>
      <c r="E27" s="894">
        <v>44409.374646857155</v>
      </c>
      <c r="F27" s="894">
        <v>68315.178479348149</v>
      </c>
      <c r="G27" s="894">
        <v>55895.509905862607</v>
      </c>
      <c r="H27" s="894">
        <v>3176.050436</v>
      </c>
      <c r="I27" s="1084">
        <v>307.50445500000001</v>
      </c>
      <c r="J27" s="1085">
        <v>248.07796200000001</v>
      </c>
      <c r="K27" s="1085">
        <v>350.97942899999998</v>
      </c>
      <c r="L27" s="1085">
        <v>444.60300999999998</v>
      </c>
      <c r="M27" s="1085">
        <v>345.10803700000002</v>
      </c>
      <c r="N27" s="1085">
        <v>330.90869400000003</v>
      </c>
      <c r="O27" s="1085">
        <v>259.12349</v>
      </c>
      <c r="P27" s="1085">
        <v>203.37248399999999</v>
      </c>
      <c r="Q27" s="1085">
        <v>187.15218299999998</v>
      </c>
      <c r="R27" s="1085">
        <v>234.29574700000001</v>
      </c>
      <c r="S27" s="1085">
        <v>124.419701</v>
      </c>
      <c r="T27" s="1153">
        <v>140.505244</v>
      </c>
      <c r="U27" s="630" t="s">
        <v>708</v>
      </c>
      <c r="V27" s="870"/>
    </row>
    <row r="28" spans="2:32" s="367" customFormat="1" ht="24.95" customHeight="1" x14ac:dyDescent="0.2">
      <c r="B28" s="618" t="s">
        <v>365</v>
      </c>
      <c r="C28" s="894">
        <v>9190.2970000000023</v>
      </c>
      <c r="D28" s="894">
        <v>9592.9130000000005</v>
      </c>
      <c r="E28" s="894">
        <v>11204.633520000001</v>
      </c>
      <c r="F28" s="894">
        <v>18369.251539166718</v>
      </c>
      <c r="G28" s="894">
        <v>29465.882274783005</v>
      </c>
      <c r="H28" s="894">
        <v>216.35563400000001</v>
      </c>
      <c r="I28" s="1084">
        <v>22.621641</v>
      </c>
      <c r="J28" s="1085">
        <v>9.8614789999999992</v>
      </c>
      <c r="K28" s="1085">
        <v>16.293091</v>
      </c>
      <c r="L28" s="1085">
        <v>14.433624</v>
      </c>
      <c r="M28" s="1085">
        <v>19.489058</v>
      </c>
      <c r="N28" s="1085">
        <v>18.896459</v>
      </c>
      <c r="O28" s="1085">
        <v>47.435855000000004</v>
      </c>
      <c r="P28" s="1085">
        <v>21.728687999999998</v>
      </c>
      <c r="Q28" s="1085">
        <v>19.047474999999999</v>
      </c>
      <c r="R28" s="1085">
        <v>6.9727999999999998E-2</v>
      </c>
      <c r="S28" s="1085">
        <v>7.2283500000000007</v>
      </c>
      <c r="T28" s="1153">
        <v>19.250186000000003</v>
      </c>
      <c r="U28" s="630" t="s">
        <v>654</v>
      </c>
      <c r="V28" s="870"/>
    </row>
    <row r="29" spans="2:32" s="367" customFormat="1" ht="24.95" customHeight="1" x14ac:dyDescent="0.2">
      <c r="B29" s="618" t="s">
        <v>268</v>
      </c>
      <c r="C29" s="894">
        <v>61279.491999999991</v>
      </c>
      <c r="D29" s="894">
        <v>47433.581000000006</v>
      </c>
      <c r="E29" s="894">
        <v>31473.986976623499</v>
      </c>
      <c r="F29" s="894">
        <v>22425.62615209767</v>
      </c>
      <c r="G29" s="894">
        <v>29139.893113920003</v>
      </c>
      <c r="H29" s="894">
        <v>769.05535999999995</v>
      </c>
      <c r="I29" s="1084">
        <v>105.154308</v>
      </c>
      <c r="J29" s="1085">
        <v>87.359279999999998</v>
      </c>
      <c r="K29" s="1085">
        <v>89.616423999999995</v>
      </c>
      <c r="L29" s="1085">
        <v>72.046868000000003</v>
      </c>
      <c r="M29" s="1085">
        <v>54.631722000000003</v>
      </c>
      <c r="N29" s="1085">
        <v>80.421132999999998</v>
      </c>
      <c r="O29" s="1085">
        <v>61.794398000000001</v>
      </c>
      <c r="P29" s="1085">
        <v>29.589624000000001</v>
      </c>
      <c r="Q29" s="1085">
        <v>68.450106000000005</v>
      </c>
      <c r="R29" s="1085">
        <v>60.086940000000006</v>
      </c>
      <c r="S29" s="1085">
        <v>21.261307000000002</v>
      </c>
      <c r="T29" s="1153">
        <v>38.643250000000002</v>
      </c>
      <c r="U29" s="630" t="s">
        <v>755</v>
      </c>
      <c r="V29" s="870"/>
    </row>
    <row r="30" spans="2:32" s="367" customFormat="1" ht="24.95" customHeight="1" x14ac:dyDescent="0.2">
      <c r="B30" s="618" t="s">
        <v>449</v>
      </c>
      <c r="C30" s="894">
        <v>56595.755000000005</v>
      </c>
      <c r="D30" s="894">
        <v>48019.343999999997</v>
      </c>
      <c r="E30" s="894">
        <v>27418.260714</v>
      </c>
      <c r="F30" s="894">
        <v>25094.995891724331</v>
      </c>
      <c r="G30" s="894">
        <v>25268.701177999999</v>
      </c>
      <c r="H30" s="894">
        <v>23831.453036999996</v>
      </c>
      <c r="I30" s="1084">
        <v>1423.3819469999999</v>
      </c>
      <c r="J30" s="1085">
        <v>1186.312136</v>
      </c>
      <c r="K30" s="1085">
        <v>1253.9601419999999</v>
      </c>
      <c r="L30" s="1085">
        <v>1457.180374</v>
      </c>
      <c r="M30" s="1085">
        <v>1871.337192</v>
      </c>
      <c r="N30" s="1085">
        <v>2171.9800980000005</v>
      </c>
      <c r="O30" s="1085">
        <v>2113.3345920000002</v>
      </c>
      <c r="P30" s="1085">
        <v>1209.252035</v>
      </c>
      <c r="Q30" s="1085">
        <v>1275.4088280000001</v>
      </c>
      <c r="R30" s="1085">
        <v>6879.9458650000006</v>
      </c>
      <c r="S30" s="1085">
        <v>2137.3079379999999</v>
      </c>
      <c r="T30" s="1153">
        <v>852.05188999999996</v>
      </c>
      <c r="U30" s="630" t="s">
        <v>450</v>
      </c>
      <c r="V30" s="870"/>
    </row>
    <row r="31" spans="2:32" s="367" customFormat="1" ht="24.95" customHeight="1" x14ac:dyDescent="0.2">
      <c r="B31" s="618" t="s">
        <v>446</v>
      </c>
      <c r="C31" s="894">
        <v>27965.638999999999</v>
      </c>
      <c r="D31" s="894">
        <v>29592.923999999999</v>
      </c>
      <c r="E31" s="894">
        <v>14707.445207477667</v>
      </c>
      <c r="F31" s="894">
        <v>29100.000561020272</v>
      </c>
      <c r="G31" s="894">
        <v>22441.684337129995</v>
      </c>
      <c r="H31" s="894">
        <v>4143.1624760000004</v>
      </c>
      <c r="I31" s="1084">
        <v>315.89263099999999</v>
      </c>
      <c r="J31" s="1085">
        <v>277.66713500000003</v>
      </c>
      <c r="K31" s="1085">
        <v>448.26558199999999</v>
      </c>
      <c r="L31" s="1085">
        <v>478.215037</v>
      </c>
      <c r="M31" s="1085">
        <v>379.06535600000001</v>
      </c>
      <c r="N31" s="1085">
        <v>428.68350400000003</v>
      </c>
      <c r="O31" s="1085">
        <v>321.94235800000001</v>
      </c>
      <c r="P31" s="1085">
        <v>348.73677299999997</v>
      </c>
      <c r="Q31" s="1085">
        <v>481.332246</v>
      </c>
      <c r="R31" s="1085">
        <v>266.69654700000001</v>
      </c>
      <c r="S31" s="1085">
        <v>144.86992900000001</v>
      </c>
      <c r="T31" s="1153">
        <v>251.795378</v>
      </c>
      <c r="U31" s="630" t="s">
        <v>447</v>
      </c>
      <c r="V31" s="870"/>
    </row>
    <row r="32" spans="2:32" s="367" customFormat="1" ht="24.95" customHeight="1" x14ac:dyDescent="0.2">
      <c r="B32" s="618" t="s">
        <v>758</v>
      </c>
      <c r="C32" s="894">
        <v>17169.126</v>
      </c>
      <c r="D32" s="894">
        <v>62179.434999999998</v>
      </c>
      <c r="E32" s="894">
        <v>16291.588459999999</v>
      </c>
      <c r="F32" s="894">
        <v>20176.173938850407</v>
      </c>
      <c r="G32" s="894">
        <v>22096.539210146817</v>
      </c>
      <c r="H32" s="894">
        <v>20350.810700298502</v>
      </c>
      <c r="I32" s="1084">
        <v>1075.4356289531997</v>
      </c>
      <c r="J32" s="1085">
        <v>1377.2967060000001</v>
      </c>
      <c r="K32" s="1085">
        <v>2682.6376869759997</v>
      </c>
      <c r="L32" s="1085">
        <v>2937.4641652921</v>
      </c>
      <c r="M32" s="1085">
        <v>3114.1686317712001</v>
      </c>
      <c r="N32" s="1085">
        <v>1364.2680270000001</v>
      </c>
      <c r="O32" s="1085">
        <v>1233.9789929999999</v>
      </c>
      <c r="P32" s="1085">
        <v>1512.9983749999999</v>
      </c>
      <c r="Q32" s="1085">
        <v>1511.7908668280002</v>
      </c>
      <c r="R32" s="1085">
        <v>992.75078047799991</v>
      </c>
      <c r="S32" s="1085">
        <v>1196.0781650000001</v>
      </c>
      <c r="T32" s="1153">
        <v>1351.9426740000001</v>
      </c>
      <c r="U32" s="630" t="s">
        <v>361</v>
      </c>
      <c r="V32" s="870"/>
    </row>
    <row r="33" spans="2:22" s="367" customFormat="1" ht="24.95" customHeight="1" x14ac:dyDescent="0.2">
      <c r="B33" s="618" t="s">
        <v>362</v>
      </c>
      <c r="C33" s="894">
        <v>20507.491000000002</v>
      </c>
      <c r="D33" s="894">
        <v>34010.884000000005</v>
      </c>
      <c r="E33" s="894">
        <v>16927.179260500001</v>
      </c>
      <c r="F33" s="894">
        <v>17971.720920370637</v>
      </c>
      <c r="G33" s="894">
        <v>18452.048565977999</v>
      </c>
      <c r="H33" s="894">
        <v>11324.012374999998</v>
      </c>
      <c r="I33" s="1084">
        <v>832.53012000000001</v>
      </c>
      <c r="J33" s="1085">
        <v>1001.785433</v>
      </c>
      <c r="K33" s="1085">
        <v>1147.952174</v>
      </c>
      <c r="L33" s="1085">
        <v>936.38290700000005</v>
      </c>
      <c r="M33" s="1085">
        <v>706.41709600000002</v>
      </c>
      <c r="N33" s="1085">
        <v>486.24893400000002</v>
      </c>
      <c r="O33" s="1085">
        <v>607.64601599999992</v>
      </c>
      <c r="P33" s="1085">
        <v>480.80331100000001</v>
      </c>
      <c r="Q33" s="1085">
        <v>1038.3695620000001</v>
      </c>
      <c r="R33" s="1085">
        <v>1461.6390630000001</v>
      </c>
      <c r="S33" s="1085">
        <v>1218.7265809999999</v>
      </c>
      <c r="T33" s="1153">
        <v>1405.511178</v>
      </c>
      <c r="U33" s="630" t="s">
        <v>830</v>
      </c>
      <c r="V33" s="870"/>
    </row>
    <row r="34" spans="2:22" s="367" customFormat="1" ht="24.95" customHeight="1" x14ac:dyDescent="0.2">
      <c r="B34" s="618" t="s">
        <v>704</v>
      </c>
      <c r="C34" s="894">
        <v>24626.403000000002</v>
      </c>
      <c r="D34" s="894">
        <v>21005.542000000001</v>
      </c>
      <c r="E34" s="894">
        <v>16181.715885000001</v>
      </c>
      <c r="F34" s="894">
        <v>18774.223276977806</v>
      </c>
      <c r="G34" s="894">
        <v>14219.602988265999</v>
      </c>
      <c r="H34" s="894">
        <v>10934.461775</v>
      </c>
      <c r="I34" s="1084">
        <v>652.58518200000003</v>
      </c>
      <c r="J34" s="1085">
        <v>652.41680799999995</v>
      </c>
      <c r="K34" s="1085">
        <v>692.72291700000005</v>
      </c>
      <c r="L34" s="1085">
        <v>773.73700599999995</v>
      </c>
      <c r="M34" s="1085">
        <v>929.64529400000004</v>
      </c>
      <c r="N34" s="1085">
        <v>670.73097199999995</v>
      </c>
      <c r="O34" s="1085">
        <v>806.38328300000001</v>
      </c>
      <c r="P34" s="1085">
        <v>871.92661299999997</v>
      </c>
      <c r="Q34" s="1085">
        <v>1088.895409</v>
      </c>
      <c r="R34" s="1085">
        <v>1042.834838</v>
      </c>
      <c r="S34" s="1085">
        <v>1206.7029010000001</v>
      </c>
      <c r="T34" s="1153">
        <v>1545.8805519999999</v>
      </c>
      <c r="U34" s="630" t="s">
        <v>705</v>
      </c>
      <c r="V34" s="870"/>
    </row>
    <row r="35" spans="2:22" s="367" customFormat="1" ht="24.95" customHeight="1" x14ac:dyDescent="0.2">
      <c r="B35" s="618" t="s">
        <v>443</v>
      </c>
      <c r="C35" s="894">
        <v>13018.638999999999</v>
      </c>
      <c r="D35" s="894">
        <v>16372.550999999999</v>
      </c>
      <c r="E35" s="894">
        <v>10458.5302808448</v>
      </c>
      <c r="F35" s="894">
        <v>18478.966904499332</v>
      </c>
      <c r="G35" s="894">
        <v>13774.021751175998</v>
      </c>
      <c r="H35" s="894">
        <v>435.31086500000004</v>
      </c>
      <c r="I35" s="1084">
        <v>53.876622000000005</v>
      </c>
      <c r="J35" s="1085">
        <v>26.590060000000001</v>
      </c>
      <c r="K35" s="1085">
        <v>52.582594</v>
      </c>
      <c r="L35" s="1085">
        <v>42.256798000000003</v>
      </c>
      <c r="M35" s="1085">
        <v>51.373522999999999</v>
      </c>
      <c r="N35" s="1085">
        <v>48.816690999999999</v>
      </c>
      <c r="O35" s="1085">
        <v>37.382171999999997</v>
      </c>
      <c r="P35" s="1085">
        <v>51.891472999999998</v>
      </c>
      <c r="Q35" s="1085">
        <v>31.606024000000001</v>
      </c>
      <c r="R35" s="1085">
        <v>10.336293</v>
      </c>
      <c r="S35" s="1085">
        <v>22.775221000000002</v>
      </c>
      <c r="T35" s="1153">
        <v>5.8233940000000004</v>
      </c>
      <c r="U35" s="630" t="s">
        <v>793</v>
      </c>
      <c r="V35" s="870"/>
    </row>
    <row r="36" spans="2:22" s="367" customFormat="1" ht="24.95" customHeight="1" x14ac:dyDescent="0.2">
      <c r="B36" s="618" t="s">
        <v>706</v>
      </c>
      <c r="C36" s="894">
        <v>12958.181</v>
      </c>
      <c r="D36" s="894">
        <v>19859.733</v>
      </c>
      <c r="E36" s="894">
        <v>15906.536877194801</v>
      </c>
      <c r="F36" s="894">
        <v>10848.166729560882</v>
      </c>
      <c r="G36" s="894">
        <v>11224.4428051</v>
      </c>
      <c r="H36" s="894">
        <v>360.61059100000006</v>
      </c>
      <c r="I36" s="1084">
        <v>26.506838999999999</v>
      </c>
      <c r="J36" s="1085">
        <v>18.749832999999999</v>
      </c>
      <c r="K36" s="1085">
        <v>43.063715999999999</v>
      </c>
      <c r="L36" s="1085">
        <v>27.414349999999999</v>
      </c>
      <c r="M36" s="1085">
        <v>26.864075</v>
      </c>
      <c r="N36" s="1085">
        <v>25.304461</v>
      </c>
      <c r="O36" s="1085">
        <v>31.392143000000001</v>
      </c>
      <c r="P36" s="1085">
        <v>19.075678</v>
      </c>
      <c r="Q36" s="1085">
        <v>30.228307000000001</v>
      </c>
      <c r="R36" s="1085">
        <v>22.086555000000001</v>
      </c>
      <c r="S36" s="1085">
        <v>56.481783</v>
      </c>
      <c r="T36" s="1153">
        <v>33.442851000000005</v>
      </c>
      <c r="U36" s="630" t="s">
        <v>707</v>
      </c>
      <c r="V36" s="870"/>
    </row>
    <row r="37" spans="2:22" s="367" customFormat="1" ht="24.95" customHeight="1" x14ac:dyDescent="0.2">
      <c r="B37" s="618" t="s">
        <v>193</v>
      </c>
      <c r="C37" s="894">
        <v>13074.678000000002</v>
      </c>
      <c r="D37" s="894">
        <v>23197.751000000004</v>
      </c>
      <c r="E37" s="894">
        <v>9056.3469859999987</v>
      </c>
      <c r="F37" s="894">
        <v>7291.0203580953184</v>
      </c>
      <c r="G37" s="894">
        <v>5455.5960500000001</v>
      </c>
      <c r="H37" s="894">
        <v>3464.7502220000001</v>
      </c>
      <c r="I37" s="1084">
        <v>328.17044199999998</v>
      </c>
      <c r="J37" s="1085">
        <v>446.176489</v>
      </c>
      <c r="K37" s="1085">
        <v>411.08963</v>
      </c>
      <c r="L37" s="1085">
        <v>492.00381800000002</v>
      </c>
      <c r="M37" s="1085">
        <v>465.97781400000002</v>
      </c>
      <c r="N37" s="1085">
        <v>367.35842300000002</v>
      </c>
      <c r="O37" s="1085">
        <v>194.76302100000001</v>
      </c>
      <c r="P37" s="1085">
        <v>156.07143100000002</v>
      </c>
      <c r="Q37" s="1085">
        <v>141.42667</v>
      </c>
      <c r="R37" s="1085">
        <v>196.53319500000001</v>
      </c>
      <c r="S37" s="1085">
        <v>104.20003999999999</v>
      </c>
      <c r="T37" s="1153">
        <v>160.97924900000001</v>
      </c>
      <c r="U37" s="630" t="s">
        <v>203</v>
      </c>
      <c r="V37" s="870"/>
    </row>
    <row r="38" spans="2:22" s="367" customFormat="1" ht="24.95" customHeight="1" x14ac:dyDescent="0.2">
      <c r="B38" s="618" t="s">
        <v>1210</v>
      </c>
      <c r="C38" s="894">
        <v>446.46382549999998</v>
      </c>
      <c r="D38" s="894">
        <v>978.68200000000002</v>
      </c>
      <c r="E38" s="894">
        <v>628.00655299999994</v>
      </c>
      <c r="F38" s="894">
        <v>3765.2726783449998</v>
      </c>
      <c r="G38" s="894">
        <v>5175.0688031890004</v>
      </c>
      <c r="H38" s="894">
        <v>348.10487999999992</v>
      </c>
      <c r="I38" s="1084">
        <v>48.384723999999999</v>
      </c>
      <c r="J38" s="1085">
        <v>23.88231</v>
      </c>
      <c r="K38" s="1085">
        <v>75.022614000000004</v>
      </c>
      <c r="L38" s="1085">
        <v>22.841699999999999</v>
      </c>
      <c r="M38" s="1085">
        <v>20.451696999999999</v>
      </c>
      <c r="N38" s="1085">
        <v>42.738896999999994</v>
      </c>
      <c r="O38" s="1085">
        <v>10.273954</v>
      </c>
      <c r="P38" s="1085">
        <v>21.263280999999999</v>
      </c>
      <c r="Q38" s="1085">
        <v>28.410910999999999</v>
      </c>
      <c r="R38" s="1085">
        <v>26.926881000000002</v>
      </c>
      <c r="S38" s="1085">
        <v>27.380435000000002</v>
      </c>
      <c r="T38" s="1153">
        <v>0.52747599999999994</v>
      </c>
      <c r="U38" s="630" t="s">
        <v>265</v>
      </c>
      <c r="V38" s="870"/>
    </row>
    <row r="39" spans="2:22" s="367" customFormat="1" ht="24.95" customHeight="1" x14ac:dyDescent="0.2">
      <c r="B39" s="618" t="s">
        <v>192</v>
      </c>
      <c r="C39" s="894">
        <v>12300.868000000002</v>
      </c>
      <c r="D39" s="894">
        <v>8799.4470000000001</v>
      </c>
      <c r="E39" s="894">
        <v>8100.7677700000004</v>
      </c>
      <c r="F39" s="894">
        <v>4173.7179499528911</v>
      </c>
      <c r="G39" s="894">
        <v>5064.1536489999999</v>
      </c>
      <c r="H39" s="894">
        <v>3719.0783040000001</v>
      </c>
      <c r="I39" s="1084">
        <v>303.51718199999999</v>
      </c>
      <c r="J39" s="1085">
        <v>269.97342099999997</v>
      </c>
      <c r="K39" s="1085">
        <v>272.68240600000001</v>
      </c>
      <c r="L39" s="1085">
        <v>394.08146600000003</v>
      </c>
      <c r="M39" s="1085">
        <v>509.83109999999999</v>
      </c>
      <c r="N39" s="1085">
        <v>432.62343599999997</v>
      </c>
      <c r="O39" s="1085">
        <v>371.10523000000001</v>
      </c>
      <c r="P39" s="1085">
        <v>166.261742</v>
      </c>
      <c r="Q39" s="1085">
        <v>220.39803599999999</v>
      </c>
      <c r="R39" s="1085">
        <v>261.87498499999998</v>
      </c>
      <c r="S39" s="1085">
        <v>257.53742499999998</v>
      </c>
      <c r="T39" s="1153">
        <v>259.19187499999998</v>
      </c>
      <c r="U39" s="630" t="s">
        <v>202</v>
      </c>
      <c r="V39" s="870"/>
    </row>
    <row r="40" spans="2:22" s="367" customFormat="1" ht="24.95" customHeight="1" x14ac:dyDescent="0.2">
      <c r="B40" s="618" t="s">
        <v>199</v>
      </c>
      <c r="C40" s="894">
        <v>1105.7529999999999</v>
      </c>
      <c r="D40" s="894">
        <v>181.37799999999999</v>
      </c>
      <c r="E40" s="894">
        <v>139.17748600000002</v>
      </c>
      <c r="F40" s="894">
        <v>2047.2537500177191</v>
      </c>
      <c r="G40" s="894">
        <v>4507.0251459520005</v>
      </c>
      <c r="H40" s="894">
        <v>118.89429199999999</v>
      </c>
      <c r="I40" s="1084">
        <v>12.043706999999999</v>
      </c>
      <c r="J40" s="1085">
        <v>12.079640999999999</v>
      </c>
      <c r="K40" s="1085">
        <v>19.524602999999999</v>
      </c>
      <c r="L40" s="1085">
        <v>22.626094999999999</v>
      </c>
      <c r="M40" s="1085">
        <v>11.346433000000001</v>
      </c>
      <c r="N40" s="1085">
        <v>10.79509</v>
      </c>
      <c r="O40" s="1085">
        <v>3.2992269999999997</v>
      </c>
      <c r="P40" s="1085">
        <v>8.1962150000000005</v>
      </c>
      <c r="Q40" s="1085">
        <v>4.5474459999999999</v>
      </c>
      <c r="R40" s="1085">
        <v>1.3</v>
      </c>
      <c r="S40" s="1085">
        <v>6.985493</v>
      </c>
      <c r="T40" s="1153">
        <v>6.1503419999999993</v>
      </c>
      <c r="U40" s="630" t="s">
        <v>209</v>
      </c>
      <c r="V40" s="870"/>
    </row>
    <row r="41" spans="2:22" s="367" customFormat="1" ht="24.95" customHeight="1" x14ac:dyDescent="0.2">
      <c r="B41" s="618" t="s">
        <v>756</v>
      </c>
      <c r="C41" s="894">
        <v>12711.653</v>
      </c>
      <c r="D41" s="894">
        <v>12702.588000000002</v>
      </c>
      <c r="E41" s="894">
        <v>6522.7673540000005</v>
      </c>
      <c r="F41" s="894">
        <v>7453.2164253399269</v>
      </c>
      <c r="G41" s="894">
        <v>4318.2212559999989</v>
      </c>
      <c r="H41" s="894">
        <v>2945.34345828</v>
      </c>
      <c r="I41" s="1084">
        <v>172.17907500000001</v>
      </c>
      <c r="J41" s="1085">
        <v>154.31164228</v>
      </c>
      <c r="K41" s="1085">
        <v>184.45639300000002</v>
      </c>
      <c r="L41" s="1085">
        <v>205.779292</v>
      </c>
      <c r="M41" s="1085">
        <v>230.55836400000001</v>
      </c>
      <c r="N41" s="1085">
        <v>287.36295100000001</v>
      </c>
      <c r="O41" s="1085">
        <v>279.85527399999995</v>
      </c>
      <c r="P41" s="1085">
        <v>191.016604</v>
      </c>
      <c r="Q41" s="1085">
        <v>190.337559</v>
      </c>
      <c r="R41" s="1085">
        <v>693.98142200000007</v>
      </c>
      <c r="S41" s="1085">
        <v>247.966812</v>
      </c>
      <c r="T41" s="1153">
        <v>107.53807</v>
      </c>
      <c r="U41" s="630" t="s">
        <v>757</v>
      </c>
      <c r="V41" s="870"/>
    </row>
    <row r="42" spans="2:22" s="367" customFormat="1" ht="24.95" customHeight="1" x14ac:dyDescent="0.2">
      <c r="B42" s="618" t="s">
        <v>195</v>
      </c>
      <c r="C42" s="909">
        <v>4089.0390000000002</v>
      </c>
      <c r="D42" s="894">
        <v>3247.4439999999995</v>
      </c>
      <c r="E42" s="894">
        <v>754.52040399999998</v>
      </c>
      <c r="F42" s="894">
        <v>2936.4533059999999</v>
      </c>
      <c r="G42" s="894">
        <v>3184.8728770000002</v>
      </c>
      <c r="H42" s="894">
        <v>2347.4771229999997</v>
      </c>
      <c r="I42" s="808">
        <v>152.71610699999999</v>
      </c>
      <c r="J42" s="806">
        <v>202.45756</v>
      </c>
      <c r="K42" s="806">
        <v>409.58339899999999</v>
      </c>
      <c r="L42" s="806">
        <v>97.918433999999991</v>
      </c>
      <c r="M42" s="806">
        <v>180.04829500000002</v>
      </c>
      <c r="N42" s="806">
        <v>209.344548</v>
      </c>
      <c r="O42" s="806">
        <v>113.608423</v>
      </c>
      <c r="P42" s="806">
        <v>326.206051</v>
      </c>
      <c r="Q42" s="806">
        <v>302.455783</v>
      </c>
      <c r="R42" s="806">
        <v>188.956245</v>
      </c>
      <c r="S42" s="806">
        <v>74.04495</v>
      </c>
      <c r="T42" s="807">
        <v>90.137327999999997</v>
      </c>
      <c r="U42" s="630" t="s">
        <v>205</v>
      </c>
      <c r="V42" s="870"/>
    </row>
    <row r="43" spans="2:22" s="367" customFormat="1" ht="24.95" customHeight="1" x14ac:dyDescent="0.2">
      <c r="B43" s="618" t="s">
        <v>655</v>
      </c>
      <c r="C43" s="909">
        <v>1522.326</v>
      </c>
      <c r="D43" s="894">
        <v>4205.5919999999996</v>
      </c>
      <c r="E43" s="894">
        <v>209.14320499999999</v>
      </c>
      <c r="F43" s="894">
        <v>3223.3416417549997</v>
      </c>
      <c r="G43" s="894">
        <v>3051.8273490250008</v>
      </c>
      <c r="H43" s="894">
        <v>87.613173000000018</v>
      </c>
      <c r="I43" s="808">
        <v>3.6613719999999996</v>
      </c>
      <c r="J43" s="806">
        <v>1.8306859999999998</v>
      </c>
      <c r="K43" s="806">
        <v>4.2068050000000001</v>
      </c>
      <c r="L43" s="806">
        <v>2.00813</v>
      </c>
      <c r="M43" s="806">
        <v>4.5992659999999992</v>
      </c>
      <c r="N43" s="806">
        <v>2.00813</v>
      </c>
      <c r="O43" s="806">
        <v>56.359711000000004</v>
      </c>
      <c r="P43" s="806"/>
      <c r="Q43" s="806">
        <v>2.251833</v>
      </c>
      <c r="R43" s="806">
        <v>5.3831999999999995</v>
      </c>
      <c r="S43" s="806">
        <v>2.15584</v>
      </c>
      <c r="T43" s="807">
        <v>3.1481999999999997</v>
      </c>
      <c r="U43" s="630" t="s">
        <v>656</v>
      </c>
      <c r="V43" s="870"/>
    </row>
    <row r="44" spans="2:22" s="367" customFormat="1" ht="24.95" customHeight="1" x14ac:dyDescent="0.2">
      <c r="B44" s="618" t="s">
        <v>200</v>
      </c>
      <c r="C44" s="909">
        <v>5496.6589999999997</v>
      </c>
      <c r="D44" s="894">
        <v>7121.8779999999997</v>
      </c>
      <c r="E44" s="894">
        <v>4226.5338080000001</v>
      </c>
      <c r="F44" s="894">
        <v>3951.6239789057136</v>
      </c>
      <c r="G44" s="894">
        <v>2702.5034159999996</v>
      </c>
      <c r="H44" s="894">
        <v>2935.6053689999999</v>
      </c>
      <c r="I44" s="808">
        <v>271.87917200000004</v>
      </c>
      <c r="J44" s="806">
        <v>305.421581</v>
      </c>
      <c r="K44" s="806">
        <v>265.88107400000001</v>
      </c>
      <c r="L44" s="806">
        <v>380.45895299999995</v>
      </c>
      <c r="M44" s="806">
        <v>323.72517900000003</v>
      </c>
      <c r="N44" s="806">
        <v>284.55864800000001</v>
      </c>
      <c r="O44" s="806">
        <v>368.233045</v>
      </c>
      <c r="P44" s="806">
        <v>186.28829300000001</v>
      </c>
      <c r="Q44" s="806">
        <v>172.22945100000001</v>
      </c>
      <c r="R44" s="806">
        <v>194.37446499999999</v>
      </c>
      <c r="S44" s="806">
        <v>122.06608800000001</v>
      </c>
      <c r="T44" s="807">
        <v>60.489419999999996</v>
      </c>
      <c r="U44" s="630" t="s">
        <v>207</v>
      </c>
      <c r="V44" s="870"/>
    </row>
    <row r="45" spans="2:22" s="367" customFormat="1" ht="24.95" customHeight="1" x14ac:dyDescent="0.2">
      <c r="B45" s="618" t="s">
        <v>657</v>
      </c>
      <c r="C45" s="909">
        <v>2020.6850000000002</v>
      </c>
      <c r="D45" s="894">
        <v>4896.2690000000002</v>
      </c>
      <c r="E45" s="894">
        <v>2790.1803521426996</v>
      </c>
      <c r="F45" s="894">
        <v>2283.9032838591811</v>
      </c>
      <c r="G45" s="894">
        <v>2502.6839964539995</v>
      </c>
      <c r="H45" s="894">
        <v>825.94186000000002</v>
      </c>
      <c r="I45" s="808">
        <v>18.302768</v>
      </c>
      <c r="J45" s="806">
        <v>14.825145000000001</v>
      </c>
      <c r="K45" s="806">
        <v>8.6799549999999996</v>
      </c>
      <c r="L45" s="806">
        <v>53.792960000000001</v>
      </c>
      <c r="M45" s="806">
        <v>73.087013000000013</v>
      </c>
      <c r="N45" s="806">
        <v>64.238875999999991</v>
      </c>
      <c r="O45" s="806">
        <v>70.906600000000012</v>
      </c>
      <c r="P45" s="806">
        <v>76.845393999999999</v>
      </c>
      <c r="Q45" s="806">
        <v>186.85169699999997</v>
      </c>
      <c r="R45" s="806">
        <v>118.69577199999999</v>
      </c>
      <c r="S45" s="806">
        <v>95.112521999999998</v>
      </c>
      <c r="T45" s="807">
        <v>44.603158000000001</v>
      </c>
      <c r="U45" s="630" t="s">
        <v>658</v>
      </c>
      <c r="V45" s="870"/>
    </row>
    <row r="46" spans="2:22" s="367" customFormat="1" ht="24.95" customHeight="1" x14ac:dyDescent="0.2">
      <c r="B46" s="618" t="s">
        <v>444</v>
      </c>
      <c r="C46" s="909">
        <v>5380.9790000000003</v>
      </c>
      <c r="D46" s="894">
        <v>8336.0460000000003</v>
      </c>
      <c r="E46" s="894">
        <v>7031.7130820000002</v>
      </c>
      <c r="F46" s="894">
        <v>5789.0351417924685</v>
      </c>
      <c r="G46" s="894">
        <v>2345.1999251899997</v>
      </c>
      <c r="H46" s="894">
        <v>334.20592600000003</v>
      </c>
      <c r="I46" s="808">
        <v>33.796784000000002</v>
      </c>
      <c r="J46" s="806">
        <v>22.839597000000001</v>
      </c>
      <c r="K46" s="806">
        <v>39.770069999999997</v>
      </c>
      <c r="L46" s="806">
        <v>38.219343000000002</v>
      </c>
      <c r="M46" s="806">
        <v>48.008907000000001</v>
      </c>
      <c r="N46" s="806">
        <v>53.939411999999997</v>
      </c>
      <c r="O46" s="806">
        <v>27.682161000000001</v>
      </c>
      <c r="P46" s="806">
        <v>23.259275000000002</v>
      </c>
      <c r="Q46" s="806">
        <v>23.715479999999999</v>
      </c>
      <c r="R46" s="806">
        <v>9.7715959999999988</v>
      </c>
      <c r="S46" s="806">
        <v>6.669562</v>
      </c>
      <c r="T46" s="807">
        <v>6.5337389999999997</v>
      </c>
      <c r="U46" s="630" t="s">
        <v>445</v>
      </c>
      <c r="V46" s="870"/>
    </row>
    <row r="47" spans="2:22" s="367" customFormat="1" ht="24.75" customHeight="1" x14ac:dyDescent="0.2">
      <c r="B47" s="618" t="s">
        <v>198</v>
      </c>
      <c r="C47" s="909">
        <v>5547.5219999999999</v>
      </c>
      <c r="D47" s="894">
        <v>6006.3720000000003</v>
      </c>
      <c r="E47" s="894">
        <v>4527.4795319999994</v>
      </c>
      <c r="F47" s="894">
        <v>3634.0149130632935</v>
      </c>
      <c r="G47" s="894">
        <v>2249.655941</v>
      </c>
      <c r="H47" s="894">
        <v>1623.359271</v>
      </c>
      <c r="I47" s="808">
        <v>241.90735000000001</v>
      </c>
      <c r="J47" s="806">
        <v>182.486447</v>
      </c>
      <c r="K47" s="806">
        <v>164.14345800000001</v>
      </c>
      <c r="L47" s="806">
        <v>300.07756699999999</v>
      </c>
      <c r="M47" s="806">
        <v>176.419365</v>
      </c>
      <c r="N47" s="806">
        <v>139.08729</v>
      </c>
      <c r="O47" s="806">
        <v>107.002081</v>
      </c>
      <c r="P47" s="806">
        <v>33.797410999999997</v>
      </c>
      <c r="Q47" s="806">
        <v>64.523000999999994</v>
      </c>
      <c r="R47" s="806">
        <v>83.471351999999996</v>
      </c>
      <c r="S47" s="806">
        <v>67.375585000000001</v>
      </c>
      <c r="T47" s="807">
        <v>63.068364000000003</v>
      </c>
      <c r="U47" s="630" t="s">
        <v>206</v>
      </c>
      <c r="V47" s="870"/>
    </row>
    <row r="48" spans="2:22" s="367" customFormat="1" ht="24.95" customHeight="1" x14ac:dyDescent="0.2">
      <c r="B48" s="618" t="s">
        <v>196</v>
      </c>
      <c r="C48" s="909">
        <v>9016.76</v>
      </c>
      <c r="D48" s="894">
        <v>5725.7449999999999</v>
      </c>
      <c r="E48" s="894">
        <v>9182.3714758573988</v>
      </c>
      <c r="F48" s="894">
        <v>5823.7706008041232</v>
      </c>
      <c r="G48" s="894">
        <v>2005.8509709999998</v>
      </c>
      <c r="H48" s="894">
        <v>3521.5729529999994</v>
      </c>
      <c r="I48" s="808">
        <v>414.09878900000001</v>
      </c>
      <c r="J48" s="806">
        <v>276.89661700000005</v>
      </c>
      <c r="K48" s="806">
        <v>414.31089500000002</v>
      </c>
      <c r="L48" s="806">
        <v>404.97828100000004</v>
      </c>
      <c r="M48" s="806">
        <v>324.17857900000001</v>
      </c>
      <c r="N48" s="806">
        <v>334.16296199999999</v>
      </c>
      <c r="O48" s="806">
        <v>343.124549</v>
      </c>
      <c r="P48" s="806">
        <v>186.683831</v>
      </c>
      <c r="Q48" s="806">
        <v>334.13431800000001</v>
      </c>
      <c r="R48" s="806">
        <v>166.51945699999999</v>
      </c>
      <c r="S48" s="806">
        <v>186.97196</v>
      </c>
      <c r="T48" s="807">
        <v>135.51271499999999</v>
      </c>
      <c r="U48" s="630" t="s">
        <v>204</v>
      </c>
      <c r="V48" s="870"/>
    </row>
    <row r="49" spans="2:22" s="367" customFormat="1" ht="24.95" customHeight="1" x14ac:dyDescent="0.2">
      <c r="B49" s="618" t="s">
        <v>998</v>
      </c>
      <c r="C49" s="909">
        <v>3603.4019999999996</v>
      </c>
      <c r="D49" s="894">
        <v>3115.5830000000001</v>
      </c>
      <c r="E49" s="894">
        <v>5372.4524769999998</v>
      </c>
      <c r="F49" s="894">
        <v>3053.5058912918148</v>
      </c>
      <c r="G49" s="894">
        <v>1876.0826419999999</v>
      </c>
      <c r="H49" s="894">
        <v>1572.030518</v>
      </c>
      <c r="I49" s="808">
        <v>61.353000000000002</v>
      </c>
      <c r="J49" s="806">
        <v>65.387470000000008</v>
      </c>
      <c r="K49" s="806">
        <v>72.100217000000001</v>
      </c>
      <c r="L49" s="806">
        <v>72.062229000000002</v>
      </c>
      <c r="M49" s="806">
        <v>95.350236999999993</v>
      </c>
      <c r="N49" s="806">
        <v>101.470378</v>
      </c>
      <c r="O49" s="806">
        <v>91.044312999999988</v>
      </c>
      <c r="P49" s="806">
        <v>47.524841000000002</v>
      </c>
      <c r="Q49" s="806">
        <v>46.593344999999999</v>
      </c>
      <c r="R49" s="806">
        <v>593.53027599999996</v>
      </c>
      <c r="S49" s="806">
        <v>271.96022499999998</v>
      </c>
      <c r="T49" s="807">
        <v>53.653987000000001</v>
      </c>
      <c r="U49" s="630" t="s">
        <v>1066</v>
      </c>
      <c r="V49" s="870"/>
    </row>
    <row r="50" spans="2:22" s="367" customFormat="1" ht="24.95" customHeight="1" x14ac:dyDescent="0.2">
      <c r="B50" s="618" t="s">
        <v>1179</v>
      </c>
      <c r="C50" s="909">
        <v>1100.4297595999999</v>
      </c>
      <c r="D50" s="894">
        <v>1673</v>
      </c>
      <c r="E50" s="894">
        <v>997.72357899999997</v>
      </c>
      <c r="F50" s="894">
        <v>1635.5448674057766</v>
      </c>
      <c r="G50" s="894">
        <v>1847.453557</v>
      </c>
      <c r="H50" s="894">
        <v>1326.60752</v>
      </c>
      <c r="I50" s="808">
        <v>14.743312</v>
      </c>
      <c r="J50" s="806">
        <v>77.601534000000001</v>
      </c>
      <c r="K50" s="806">
        <v>127.47372900000001</v>
      </c>
      <c r="L50" s="806">
        <v>106.12576399999999</v>
      </c>
      <c r="M50" s="806">
        <v>11.045259</v>
      </c>
      <c r="N50" s="806">
        <v>162.522559</v>
      </c>
      <c r="O50" s="806">
        <v>203.27312499999999</v>
      </c>
      <c r="P50" s="806">
        <v>179.93686</v>
      </c>
      <c r="Q50" s="806">
        <v>126.017712</v>
      </c>
      <c r="R50" s="806">
        <v>70.927616</v>
      </c>
      <c r="S50" s="806">
        <v>136.35040900000001</v>
      </c>
      <c r="T50" s="807">
        <v>110.589641</v>
      </c>
      <c r="U50" s="630" t="s">
        <v>1182</v>
      </c>
      <c r="V50" s="870"/>
    </row>
    <row r="51" spans="2:22" s="367" customFormat="1" ht="24.95" customHeight="1" x14ac:dyDescent="0.2">
      <c r="B51" s="618" t="s">
        <v>441</v>
      </c>
      <c r="C51" s="909">
        <v>1912.1219999999998</v>
      </c>
      <c r="D51" s="894">
        <v>667.47199999999998</v>
      </c>
      <c r="E51" s="894">
        <v>585.6026280000001</v>
      </c>
      <c r="F51" s="894">
        <v>1541.1333310800903</v>
      </c>
      <c r="G51" s="894">
        <v>1793.578618</v>
      </c>
      <c r="H51" s="894">
        <v>1323.0577410000001</v>
      </c>
      <c r="I51" s="808">
        <v>100.03679</v>
      </c>
      <c r="J51" s="806">
        <v>112.07150800000001</v>
      </c>
      <c r="K51" s="806">
        <v>134.84060099999999</v>
      </c>
      <c r="L51" s="806">
        <v>118.58703800000001</v>
      </c>
      <c r="M51" s="806">
        <v>170.15940799999998</v>
      </c>
      <c r="N51" s="806">
        <v>300.934887</v>
      </c>
      <c r="O51" s="806">
        <v>252.38873699999999</v>
      </c>
      <c r="P51" s="806">
        <v>32.027180999999999</v>
      </c>
      <c r="Q51" s="806">
        <v>28.047079</v>
      </c>
      <c r="R51" s="806">
        <v>17.923723000000003</v>
      </c>
      <c r="S51" s="806">
        <v>16.138683999999998</v>
      </c>
      <c r="T51" s="807">
        <v>39.902105000000006</v>
      </c>
      <c r="U51" s="630" t="s">
        <v>442</v>
      </c>
      <c r="V51" s="870"/>
    </row>
    <row r="52" spans="2:22" s="367" customFormat="1" ht="24.95" customHeight="1" x14ac:dyDescent="0.2">
      <c r="B52" s="618" t="s">
        <v>997</v>
      </c>
      <c r="C52" s="909">
        <v>10091.227000000001</v>
      </c>
      <c r="D52" s="894">
        <v>3398.1640000000002</v>
      </c>
      <c r="E52" s="894">
        <v>2751.7286180000001</v>
      </c>
      <c r="F52" s="894">
        <v>1171.6535955213067</v>
      </c>
      <c r="G52" s="894">
        <v>1548.8097230000003</v>
      </c>
      <c r="H52" s="894">
        <v>694.12987300000009</v>
      </c>
      <c r="I52" s="808">
        <v>103.186576</v>
      </c>
      <c r="J52" s="806">
        <v>68.865873999999991</v>
      </c>
      <c r="K52" s="806">
        <v>83.103626000000006</v>
      </c>
      <c r="L52" s="806">
        <v>98.163896999999992</v>
      </c>
      <c r="M52" s="806">
        <v>96.905163999999999</v>
      </c>
      <c r="N52" s="806">
        <v>56.057642000000001</v>
      </c>
      <c r="O52" s="806">
        <v>26.340129000000001</v>
      </c>
      <c r="P52" s="806">
        <v>34.450595999999997</v>
      </c>
      <c r="Q52" s="806">
        <v>48.321863</v>
      </c>
      <c r="R52" s="806">
        <v>38.800214999999994</v>
      </c>
      <c r="S52" s="806">
        <v>19.225262999999998</v>
      </c>
      <c r="T52" s="807">
        <v>20.709028</v>
      </c>
      <c r="U52" s="630" t="s">
        <v>1065</v>
      </c>
      <c r="V52" s="870"/>
    </row>
    <row r="53" spans="2:22" s="367" customFormat="1" ht="24.95" customHeight="1" x14ac:dyDescent="0.2">
      <c r="B53" s="618" t="s">
        <v>999</v>
      </c>
      <c r="C53" s="909">
        <v>4297.0380000000005</v>
      </c>
      <c r="D53" s="894">
        <v>2428.6040000000003</v>
      </c>
      <c r="E53" s="894">
        <v>1317.0883889999998</v>
      </c>
      <c r="F53" s="894">
        <v>1585.2613202644029</v>
      </c>
      <c r="G53" s="894">
        <v>1249.8880980000001</v>
      </c>
      <c r="H53" s="894">
        <v>439.87588300000004</v>
      </c>
      <c r="I53" s="808">
        <v>20.605504</v>
      </c>
      <c r="J53" s="806">
        <v>84.777993000000009</v>
      </c>
      <c r="K53" s="806">
        <v>48.021419000000002</v>
      </c>
      <c r="L53" s="806">
        <v>45.767597000000002</v>
      </c>
      <c r="M53" s="806">
        <v>56.398727000000001</v>
      </c>
      <c r="N53" s="806">
        <v>49.816273000000002</v>
      </c>
      <c r="O53" s="806">
        <v>17.737328000000002</v>
      </c>
      <c r="P53" s="806">
        <v>7.1729089999999998</v>
      </c>
      <c r="Q53" s="806">
        <v>42.545833000000002</v>
      </c>
      <c r="R53" s="806">
        <v>13.253390999999999</v>
      </c>
      <c r="S53" s="806">
        <v>22.164303</v>
      </c>
      <c r="T53" s="807">
        <v>31.614605999999998</v>
      </c>
      <c r="U53" s="630" t="s">
        <v>1067</v>
      </c>
      <c r="V53" s="870"/>
    </row>
    <row r="54" spans="2:22" s="367" customFormat="1" ht="24.75" customHeight="1" x14ac:dyDescent="0.2">
      <c r="B54" s="618" t="s">
        <v>709</v>
      </c>
      <c r="C54" s="909">
        <v>1826.5220000000002</v>
      </c>
      <c r="D54" s="894">
        <v>1207.0519999999999</v>
      </c>
      <c r="E54" s="894">
        <v>442.35858300000001</v>
      </c>
      <c r="F54" s="894">
        <v>706.03139799999997</v>
      </c>
      <c r="G54" s="894">
        <v>1003.3148319999999</v>
      </c>
      <c r="H54" s="894">
        <v>1092.5010059999997</v>
      </c>
      <c r="I54" s="808">
        <v>65.093643</v>
      </c>
      <c r="J54" s="806">
        <v>54.734316</v>
      </c>
      <c r="K54" s="806">
        <v>102.92039699999999</v>
      </c>
      <c r="L54" s="806">
        <v>81.479805999999996</v>
      </c>
      <c r="M54" s="806">
        <v>296.58032799999995</v>
      </c>
      <c r="N54" s="806">
        <v>167.034887</v>
      </c>
      <c r="O54" s="806">
        <v>90.710795000000005</v>
      </c>
      <c r="P54" s="806">
        <v>170.421762</v>
      </c>
      <c r="Q54" s="806">
        <v>24.342312999999997</v>
      </c>
      <c r="R54" s="806">
        <v>20.181794999999997</v>
      </c>
      <c r="S54" s="806">
        <v>2.5751520000000001</v>
      </c>
      <c r="T54" s="807">
        <v>16.425812000000001</v>
      </c>
      <c r="U54" s="630" t="s">
        <v>711</v>
      </c>
      <c r="V54" s="870"/>
    </row>
    <row r="55" spans="2:22" s="367" customFormat="1" ht="24.95" customHeight="1" x14ac:dyDescent="0.2">
      <c r="B55" s="618" t="s">
        <v>1177</v>
      </c>
      <c r="C55" s="909">
        <v>1755.2608001999999</v>
      </c>
      <c r="D55" s="894">
        <v>3472</v>
      </c>
      <c r="E55" s="894">
        <v>822.17806199999995</v>
      </c>
      <c r="F55" s="894">
        <v>989.19727819904278</v>
      </c>
      <c r="G55" s="894">
        <v>868.55566599999997</v>
      </c>
      <c r="H55" s="894">
        <v>687.83761400000003</v>
      </c>
      <c r="I55" s="808">
        <v>15.772508999999999</v>
      </c>
      <c r="J55" s="806">
        <v>21.858245999999998</v>
      </c>
      <c r="K55" s="806">
        <v>21.801238000000001</v>
      </c>
      <c r="L55" s="806">
        <v>12.304772000000002</v>
      </c>
      <c r="M55" s="806">
        <v>376.55355900000001</v>
      </c>
      <c r="N55" s="806">
        <v>6.0178400000000005</v>
      </c>
      <c r="O55" s="806">
        <v>20.631285999999999</v>
      </c>
      <c r="P55" s="806">
        <v>10.841859000000001</v>
      </c>
      <c r="Q55" s="806">
        <v>89.282201000000001</v>
      </c>
      <c r="R55" s="806">
        <v>23.878131</v>
      </c>
      <c r="S55" s="806">
        <v>2.5250250000000003</v>
      </c>
      <c r="T55" s="807">
        <v>86.370947999999999</v>
      </c>
      <c r="U55" s="630" t="s">
        <v>1176</v>
      </c>
      <c r="V55" s="870"/>
    </row>
    <row r="56" spans="2:22" s="367" customFormat="1" ht="24.95" customHeight="1" x14ac:dyDescent="0.2">
      <c r="B56" s="618" t="s">
        <v>1178</v>
      </c>
      <c r="C56" s="909">
        <v>1203.9645748999999</v>
      </c>
      <c r="D56" s="894">
        <v>1686</v>
      </c>
      <c r="E56" s="894">
        <v>1452.7198250000001</v>
      </c>
      <c r="F56" s="894">
        <v>830.12189691705623</v>
      </c>
      <c r="G56" s="894">
        <v>861.45059900000012</v>
      </c>
      <c r="H56" s="894">
        <v>583.52510899999993</v>
      </c>
      <c r="I56" s="808">
        <v>22.786280999999999</v>
      </c>
      <c r="J56" s="806">
        <v>24.665849999999999</v>
      </c>
      <c r="K56" s="806">
        <v>41.667519999999996</v>
      </c>
      <c r="L56" s="806">
        <v>31.245546999999998</v>
      </c>
      <c r="M56" s="806">
        <v>74.778339000000003</v>
      </c>
      <c r="N56" s="806">
        <v>104.896361</v>
      </c>
      <c r="O56" s="806">
        <v>101.749561</v>
      </c>
      <c r="P56" s="806">
        <v>49.322038999999997</v>
      </c>
      <c r="Q56" s="806">
        <v>57.953136000000001</v>
      </c>
      <c r="R56" s="806">
        <v>48.389455000000005</v>
      </c>
      <c r="S56" s="806">
        <v>16.543621999999999</v>
      </c>
      <c r="T56" s="807">
        <v>9.5273979999999998</v>
      </c>
      <c r="U56" s="630" t="s">
        <v>1181</v>
      </c>
      <c r="V56" s="870"/>
    </row>
    <row r="57" spans="2:22" s="367" customFormat="1" ht="24.95" customHeight="1" x14ac:dyDescent="0.2">
      <c r="B57" s="618" t="s">
        <v>363</v>
      </c>
      <c r="C57" s="909">
        <v>1032.701</v>
      </c>
      <c r="D57" s="894">
        <v>807.55099999999982</v>
      </c>
      <c r="E57" s="894">
        <v>2385.9159150000005</v>
      </c>
      <c r="F57" s="894">
        <v>557.02142812013551</v>
      </c>
      <c r="G57" s="894">
        <v>746.73970399999996</v>
      </c>
      <c r="H57" s="894">
        <v>691.02296499999989</v>
      </c>
      <c r="I57" s="808">
        <v>161.03299299999998</v>
      </c>
      <c r="J57" s="806">
        <v>48.610779999999998</v>
      </c>
      <c r="K57" s="806">
        <v>34.349805000000003</v>
      </c>
      <c r="L57" s="806">
        <v>103.437124</v>
      </c>
      <c r="M57" s="806">
        <v>135.609557</v>
      </c>
      <c r="N57" s="806">
        <v>43.103821000000003</v>
      </c>
      <c r="O57" s="806">
        <v>24.700039</v>
      </c>
      <c r="P57" s="806">
        <v>22.059549999999998</v>
      </c>
      <c r="Q57" s="806">
        <v>29.340641999999999</v>
      </c>
      <c r="R57" s="806">
        <v>31.476507000000002</v>
      </c>
      <c r="S57" s="806">
        <v>25.271294000000001</v>
      </c>
      <c r="T57" s="807">
        <v>32.030853</v>
      </c>
      <c r="U57" s="630" t="s">
        <v>364</v>
      </c>
      <c r="V57" s="870"/>
    </row>
    <row r="58" spans="2:22" s="367" customFormat="1" ht="24.95" customHeight="1" x14ac:dyDescent="0.2">
      <c r="B58" s="618" t="s">
        <v>1211</v>
      </c>
      <c r="C58" s="894">
        <v>90.660604800000002</v>
      </c>
      <c r="D58" s="894">
        <v>6103.9359999999997</v>
      </c>
      <c r="E58" s="894">
        <v>262.375024</v>
      </c>
      <c r="F58" s="894">
        <v>7696.179134979323</v>
      </c>
      <c r="G58" s="894">
        <v>614.12136599999997</v>
      </c>
      <c r="H58" s="894">
        <v>614.32981300000006</v>
      </c>
      <c r="I58" s="1084">
        <v>22.088723000000002</v>
      </c>
      <c r="J58" s="1085">
        <v>5.8562279999999998</v>
      </c>
      <c r="K58" s="1085">
        <v>73.747407999999993</v>
      </c>
      <c r="L58" s="1085">
        <v>47.253953000000003</v>
      </c>
      <c r="M58" s="1085">
        <v>77.022542999999999</v>
      </c>
      <c r="N58" s="1085">
        <v>45.451751999999999</v>
      </c>
      <c r="O58" s="1085">
        <v>154.372828</v>
      </c>
      <c r="P58" s="1085">
        <v>61.327040000000004</v>
      </c>
      <c r="Q58" s="1085">
        <v>86.730127999999993</v>
      </c>
      <c r="R58" s="1085">
        <v>2.8025920000000002</v>
      </c>
      <c r="S58" s="1085">
        <v>0.433863</v>
      </c>
      <c r="T58" s="1153">
        <v>37.242754999999995</v>
      </c>
      <c r="U58" s="630" t="s">
        <v>1212</v>
      </c>
      <c r="V58" s="870"/>
    </row>
    <row r="59" spans="2:22" s="367" customFormat="1" ht="24.95" customHeight="1" x14ac:dyDescent="0.2">
      <c r="B59" s="618" t="s">
        <v>1180</v>
      </c>
      <c r="C59" s="894">
        <v>502.98579700000005</v>
      </c>
      <c r="D59" s="894">
        <v>1500</v>
      </c>
      <c r="E59" s="894">
        <v>169.236873</v>
      </c>
      <c r="F59" s="894">
        <v>350.10856666077115</v>
      </c>
      <c r="G59" s="894">
        <v>463.02302300000002</v>
      </c>
      <c r="H59" s="894">
        <v>127.91172999999999</v>
      </c>
      <c r="I59" s="1084">
        <v>9.5987410000000004</v>
      </c>
      <c r="J59" s="1085">
        <v>9.0447520000000008</v>
      </c>
      <c r="K59" s="1085">
        <v>10.608722</v>
      </c>
      <c r="L59" s="1085">
        <v>5.3908549999999993</v>
      </c>
      <c r="M59" s="1085">
        <v>2.5663</v>
      </c>
      <c r="N59" s="1085">
        <v>1.423114</v>
      </c>
      <c r="O59" s="1085">
        <v>5.4557820000000001</v>
      </c>
      <c r="P59" s="1085">
        <v>1.168415</v>
      </c>
      <c r="Q59" s="1085">
        <v>5.7868819999999994</v>
      </c>
      <c r="R59" s="1085">
        <v>6.8343699999999998</v>
      </c>
      <c r="S59" s="1085">
        <v>10.572002000000001</v>
      </c>
      <c r="T59" s="1153">
        <v>59.461794999999995</v>
      </c>
      <c r="U59" s="630" t="s">
        <v>1183</v>
      </c>
      <c r="V59" s="870"/>
    </row>
    <row r="60" spans="2:22" s="367" customFormat="1" ht="24.95" customHeight="1" x14ac:dyDescent="0.2">
      <c r="B60" s="618" t="s">
        <v>457</v>
      </c>
      <c r="C60" s="894">
        <v>1342.979</v>
      </c>
      <c r="D60" s="894">
        <v>228.51800000000003</v>
      </c>
      <c r="E60" s="894">
        <v>215.32009400000001</v>
      </c>
      <c r="F60" s="894">
        <v>430.45875278779198</v>
      </c>
      <c r="G60" s="894">
        <v>415.27390000000003</v>
      </c>
      <c r="H60" s="894">
        <v>235.20675900000001</v>
      </c>
      <c r="I60" s="1084">
        <v>17.745186</v>
      </c>
      <c r="J60" s="1085">
        <v>19.752483000000002</v>
      </c>
      <c r="K60" s="1085">
        <v>23.609287000000002</v>
      </c>
      <c r="L60" s="1085">
        <v>35.611131999999998</v>
      </c>
      <c r="M60" s="1085">
        <v>54.888953999999998</v>
      </c>
      <c r="N60" s="1085">
        <v>33.435839999999999</v>
      </c>
      <c r="O60" s="1085">
        <v>16.41329</v>
      </c>
      <c r="P60" s="1085">
        <v>1.692369</v>
      </c>
      <c r="Q60" s="1085">
        <v>10.57695</v>
      </c>
      <c r="R60" s="1085">
        <v>10.235158</v>
      </c>
      <c r="S60" s="1085">
        <v>7.944172</v>
      </c>
      <c r="T60" s="1153">
        <v>3.3019380000000003</v>
      </c>
      <c r="U60" s="630" t="s">
        <v>448</v>
      </c>
      <c r="V60" s="870"/>
    </row>
    <row r="61" spans="2:22" s="367" customFormat="1" ht="24.95" customHeight="1" x14ac:dyDescent="0.2">
      <c r="B61" s="618" t="s">
        <v>1001</v>
      </c>
      <c r="C61" s="894">
        <v>2951.4760000000001</v>
      </c>
      <c r="D61" s="894">
        <v>1129</v>
      </c>
      <c r="E61" s="894">
        <v>654.17883100000006</v>
      </c>
      <c r="F61" s="894">
        <v>364.10730100000001</v>
      </c>
      <c r="G61" s="894">
        <v>302.55710799999997</v>
      </c>
      <c r="H61" s="894">
        <v>150.33037699999997</v>
      </c>
      <c r="I61" s="1084">
        <v>10.566885000000001</v>
      </c>
      <c r="J61" s="1085">
        <v>10.681263999999999</v>
      </c>
      <c r="K61" s="1085">
        <v>4.7638320000000007</v>
      </c>
      <c r="L61" s="1085">
        <v>8.903988</v>
      </c>
      <c r="M61" s="1085">
        <v>48.490960000000001</v>
      </c>
      <c r="N61" s="1085">
        <v>33.786928999999994</v>
      </c>
      <c r="O61" s="1085">
        <v>3.7772759999999996</v>
      </c>
      <c r="P61" s="1085">
        <v>16.076834000000002</v>
      </c>
      <c r="Q61" s="1085">
        <v>2.6486509999999996</v>
      </c>
      <c r="R61" s="1085">
        <v>6.8040450000000003</v>
      </c>
      <c r="S61" s="1085">
        <v>3.580444</v>
      </c>
      <c r="T61" s="1153">
        <v>0.24926900000000002</v>
      </c>
      <c r="U61" s="630" t="s">
        <v>1069</v>
      </c>
      <c r="V61" s="870"/>
    </row>
    <row r="62" spans="2:22" s="367" customFormat="1" ht="24.95" customHeight="1" x14ac:dyDescent="0.2">
      <c r="B62" s="618" t="s">
        <v>1000</v>
      </c>
      <c r="C62" s="894">
        <v>2506.0619999999999</v>
      </c>
      <c r="D62" s="894">
        <v>26.002999999999997</v>
      </c>
      <c r="E62" s="894">
        <v>69.111733000000015</v>
      </c>
      <c r="F62" s="894">
        <v>20.732433</v>
      </c>
      <c r="G62" s="894">
        <v>14.360276000000004</v>
      </c>
      <c r="H62" s="894">
        <v>10.026733999999998</v>
      </c>
      <c r="I62" s="1084">
        <v>1.4827170000000001</v>
      </c>
      <c r="J62" s="1085">
        <v>0.17499999999999999</v>
      </c>
      <c r="K62" s="1085">
        <v>5.6957749999999994</v>
      </c>
      <c r="L62" s="1085">
        <v>0</v>
      </c>
      <c r="M62" s="1085">
        <v>1.2773559999999999</v>
      </c>
      <c r="N62" s="1085">
        <v>0</v>
      </c>
      <c r="O62" s="1085">
        <v>0.48591400000000001</v>
      </c>
      <c r="P62" s="1085">
        <v>0</v>
      </c>
      <c r="Q62" s="1085">
        <v>0.909972</v>
      </c>
      <c r="R62" s="1085">
        <v>0</v>
      </c>
      <c r="S62" s="1085">
        <v>0</v>
      </c>
      <c r="T62" s="1153">
        <v>0</v>
      </c>
      <c r="U62" s="630" t="s">
        <v>1068</v>
      </c>
      <c r="V62" s="870"/>
    </row>
    <row r="63" spans="2:22" s="367" customFormat="1" ht="24.95" customHeight="1" x14ac:dyDescent="0.2">
      <c r="B63" s="618" t="s">
        <v>26</v>
      </c>
      <c r="C63" s="894">
        <v>64929.782353300005</v>
      </c>
      <c r="D63" s="894">
        <v>57229.774000000041</v>
      </c>
      <c r="E63" s="894">
        <v>59435.796980622676</v>
      </c>
      <c r="F63" s="894">
        <v>69777.682802637311</v>
      </c>
      <c r="G63" s="894">
        <v>52140.096349546948</v>
      </c>
      <c r="H63" s="894">
        <v>43384.02227128001</v>
      </c>
      <c r="I63" s="1084">
        <v>663.34684803999698</v>
      </c>
      <c r="J63" s="1085">
        <v>562.70196000000033</v>
      </c>
      <c r="K63" s="1085">
        <v>6650.6461098400014</v>
      </c>
      <c r="L63" s="1085">
        <v>9940.473727500008</v>
      </c>
      <c r="M63" s="1085">
        <v>2515.2465304000034</v>
      </c>
      <c r="N63" s="1085">
        <v>759.69027500000448</v>
      </c>
      <c r="O63" s="1085">
        <v>13167.839594099998</v>
      </c>
      <c r="P63" s="1085">
        <v>329.86021181999786</v>
      </c>
      <c r="Q63" s="1085">
        <v>370.16624028000115</v>
      </c>
      <c r="R63" s="1085">
        <v>2420.605036359997</v>
      </c>
      <c r="S63" s="1085">
        <v>379.44837906000066</v>
      </c>
      <c r="T63" s="1153">
        <v>5623.997358880004</v>
      </c>
      <c r="U63" s="630" t="s">
        <v>659</v>
      </c>
      <c r="V63" s="870"/>
    </row>
    <row r="64" spans="2:22" s="362" customFormat="1" ht="24.95" customHeight="1" x14ac:dyDescent="0.2">
      <c r="B64" s="616" t="s">
        <v>854</v>
      </c>
      <c r="C64" s="893">
        <v>579033.12571529998</v>
      </c>
      <c r="D64" s="893">
        <v>707798.46600000013</v>
      </c>
      <c r="E64" s="893">
        <v>488330.26084917469</v>
      </c>
      <c r="F64" s="893">
        <v>569063.52938768244</v>
      </c>
      <c r="G64" s="893">
        <v>505106.91339103662</v>
      </c>
      <c r="H64" s="893">
        <v>196452.33140692691</v>
      </c>
      <c r="I64" s="1006">
        <v>11431.2421589932</v>
      </c>
      <c r="J64" s="1007">
        <v>11724.764030348439</v>
      </c>
      <c r="K64" s="1007">
        <v>20770.052463816002</v>
      </c>
      <c r="L64" s="1007">
        <v>23530.291688792102</v>
      </c>
      <c r="M64" s="1007">
        <v>18225.121297171201</v>
      </c>
      <c r="N64" s="1007">
        <v>13283.989781</v>
      </c>
      <c r="O64" s="1007">
        <v>25635.581662099998</v>
      </c>
      <c r="P64" s="1007">
        <v>9587.3955338199994</v>
      </c>
      <c r="Q64" s="1007">
        <v>11965.172975108</v>
      </c>
      <c r="R64" s="1007">
        <v>20970.819063838</v>
      </c>
      <c r="S64" s="1007">
        <v>13720.993341059999</v>
      </c>
      <c r="T64" s="1009">
        <v>15606.907410880001</v>
      </c>
      <c r="U64" s="628" t="s">
        <v>332</v>
      </c>
      <c r="V64" s="870"/>
    </row>
    <row r="65" spans="2:21" s="258" customFormat="1" ht="24.95" customHeight="1" thickBot="1" x14ac:dyDescent="0.75">
      <c r="B65" s="688"/>
      <c r="C65" s="697"/>
      <c r="D65" s="697"/>
      <c r="E65" s="696"/>
      <c r="F65" s="696"/>
      <c r="G65" s="696"/>
      <c r="H65" s="1648"/>
      <c r="I65" s="1454"/>
      <c r="J65" s="1452"/>
      <c r="K65" s="1452"/>
      <c r="L65" s="1452"/>
      <c r="M65" s="1452"/>
      <c r="N65" s="1452"/>
      <c r="O65" s="1452"/>
      <c r="P65" s="1452"/>
      <c r="Q65" s="1452"/>
      <c r="R65" s="1452"/>
      <c r="S65" s="1452"/>
      <c r="T65" s="1453"/>
      <c r="U65" s="584"/>
    </row>
    <row r="66" spans="2:21" ht="9" customHeight="1" thickTop="1" x14ac:dyDescent="0.5">
      <c r="B66" s="127"/>
      <c r="C66" s="56"/>
      <c r="D66" s="56"/>
      <c r="E66" s="56"/>
      <c r="F66" s="56"/>
      <c r="G66" s="56"/>
      <c r="H66" s="56"/>
      <c r="I66" s="56"/>
      <c r="J66" s="56"/>
      <c r="K66" s="56"/>
      <c r="L66" s="56"/>
      <c r="M66" s="56"/>
      <c r="N66" s="56"/>
      <c r="O66" s="56"/>
      <c r="P66" s="56"/>
      <c r="Q66" s="56"/>
      <c r="R66" s="56"/>
      <c r="S66" s="56"/>
      <c r="T66" s="56"/>
      <c r="U66" s="128"/>
    </row>
    <row r="67" spans="2:21" s="336" customFormat="1" ht="18.75" customHeight="1" x14ac:dyDescent="0.5">
      <c r="B67" s="336" t="s">
        <v>1801</v>
      </c>
      <c r="U67" s="336" t="s">
        <v>1802</v>
      </c>
    </row>
    <row r="68" spans="2:21" ht="21.75" x14ac:dyDescent="0.5">
      <c r="B68" s="46"/>
      <c r="C68" s="56"/>
      <c r="D68" s="56"/>
      <c r="E68" s="56"/>
      <c r="F68" s="56"/>
      <c r="G68" s="56"/>
      <c r="H68" s="56"/>
      <c r="I68" s="56"/>
      <c r="J68" s="56"/>
      <c r="K68" s="56"/>
      <c r="L68" s="56"/>
      <c r="M68" s="56"/>
      <c r="N68" s="56"/>
      <c r="O68" s="56"/>
      <c r="P68" s="56"/>
      <c r="Q68" s="56"/>
      <c r="R68" s="56"/>
      <c r="S68" s="56"/>
      <c r="T68" s="56"/>
      <c r="U68" s="46"/>
    </row>
    <row r="69" spans="2:21" ht="21.75" x14ac:dyDescent="0.5">
      <c r="B69" s="46"/>
      <c r="C69" s="56"/>
      <c r="D69" s="56"/>
      <c r="E69" s="56"/>
      <c r="F69" s="56"/>
      <c r="G69" s="56"/>
      <c r="H69" s="56"/>
      <c r="I69" s="56"/>
      <c r="J69" s="56"/>
      <c r="K69" s="56"/>
      <c r="L69" s="56"/>
      <c r="M69" s="56"/>
      <c r="N69" s="56"/>
      <c r="O69" s="56"/>
      <c r="P69" s="56"/>
      <c r="Q69" s="56"/>
      <c r="R69" s="56"/>
      <c r="S69" s="56"/>
      <c r="T69" s="56"/>
      <c r="U69" s="46"/>
    </row>
    <row r="70" spans="2:21" ht="21.75" x14ac:dyDescent="0.5">
      <c r="B70" s="46"/>
      <c r="C70" s="56"/>
      <c r="D70" s="56"/>
      <c r="E70" s="56"/>
      <c r="F70" s="56"/>
      <c r="G70" s="56"/>
      <c r="H70" s="56"/>
      <c r="I70" s="56"/>
      <c r="J70" s="56"/>
      <c r="K70" s="56"/>
      <c r="L70" s="56"/>
      <c r="M70" s="56"/>
      <c r="N70" s="56"/>
      <c r="O70" s="56"/>
      <c r="P70" s="56"/>
      <c r="Q70" s="56"/>
      <c r="R70" s="56"/>
      <c r="S70" s="56"/>
      <c r="T70" s="56"/>
      <c r="U70" s="46"/>
    </row>
    <row r="71" spans="2:21" ht="21.75" x14ac:dyDescent="0.5">
      <c r="B71" s="54"/>
      <c r="C71" s="55"/>
      <c r="D71" s="55"/>
      <c r="E71" s="55"/>
      <c r="F71" s="55"/>
      <c r="G71" s="55"/>
      <c r="H71" s="55"/>
      <c r="I71" s="55"/>
      <c r="J71" s="55"/>
      <c r="K71" s="55"/>
      <c r="L71" s="55"/>
      <c r="M71" s="55"/>
      <c r="N71" s="55"/>
      <c r="O71" s="55"/>
      <c r="P71" s="55"/>
      <c r="Q71" s="55"/>
      <c r="R71" s="55"/>
      <c r="S71" s="55"/>
      <c r="T71" s="55"/>
      <c r="U71" s="54"/>
    </row>
    <row r="72" spans="2:21" x14ac:dyDescent="0.35">
      <c r="C72" s="108"/>
      <c r="D72" s="108"/>
      <c r="E72" s="108"/>
      <c r="F72" s="108"/>
      <c r="G72" s="108"/>
      <c r="H72" s="108"/>
      <c r="I72" s="108"/>
      <c r="J72" s="108"/>
      <c r="K72" s="108"/>
      <c r="L72" s="108"/>
      <c r="M72" s="108"/>
      <c r="N72" s="108"/>
      <c r="O72" s="108"/>
      <c r="P72" s="108"/>
      <c r="Q72" s="108"/>
      <c r="R72" s="108"/>
      <c r="S72" s="108"/>
      <c r="T72"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topLeftCell="B1" zoomScale="50" zoomScaleNormal="50" zoomScaleSheetLayoutView="50" workbookViewId="0">
      <pane xSplit="1" ySplit="11" topLeftCell="C12" activePane="bottomRight" state="frozen"/>
      <selection pane="topRight"/>
      <selection pane="bottomLeft"/>
      <selection pane="bottomRight"/>
    </sheetView>
  </sheetViews>
  <sheetFormatPr defaultRowHeight="15" x14ac:dyDescent="0.35"/>
  <cols>
    <col min="1" max="1" width="9.140625" style="48"/>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97" t="s">
        <v>1915</v>
      </c>
      <c r="C4" s="1797"/>
      <c r="D4" s="1797"/>
      <c r="E4" s="1797"/>
      <c r="F4" s="1797"/>
      <c r="G4" s="1797"/>
      <c r="H4" s="1797"/>
      <c r="I4" s="1797"/>
      <c r="J4" s="1797"/>
      <c r="K4" s="1797"/>
      <c r="L4" s="1797" t="s">
        <v>1916</v>
      </c>
      <c r="M4" s="1797"/>
      <c r="N4" s="1797"/>
      <c r="O4" s="1797"/>
      <c r="P4" s="1797"/>
      <c r="Q4" s="1797"/>
      <c r="R4" s="1797"/>
      <c r="S4" s="1797"/>
      <c r="T4" s="1797"/>
      <c r="U4" s="1797"/>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9" customFormat="1" ht="22.5" x14ac:dyDescent="0.5">
      <c r="B7" s="357" t="s">
        <v>1766</v>
      </c>
      <c r="I7" s="477"/>
      <c r="J7" s="477"/>
      <c r="K7" s="477"/>
      <c r="L7" s="477"/>
      <c r="M7" s="477"/>
      <c r="N7" s="477"/>
      <c r="O7" s="477"/>
      <c r="P7" s="477"/>
      <c r="Q7" s="477"/>
      <c r="R7" s="477"/>
      <c r="S7" s="477"/>
      <c r="T7" s="477"/>
      <c r="U7" s="229" t="s">
        <v>1770</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73" customFormat="1" ht="24.95" customHeight="1" thickTop="1" x14ac:dyDescent="0.2">
      <c r="A9" s="367"/>
      <c r="B9" s="1991" t="s">
        <v>887</v>
      </c>
      <c r="C9" s="1784">
        <v>2007</v>
      </c>
      <c r="D9" s="1784">
        <v>2008</v>
      </c>
      <c r="E9" s="1784">
        <v>2009</v>
      </c>
      <c r="F9" s="1784">
        <v>2010</v>
      </c>
      <c r="G9" s="1784">
        <v>2011</v>
      </c>
      <c r="H9" s="1784">
        <v>2012</v>
      </c>
      <c r="I9" s="1805">
        <v>2012</v>
      </c>
      <c r="J9" s="1806"/>
      <c r="K9" s="1806"/>
      <c r="L9" s="1806">
        <v>2012</v>
      </c>
      <c r="M9" s="1806"/>
      <c r="N9" s="1806"/>
      <c r="O9" s="1806"/>
      <c r="P9" s="1806"/>
      <c r="Q9" s="1806"/>
      <c r="R9" s="1806"/>
      <c r="S9" s="1806"/>
      <c r="T9" s="1986"/>
      <c r="U9" s="1988" t="s">
        <v>886</v>
      </c>
    </row>
    <row r="10" spans="1:21" s="367" customFormat="1" ht="24.95" customHeight="1" x14ac:dyDescent="0.2">
      <c r="B10" s="1992"/>
      <c r="C10" s="1785"/>
      <c r="D10" s="1785"/>
      <c r="E10" s="1785"/>
      <c r="F10" s="1785"/>
      <c r="G10" s="1785"/>
      <c r="H10" s="1785"/>
      <c r="I10" s="504" t="s">
        <v>374</v>
      </c>
      <c r="J10" s="505" t="s">
        <v>375</v>
      </c>
      <c r="K10" s="505" t="s">
        <v>376</v>
      </c>
      <c r="L10" s="505" t="s">
        <v>377</v>
      </c>
      <c r="M10" s="505" t="s">
        <v>378</v>
      </c>
      <c r="N10" s="505" t="s">
        <v>367</v>
      </c>
      <c r="O10" s="505" t="s">
        <v>368</v>
      </c>
      <c r="P10" s="505" t="s">
        <v>369</v>
      </c>
      <c r="Q10" s="505" t="s">
        <v>370</v>
      </c>
      <c r="R10" s="505" t="s">
        <v>371</v>
      </c>
      <c r="S10" s="505" t="s">
        <v>372</v>
      </c>
      <c r="T10" s="1177" t="s">
        <v>373</v>
      </c>
      <c r="U10" s="1989"/>
    </row>
    <row r="11" spans="1:21" s="1470" customFormat="1" ht="24.95" customHeight="1" x14ac:dyDescent="0.2">
      <c r="A11" s="367"/>
      <c r="B11" s="1993"/>
      <c r="C11" s="1786"/>
      <c r="D11" s="1786"/>
      <c r="E11" s="1786"/>
      <c r="F11" s="1786"/>
      <c r="G11" s="1786"/>
      <c r="H11" s="1786"/>
      <c r="I11" s="372" t="s">
        <v>673</v>
      </c>
      <c r="J11" s="373" t="s">
        <v>149</v>
      </c>
      <c r="K11" s="373" t="s">
        <v>150</v>
      </c>
      <c r="L11" s="373" t="s">
        <v>151</v>
      </c>
      <c r="M11" s="373" t="s">
        <v>366</v>
      </c>
      <c r="N11" s="373" t="s">
        <v>667</v>
      </c>
      <c r="O11" s="373" t="s">
        <v>668</v>
      </c>
      <c r="P11" s="373" t="s">
        <v>669</v>
      </c>
      <c r="Q11" s="373" t="s">
        <v>670</v>
      </c>
      <c r="R11" s="373" t="s">
        <v>671</v>
      </c>
      <c r="S11" s="373" t="s">
        <v>672</v>
      </c>
      <c r="T11" s="374" t="s">
        <v>666</v>
      </c>
      <c r="U11" s="1990"/>
    </row>
    <row r="12" spans="1:21" s="367" customFormat="1" ht="15" customHeight="1" x14ac:dyDescent="0.2">
      <c r="B12" s="907"/>
      <c r="C12" s="686"/>
      <c r="D12" s="686"/>
      <c r="E12" s="687"/>
      <c r="F12" s="686"/>
      <c r="G12" s="687"/>
      <c r="H12" s="686"/>
      <c r="I12" s="1096"/>
      <c r="J12" s="1097"/>
      <c r="K12" s="1097"/>
      <c r="L12" s="1097"/>
      <c r="M12" s="1097"/>
      <c r="N12" s="1097"/>
      <c r="O12" s="1097"/>
      <c r="P12" s="1097"/>
      <c r="Q12" s="1097"/>
      <c r="R12" s="1097"/>
      <c r="S12" s="1097"/>
      <c r="T12" s="1098"/>
      <c r="U12" s="869"/>
    </row>
    <row r="13" spans="1:21" s="1451" customFormat="1" ht="24.95" customHeight="1" x14ac:dyDescent="0.2">
      <c r="B13" s="1467" t="s">
        <v>263</v>
      </c>
      <c r="C13" s="1361"/>
      <c r="D13" s="1361"/>
      <c r="E13" s="1471"/>
      <c r="F13" s="1361"/>
      <c r="G13" s="1471"/>
      <c r="H13" s="1361"/>
      <c r="I13" s="1364"/>
      <c r="J13" s="1363"/>
      <c r="K13" s="1363"/>
      <c r="L13" s="1363"/>
      <c r="M13" s="1363"/>
      <c r="N13" s="1363"/>
      <c r="O13" s="1363"/>
      <c r="P13" s="1363"/>
      <c r="Q13" s="1363"/>
      <c r="R13" s="1363"/>
      <c r="S13" s="1363"/>
      <c r="T13" s="1365"/>
      <c r="U13" s="877" t="s">
        <v>22</v>
      </c>
    </row>
    <row r="14" spans="1:21" s="367" customFormat="1" ht="15" customHeight="1" x14ac:dyDescent="0.2">
      <c r="B14" s="1482"/>
      <c r="C14" s="686"/>
      <c r="D14" s="686"/>
      <c r="E14" s="687"/>
      <c r="F14" s="686"/>
      <c r="G14" s="687"/>
      <c r="H14" s="686"/>
      <c r="I14" s="1096"/>
      <c r="J14" s="1097"/>
      <c r="K14" s="1097"/>
      <c r="L14" s="1097"/>
      <c r="M14" s="1097"/>
      <c r="N14" s="1097"/>
      <c r="O14" s="1097"/>
      <c r="P14" s="1097"/>
      <c r="Q14" s="1097"/>
      <c r="R14" s="1097"/>
      <c r="S14" s="1097"/>
      <c r="T14" s="1098"/>
      <c r="U14" s="878"/>
    </row>
    <row r="15" spans="1:21" s="367" customFormat="1" ht="24.95" customHeight="1" x14ac:dyDescent="0.2">
      <c r="B15" s="618" t="s">
        <v>201</v>
      </c>
      <c r="C15" s="894">
        <v>133347.39650199999</v>
      </c>
      <c r="D15" s="894">
        <v>130059.92599999999</v>
      </c>
      <c r="E15" s="894">
        <v>117464.751487</v>
      </c>
      <c r="F15" s="894">
        <v>120592.51056570471</v>
      </c>
      <c r="G15" s="1478">
        <v>131534.3672610776</v>
      </c>
      <c r="H15" s="894">
        <v>118025.04668013619</v>
      </c>
      <c r="I15" s="1084">
        <v>12221.479399745016</v>
      </c>
      <c r="J15" s="1085">
        <v>8497.8456016711734</v>
      </c>
      <c r="K15" s="1085">
        <v>7909.5042970736476</v>
      </c>
      <c r="L15" s="1085">
        <v>14572.465351646353</v>
      </c>
      <c r="M15" s="1085">
        <v>10270.085401</v>
      </c>
      <c r="N15" s="1085">
        <v>8846.8844669999999</v>
      </c>
      <c r="O15" s="1085">
        <v>8861.4566940000004</v>
      </c>
      <c r="P15" s="1085">
        <v>7243.1693509999996</v>
      </c>
      <c r="Q15" s="1085">
        <v>9825.356679999999</v>
      </c>
      <c r="R15" s="1085">
        <v>11020.162543999999</v>
      </c>
      <c r="S15" s="1085">
        <v>7606.3052989999996</v>
      </c>
      <c r="T15" s="1153">
        <v>11150.331594000001</v>
      </c>
      <c r="U15" s="878" t="s">
        <v>1213</v>
      </c>
    </row>
    <row r="16" spans="1:21" s="367" customFormat="1" ht="24.95" customHeight="1" x14ac:dyDescent="0.2">
      <c r="B16" s="618" t="s">
        <v>1052</v>
      </c>
      <c r="C16" s="894">
        <v>176636.31714999999</v>
      </c>
      <c r="D16" s="894">
        <v>211711.31899999996</v>
      </c>
      <c r="E16" s="894">
        <v>222559.41225700002</v>
      </c>
      <c r="F16" s="894">
        <v>271521.86640376481</v>
      </c>
      <c r="G16" s="1478">
        <v>311449.3680116313</v>
      </c>
      <c r="H16" s="894">
        <v>176875.07303952251</v>
      </c>
      <c r="I16" s="1084">
        <v>27292.072383000002</v>
      </c>
      <c r="J16" s="1085">
        <v>16568.124512999999</v>
      </c>
      <c r="K16" s="1085">
        <v>25216.083009522492</v>
      </c>
      <c r="L16" s="1085">
        <v>14917.435699</v>
      </c>
      <c r="M16" s="1085">
        <v>15691.867186000001</v>
      </c>
      <c r="N16" s="1085">
        <v>13976.395025</v>
      </c>
      <c r="O16" s="1085">
        <v>17434.642657</v>
      </c>
      <c r="P16" s="1085">
        <v>11748.971637000001</v>
      </c>
      <c r="Q16" s="1085">
        <v>11361.468304</v>
      </c>
      <c r="R16" s="1085">
        <v>7463.3579230000005</v>
      </c>
      <c r="S16" s="1085">
        <v>5970.9643890000007</v>
      </c>
      <c r="T16" s="1153">
        <v>9233.6903139999995</v>
      </c>
      <c r="U16" s="878" t="s">
        <v>25</v>
      </c>
    </row>
    <row r="17" spans="2:21" s="367" customFormat="1" ht="24.95" customHeight="1" x14ac:dyDescent="0.2">
      <c r="B17" s="618" t="s">
        <v>791</v>
      </c>
      <c r="C17" s="894">
        <v>201534.81808500001</v>
      </c>
      <c r="D17" s="894">
        <v>244831.76500000001</v>
      </c>
      <c r="E17" s="894">
        <v>168834.67291700002</v>
      </c>
      <c r="F17" s="894">
        <v>211840.98856056348</v>
      </c>
      <c r="G17" s="1478">
        <v>270420.40743406815</v>
      </c>
      <c r="H17" s="894">
        <v>198161.03422460059</v>
      </c>
      <c r="I17" s="1084">
        <v>19803.570181999999</v>
      </c>
      <c r="J17" s="1085">
        <v>11099.707107</v>
      </c>
      <c r="K17" s="1085">
        <v>22529.940618893663</v>
      </c>
      <c r="L17" s="1085">
        <v>33704.878569</v>
      </c>
      <c r="M17" s="1085">
        <v>24182.323297438874</v>
      </c>
      <c r="N17" s="1085">
        <v>17824.115817926981</v>
      </c>
      <c r="O17" s="1085">
        <v>26363.088061000002</v>
      </c>
      <c r="P17" s="1085">
        <v>11453.415546</v>
      </c>
      <c r="Q17" s="1085">
        <v>12317.956052341049</v>
      </c>
      <c r="R17" s="1085">
        <v>5497.706381</v>
      </c>
      <c r="S17" s="1085">
        <v>5348.2615829999995</v>
      </c>
      <c r="T17" s="1153">
        <v>8036.0710089999993</v>
      </c>
      <c r="U17" s="878" t="s">
        <v>829</v>
      </c>
    </row>
    <row r="18" spans="2:21" s="367" customFormat="1" ht="24.95" customHeight="1" x14ac:dyDescent="0.2">
      <c r="B18" s="618" t="s">
        <v>727</v>
      </c>
      <c r="C18" s="894">
        <v>118551.36953500001</v>
      </c>
      <c r="D18" s="894">
        <v>197552.79</v>
      </c>
      <c r="E18" s="894">
        <v>129097.40102600001</v>
      </c>
      <c r="F18" s="894">
        <v>120351.56771183803</v>
      </c>
      <c r="G18" s="1478">
        <v>164090.71147849198</v>
      </c>
      <c r="H18" s="894">
        <v>250838.90370983485</v>
      </c>
      <c r="I18" s="1084">
        <v>25779.764743430816</v>
      </c>
      <c r="J18" s="1085">
        <v>7641.2978150000008</v>
      </c>
      <c r="K18" s="1085">
        <v>55772.909894554752</v>
      </c>
      <c r="L18" s="1085">
        <v>16374.518484999999</v>
      </c>
      <c r="M18" s="1085">
        <v>24068.196744000001</v>
      </c>
      <c r="N18" s="1085">
        <v>18477.398461760135</v>
      </c>
      <c r="O18" s="1085">
        <v>25351.411903</v>
      </c>
      <c r="P18" s="1085">
        <v>10585.119659</v>
      </c>
      <c r="Q18" s="1085">
        <v>46695.429152089142</v>
      </c>
      <c r="R18" s="1085">
        <v>4684.2283870000001</v>
      </c>
      <c r="S18" s="1085">
        <v>9365.7103850000003</v>
      </c>
      <c r="T18" s="1153">
        <v>6042.9180800000004</v>
      </c>
      <c r="U18" s="878" t="s">
        <v>679</v>
      </c>
    </row>
    <row r="19" spans="2:21" s="367" customFormat="1" ht="24.95" customHeight="1" x14ac:dyDescent="0.2">
      <c r="B19" s="618" t="s">
        <v>680</v>
      </c>
      <c r="C19" s="894">
        <v>17249.729210000001</v>
      </c>
      <c r="D19" s="894">
        <v>19763.209000000003</v>
      </c>
      <c r="E19" s="894">
        <v>24040.529183999999</v>
      </c>
      <c r="F19" s="894">
        <v>29690.376354556996</v>
      </c>
      <c r="G19" s="1478">
        <v>24178.33722794009</v>
      </c>
      <c r="H19" s="894">
        <v>11123.425988999999</v>
      </c>
      <c r="I19" s="1084">
        <v>783.57118000000003</v>
      </c>
      <c r="J19" s="1085">
        <v>757.69846899999993</v>
      </c>
      <c r="K19" s="1085">
        <v>662.27233100000001</v>
      </c>
      <c r="L19" s="1085">
        <v>904.92693799999995</v>
      </c>
      <c r="M19" s="1085">
        <v>935.11588500000005</v>
      </c>
      <c r="N19" s="1085">
        <v>812.86764500000004</v>
      </c>
      <c r="O19" s="1085">
        <v>712.97942399999999</v>
      </c>
      <c r="P19" s="1085">
        <v>833.73875999999996</v>
      </c>
      <c r="Q19" s="1085">
        <v>1362.2265410000002</v>
      </c>
      <c r="R19" s="1085">
        <v>541.00667199999998</v>
      </c>
      <c r="S19" s="1085">
        <v>1241.1758279999999</v>
      </c>
      <c r="T19" s="1153">
        <v>1575.8463159999999</v>
      </c>
      <c r="U19" s="878" t="s">
        <v>792</v>
      </c>
    </row>
    <row r="20" spans="2:21" s="367" customFormat="1" ht="24.95" customHeight="1" x14ac:dyDescent="0.2">
      <c r="B20" s="618" t="s">
        <v>876</v>
      </c>
      <c r="C20" s="894">
        <v>37236.966708999957</v>
      </c>
      <c r="D20" s="894">
        <v>35500.404999999977</v>
      </c>
      <c r="E20" s="894">
        <v>52218.826995999952</v>
      </c>
      <c r="F20" s="894">
        <v>58211.347950721116</v>
      </c>
      <c r="G20" s="1478">
        <v>63255.117650888045</v>
      </c>
      <c r="H20" s="894">
        <v>39253.947381999998</v>
      </c>
      <c r="I20" s="1084">
        <v>2866.9753270000074</v>
      </c>
      <c r="J20" s="1085">
        <v>3192.169784999991</v>
      </c>
      <c r="K20" s="1085">
        <v>2916.9533780000056</v>
      </c>
      <c r="L20" s="1085">
        <v>4106.5389490000089</v>
      </c>
      <c r="M20" s="1085">
        <v>4388.3311579999863</v>
      </c>
      <c r="N20" s="1085">
        <v>1501.7719959999886</v>
      </c>
      <c r="O20" s="1085">
        <v>2544.3326039999956</v>
      </c>
      <c r="P20" s="1085">
        <v>2037.233616999998</v>
      </c>
      <c r="Q20" s="1085">
        <v>3154.9002940000209</v>
      </c>
      <c r="R20" s="1085">
        <v>3239.7120930000019</v>
      </c>
      <c r="S20" s="1085">
        <v>1589.8446700000022</v>
      </c>
      <c r="T20" s="1153">
        <v>7715.1835109999956</v>
      </c>
      <c r="U20" s="878" t="s">
        <v>681</v>
      </c>
    </row>
    <row r="21" spans="2:21" s="362" customFormat="1" ht="24.95" customHeight="1" x14ac:dyDescent="0.2">
      <c r="B21" s="616" t="s">
        <v>854</v>
      </c>
      <c r="C21" s="893">
        <v>684556.59719100001</v>
      </c>
      <c r="D21" s="893">
        <v>839419.41400000011</v>
      </c>
      <c r="E21" s="893">
        <v>714215.59386699996</v>
      </c>
      <c r="F21" s="893">
        <v>812208.65754714923</v>
      </c>
      <c r="G21" s="893">
        <v>964928.30906409724</v>
      </c>
      <c r="H21" s="893">
        <v>794277.43102509424</v>
      </c>
      <c r="I21" s="1006">
        <v>88747.433215175843</v>
      </c>
      <c r="J21" s="1007">
        <v>47756.843290671168</v>
      </c>
      <c r="K21" s="1007">
        <v>115007.66352904456</v>
      </c>
      <c r="L21" s="1007">
        <v>84580.763991646367</v>
      </c>
      <c r="M21" s="1007">
        <v>79535.919671438867</v>
      </c>
      <c r="N21" s="1007">
        <v>61439.433412687111</v>
      </c>
      <c r="O21" s="1007">
        <v>81267.911343</v>
      </c>
      <c r="P21" s="1007">
        <v>43901.648569999998</v>
      </c>
      <c r="Q21" s="1007">
        <v>84717.337023430198</v>
      </c>
      <c r="R21" s="1007">
        <v>32446.173999999999</v>
      </c>
      <c r="S21" s="1007">
        <v>31122.262154</v>
      </c>
      <c r="T21" s="1009">
        <v>43754.040824000003</v>
      </c>
      <c r="U21" s="741" t="s">
        <v>332</v>
      </c>
    </row>
    <row r="22" spans="2:21" s="367" customFormat="1" ht="18.75" customHeight="1" thickBot="1" x14ac:dyDescent="0.25">
      <c r="B22" s="875"/>
      <c r="C22" s="896"/>
      <c r="D22" s="896"/>
      <c r="E22" s="1479"/>
      <c r="F22" s="897"/>
      <c r="G22" s="1479"/>
      <c r="H22" s="1633"/>
      <c r="I22" s="1461"/>
      <c r="J22" s="1459"/>
      <c r="K22" s="1459"/>
      <c r="L22" s="1459"/>
      <c r="M22" s="1459"/>
      <c r="N22" s="1459"/>
      <c r="O22" s="1459"/>
      <c r="P22" s="1459"/>
      <c r="Q22" s="1459"/>
      <c r="R22" s="1459"/>
      <c r="S22" s="1459"/>
      <c r="T22" s="1460"/>
      <c r="U22" s="1483"/>
    </row>
    <row r="23" spans="2:21" s="367" customFormat="1" ht="15" customHeight="1" thickTop="1" x14ac:dyDescent="0.2">
      <c r="B23" s="618"/>
      <c r="C23" s="894"/>
      <c r="D23" s="894"/>
      <c r="E23" s="1478"/>
      <c r="F23" s="894"/>
      <c r="G23" s="1478"/>
      <c r="H23" s="894"/>
      <c r="I23" s="1084"/>
      <c r="J23" s="1085"/>
      <c r="K23" s="1085"/>
      <c r="L23" s="1085"/>
      <c r="M23" s="1085"/>
      <c r="N23" s="1085"/>
      <c r="O23" s="1085"/>
      <c r="P23" s="1085"/>
      <c r="Q23" s="1085"/>
      <c r="R23" s="1085"/>
      <c r="S23" s="1085"/>
      <c r="T23" s="1153"/>
      <c r="U23" s="878"/>
    </row>
    <row r="24" spans="2:21" s="1451" customFormat="1" ht="24.95" customHeight="1" x14ac:dyDescent="0.2">
      <c r="B24" s="874" t="s">
        <v>682</v>
      </c>
      <c r="C24" s="898"/>
      <c r="D24" s="898"/>
      <c r="E24" s="1481"/>
      <c r="F24" s="898"/>
      <c r="G24" s="1481"/>
      <c r="H24" s="898"/>
      <c r="I24" s="1463"/>
      <c r="J24" s="1464"/>
      <c r="K24" s="1464"/>
      <c r="L24" s="1464"/>
      <c r="M24" s="1464"/>
      <c r="N24" s="1464"/>
      <c r="O24" s="1464"/>
      <c r="P24" s="1464"/>
      <c r="Q24" s="1464"/>
      <c r="R24" s="1464"/>
      <c r="S24" s="1464"/>
      <c r="T24" s="1465"/>
      <c r="U24" s="877" t="s">
        <v>1235</v>
      </c>
    </row>
    <row r="25" spans="2:21" s="367" customFormat="1" ht="10.5" customHeight="1" x14ac:dyDescent="0.2">
      <c r="B25" s="618"/>
      <c r="C25" s="894"/>
      <c r="D25" s="894"/>
      <c r="E25" s="1478"/>
      <c r="F25" s="894"/>
      <c r="G25" s="1478"/>
      <c r="H25" s="894"/>
      <c r="I25" s="1084"/>
      <c r="J25" s="1085"/>
      <c r="K25" s="1085"/>
      <c r="L25" s="1085"/>
      <c r="M25" s="1085"/>
      <c r="N25" s="1085"/>
      <c r="O25" s="1085"/>
      <c r="P25" s="1085"/>
      <c r="Q25" s="1085"/>
      <c r="R25" s="1085"/>
      <c r="S25" s="1085"/>
      <c r="T25" s="1153"/>
      <c r="U25" s="878"/>
    </row>
    <row r="26" spans="2:21" s="367" customFormat="1" ht="24.95" customHeight="1" x14ac:dyDescent="0.2">
      <c r="B26" s="618" t="s">
        <v>264</v>
      </c>
      <c r="C26" s="894">
        <v>54363.140999999996</v>
      </c>
      <c r="D26" s="894">
        <v>91500.12</v>
      </c>
      <c r="E26" s="894">
        <v>60621.128046999991</v>
      </c>
      <c r="F26" s="894">
        <v>71497.263810365068</v>
      </c>
      <c r="G26" s="1478">
        <v>91168.70333330131</v>
      </c>
      <c r="H26" s="894">
        <v>47043.091935000004</v>
      </c>
      <c r="I26" s="1084">
        <v>5752.1554050000004</v>
      </c>
      <c r="J26" s="1085">
        <v>5630.5289030000004</v>
      </c>
      <c r="K26" s="1085">
        <v>3884.4329619999999</v>
      </c>
      <c r="L26" s="1085">
        <v>3184.4258879999998</v>
      </c>
      <c r="M26" s="1085">
        <v>4803.0426870000001</v>
      </c>
      <c r="N26" s="1085">
        <v>4380.6092209999997</v>
      </c>
      <c r="O26" s="1085">
        <v>6231.2377869999991</v>
      </c>
      <c r="P26" s="1085">
        <v>2781.0156189999998</v>
      </c>
      <c r="Q26" s="1085">
        <v>3895.7541110000002</v>
      </c>
      <c r="R26" s="1085">
        <v>1918.053862</v>
      </c>
      <c r="S26" s="1085">
        <v>1997.000243</v>
      </c>
      <c r="T26" s="1153">
        <v>2584.835247</v>
      </c>
      <c r="U26" s="878" t="s">
        <v>265</v>
      </c>
    </row>
    <row r="27" spans="2:21" s="367" customFormat="1" ht="24.95" customHeight="1" x14ac:dyDescent="0.2">
      <c r="B27" s="618" t="s">
        <v>441</v>
      </c>
      <c r="C27" s="894">
        <v>66726.281999999992</v>
      </c>
      <c r="D27" s="894">
        <v>108789.783</v>
      </c>
      <c r="E27" s="894">
        <v>42878.519251000005</v>
      </c>
      <c r="F27" s="894">
        <v>51283.444804397383</v>
      </c>
      <c r="G27" s="1478">
        <v>76427.525685013592</v>
      </c>
      <c r="H27" s="894">
        <v>162291.58442528007</v>
      </c>
      <c r="I27" s="1084">
        <v>16669.015262430818</v>
      </c>
      <c r="J27" s="1085">
        <v>1452.012958</v>
      </c>
      <c r="K27" s="1085">
        <v>50012.330601000001</v>
      </c>
      <c r="L27" s="1085">
        <v>5642.4968839999992</v>
      </c>
      <c r="M27" s="1085">
        <v>18147.170631999998</v>
      </c>
      <c r="N27" s="1085">
        <v>12675.148362760132</v>
      </c>
      <c r="O27" s="1085">
        <v>13937.790158</v>
      </c>
      <c r="P27" s="1085">
        <v>2863.5315499999997</v>
      </c>
      <c r="Q27" s="1085">
        <v>37613.514969089141</v>
      </c>
      <c r="R27" s="1085">
        <v>376.77884499999999</v>
      </c>
      <c r="S27" s="1085">
        <v>758.39053000000001</v>
      </c>
      <c r="T27" s="1153">
        <v>2143.4036729999998</v>
      </c>
      <c r="U27" s="878" t="s">
        <v>442</v>
      </c>
    </row>
    <row r="28" spans="2:21" s="367" customFormat="1" ht="24.95" customHeight="1" x14ac:dyDescent="0.2">
      <c r="B28" s="618" t="s">
        <v>446</v>
      </c>
      <c r="C28" s="894">
        <v>28126.818000000003</v>
      </c>
      <c r="D28" s="894">
        <v>23064.010999999999</v>
      </c>
      <c r="E28" s="894">
        <v>54269.194620999995</v>
      </c>
      <c r="F28" s="894">
        <v>77331.519950682137</v>
      </c>
      <c r="G28" s="1478">
        <v>75130.973417773595</v>
      </c>
      <c r="H28" s="894">
        <v>20171.341023000004</v>
      </c>
      <c r="I28" s="1084">
        <v>2452.6935020000001</v>
      </c>
      <c r="J28" s="1085">
        <v>2115.3998229999997</v>
      </c>
      <c r="K28" s="1085">
        <v>5671.949799</v>
      </c>
      <c r="L28" s="1085">
        <v>1135.7892400000001</v>
      </c>
      <c r="M28" s="1085">
        <v>1247.3681869999998</v>
      </c>
      <c r="N28" s="1085">
        <v>1894.7288259999998</v>
      </c>
      <c r="O28" s="1085">
        <v>1853.68983</v>
      </c>
      <c r="P28" s="1085">
        <v>1336.528982</v>
      </c>
      <c r="Q28" s="1085">
        <v>1167.599187</v>
      </c>
      <c r="R28" s="1085">
        <v>708.68902000000003</v>
      </c>
      <c r="S28" s="1085">
        <v>296.337963</v>
      </c>
      <c r="T28" s="1153">
        <v>290.566664</v>
      </c>
      <c r="U28" s="878" t="s">
        <v>447</v>
      </c>
    </row>
    <row r="29" spans="2:21" s="367" customFormat="1" ht="24.95" customHeight="1" x14ac:dyDescent="0.2">
      <c r="B29" s="618" t="s">
        <v>195</v>
      </c>
      <c r="C29" s="894">
        <v>39413.740999999995</v>
      </c>
      <c r="D29" s="894">
        <v>82151.77399999999</v>
      </c>
      <c r="E29" s="894">
        <v>75259.394896999991</v>
      </c>
      <c r="F29" s="894">
        <v>52439.658901403571</v>
      </c>
      <c r="G29" s="1478">
        <v>70195.913780478411</v>
      </c>
      <c r="H29" s="894">
        <v>67756.806547</v>
      </c>
      <c r="I29" s="1084">
        <v>8165.1986660000002</v>
      </c>
      <c r="J29" s="1085">
        <v>5400.3074429999997</v>
      </c>
      <c r="K29" s="1085">
        <v>2973.2632779999999</v>
      </c>
      <c r="L29" s="1085">
        <v>8913.5565189999998</v>
      </c>
      <c r="M29" s="1085">
        <v>5307.4980860000005</v>
      </c>
      <c r="N29" s="1085">
        <v>3773.104914</v>
      </c>
      <c r="O29" s="1085">
        <v>9205.702632999999</v>
      </c>
      <c r="P29" s="1085">
        <v>6665.3338830000002</v>
      </c>
      <c r="Q29" s="1085">
        <v>2832.5006880000001</v>
      </c>
      <c r="R29" s="1085">
        <v>4014.0002409999997</v>
      </c>
      <c r="S29" s="1085">
        <v>7462.9229989999994</v>
      </c>
      <c r="T29" s="1153">
        <v>3043.4171970000002</v>
      </c>
      <c r="U29" s="878" t="s">
        <v>205</v>
      </c>
    </row>
    <row r="30" spans="2:21" s="367" customFormat="1" ht="24.95" customHeight="1" x14ac:dyDescent="0.2">
      <c r="B30" s="618" t="s">
        <v>1253</v>
      </c>
      <c r="C30" s="894">
        <v>45657.987999999998</v>
      </c>
      <c r="D30" s="894">
        <v>39164.316999999995</v>
      </c>
      <c r="E30" s="894">
        <v>25786.139114999998</v>
      </c>
      <c r="F30" s="894">
        <v>59786.025209275875</v>
      </c>
      <c r="G30" s="1478">
        <v>65143.525958967613</v>
      </c>
      <c r="H30" s="894">
        <v>73718.04043613885</v>
      </c>
      <c r="I30" s="1084">
        <v>6989.1598169999997</v>
      </c>
      <c r="J30" s="1085">
        <v>2695.1915290000002</v>
      </c>
      <c r="K30" s="1085">
        <v>10150.389896870824</v>
      </c>
      <c r="L30" s="1085">
        <v>17007.950778000002</v>
      </c>
      <c r="M30" s="1085">
        <v>6633.7307460000002</v>
      </c>
      <c r="N30" s="1085">
        <v>8167.6763569269797</v>
      </c>
      <c r="O30" s="1085">
        <v>9993.485471</v>
      </c>
      <c r="P30" s="1085">
        <v>3319.6061320000003</v>
      </c>
      <c r="Q30" s="1085">
        <v>5014.4470813410499</v>
      </c>
      <c r="R30" s="1085">
        <v>1491.8397590000002</v>
      </c>
      <c r="S30" s="1085">
        <v>1329.414088</v>
      </c>
      <c r="T30" s="1153">
        <v>925.14878099999999</v>
      </c>
      <c r="U30" s="878" t="s">
        <v>440</v>
      </c>
    </row>
    <row r="31" spans="2:21" s="367" customFormat="1" ht="24.95" customHeight="1" x14ac:dyDescent="0.2">
      <c r="B31" s="618" t="s">
        <v>449</v>
      </c>
      <c r="C31" s="894">
        <v>37988.560000000005</v>
      </c>
      <c r="D31" s="894">
        <v>31030.383000000002</v>
      </c>
      <c r="E31" s="894">
        <v>28908.419943000001</v>
      </c>
      <c r="F31" s="894">
        <v>37356.507040075812</v>
      </c>
      <c r="G31" s="1478">
        <v>43810.264602771196</v>
      </c>
      <c r="H31" s="894">
        <v>46005.567617000001</v>
      </c>
      <c r="I31" s="1084">
        <v>3270.1456660000003</v>
      </c>
      <c r="J31" s="1085">
        <v>2637.5253590000002</v>
      </c>
      <c r="K31" s="1085">
        <v>2749.6841559999998</v>
      </c>
      <c r="L31" s="1085">
        <v>9471.5025480000004</v>
      </c>
      <c r="M31" s="1085">
        <v>3784.5172790000001</v>
      </c>
      <c r="N31" s="1085">
        <v>3266.9029559999999</v>
      </c>
      <c r="O31" s="1085">
        <v>3956.8417769999996</v>
      </c>
      <c r="P31" s="1085">
        <v>3385.866368</v>
      </c>
      <c r="Q31" s="1085">
        <v>5494.4456179999997</v>
      </c>
      <c r="R31" s="1085">
        <v>2827.2246970000001</v>
      </c>
      <c r="S31" s="1085">
        <v>2185.2253660000001</v>
      </c>
      <c r="T31" s="1153">
        <v>2975.6858270000002</v>
      </c>
      <c r="U31" s="878" t="s">
        <v>450</v>
      </c>
    </row>
    <row r="32" spans="2:21" s="367" customFormat="1" ht="24.95" customHeight="1" x14ac:dyDescent="0.2">
      <c r="B32" s="618" t="s">
        <v>1252</v>
      </c>
      <c r="C32" s="894">
        <v>17116.157999999999</v>
      </c>
      <c r="D32" s="894">
        <v>17414.205000000002</v>
      </c>
      <c r="E32" s="894">
        <v>21055.180710000001</v>
      </c>
      <c r="F32" s="894">
        <v>34161.270579178643</v>
      </c>
      <c r="G32" s="1478">
        <v>39835.989077338294</v>
      </c>
      <c r="H32" s="894">
        <v>21152.340702950016</v>
      </c>
      <c r="I32" s="1084">
        <v>1597.62482</v>
      </c>
      <c r="J32" s="1085">
        <v>2178.5775920000001</v>
      </c>
      <c r="K32" s="1085">
        <v>2161.2797420000002</v>
      </c>
      <c r="L32" s="1085">
        <v>1423.321218</v>
      </c>
      <c r="M32" s="1085">
        <v>4765.3339839500122</v>
      </c>
      <c r="N32" s="1085">
        <v>1777.5919509999999</v>
      </c>
      <c r="O32" s="1085">
        <v>2021.3324499999999</v>
      </c>
      <c r="P32" s="1085">
        <v>1062.5339779999999</v>
      </c>
      <c r="Q32" s="1085">
        <v>1221.9203580000001</v>
      </c>
      <c r="R32" s="1085">
        <v>1266.006527</v>
      </c>
      <c r="S32" s="1085">
        <v>645.77671799999996</v>
      </c>
      <c r="T32" s="1153">
        <v>1031.041365</v>
      </c>
      <c r="U32" s="878" t="s">
        <v>708</v>
      </c>
    </row>
    <row r="33" spans="2:21" s="367" customFormat="1" ht="24.95" customHeight="1" x14ac:dyDescent="0.2">
      <c r="B33" s="618" t="s">
        <v>197</v>
      </c>
      <c r="C33" s="894">
        <v>31196.429000000004</v>
      </c>
      <c r="D33" s="894">
        <v>27941.345000000001</v>
      </c>
      <c r="E33" s="894">
        <v>36904.242648000007</v>
      </c>
      <c r="F33" s="894">
        <v>42773.290014999999</v>
      </c>
      <c r="G33" s="1478">
        <v>32986.349470999994</v>
      </c>
      <c r="H33" s="894">
        <v>12022.961412999995</v>
      </c>
      <c r="I33" s="1084">
        <v>1932.9886569999999</v>
      </c>
      <c r="J33" s="1085">
        <v>1507.268172</v>
      </c>
      <c r="K33" s="1085">
        <v>743.98103600000002</v>
      </c>
      <c r="L33" s="1085">
        <v>984.27385600000002</v>
      </c>
      <c r="M33" s="1085">
        <v>782.58331499999997</v>
      </c>
      <c r="N33" s="1085">
        <v>969.53233999999998</v>
      </c>
      <c r="O33" s="1085">
        <v>2687.9100709999998</v>
      </c>
      <c r="P33" s="1085">
        <v>505.49054799999999</v>
      </c>
      <c r="Q33" s="1085">
        <v>698.633826</v>
      </c>
      <c r="R33" s="1085">
        <v>269.81501199999997</v>
      </c>
      <c r="S33" s="1085">
        <v>581.63974699999994</v>
      </c>
      <c r="T33" s="1153">
        <v>358.84483299999999</v>
      </c>
      <c r="U33" s="878" t="s">
        <v>208</v>
      </c>
    </row>
    <row r="34" spans="2:21" s="367" customFormat="1" ht="24.95" customHeight="1" x14ac:dyDescent="0.2">
      <c r="B34" s="618" t="s">
        <v>362</v>
      </c>
      <c r="C34" s="894">
        <v>29723.326999999997</v>
      </c>
      <c r="D34" s="894">
        <v>28701.344999999998</v>
      </c>
      <c r="E34" s="894">
        <v>40521.925875000001</v>
      </c>
      <c r="F34" s="894">
        <v>34245.476748000008</v>
      </c>
      <c r="G34" s="1478">
        <v>31451.993193789593</v>
      </c>
      <c r="H34" s="894">
        <v>23101.749482539999</v>
      </c>
      <c r="I34" s="1084">
        <v>2586.6581411488251</v>
      </c>
      <c r="J34" s="1085">
        <v>2212.1273166711744</v>
      </c>
      <c r="K34" s="1085">
        <v>1826.6177820736477</v>
      </c>
      <c r="L34" s="1085">
        <v>1372.3741996463523</v>
      </c>
      <c r="M34" s="1085">
        <v>1916.4457130000001</v>
      </c>
      <c r="N34" s="1085">
        <v>1990.70173</v>
      </c>
      <c r="O34" s="1085">
        <v>1625.5285190000002</v>
      </c>
      <c r="P34" s="1085">
        <v>895.02736600000003</v>
      </c>
      <c r="Q34" s="1085">
        <v>1307.0176399999998</v>
      </c>
      <c r="R34" s="1085">
        <v>2819.727672</v>
      </c>
      <c r="S34" s="1085">
        <v>2261.6365329999999</v>
      </c>
      <c r="T34" s="1153">
        <v>2287.8868700000003</v>
      </c>
      <c r="U34" s="878" t="s">
        <v>830</v>
      </c>
    </row>
    <row r="35" spans="2:21" s="367" customFormat="1" ht="24.95" customHeight="1" x14ac:dyDescent="0.2">
      <c r="B35" s="618" t="s">
        <v>363</v>
      </c>
      <c r="C35" s="894">
        <v>17352.258000000002</v>
      </c>
      <c r="D35" s="894">
        <v>17223.235000000001</v>
      </c>
      <c r="E35" s="894">
        <v>15317.150268000001</v>
      </c>
      <c r="F35" s="894">
        <v>19483.112395717522</v>
      </c>
      <c r="G35" s="1478">
        <v>28214.259676000001</v>
      </c>
      <c r="H35" s="894">
        <v>29958.255923522494</v>
      </c>
      <c r="I35" s="1084">
        <v>5770.9872379999997</v>
      </c>
      <c r="J35" s="1085">
        <v>2120.1060440000001</v>
      </c>
      <c r="K35" s="1085">
        <v>6574.7632005224914</v>
      </c>
      <c r="L35" s="1085">
        <v>1341.4108100000001</v>
      </c>
      <c r="M35" s="1085">
        <v>2248.651922</v>
      </c>
      <c r="N35" s="1085">
        <v>3034.4058650000002</v>
      </c>
      <c r="O35" s="1085">
        <v>1701.515402</v>
      </c>
      <c r="P35" s="1085">
        <v>1646.2941559999999</v>
      </c>
      <c r="Q35" s="1085">
        <v>1313.9429319999999</v>
      </c>
      <c r="R35" s="1085">
        <v>1078.1455109999999</v>
      </c>
      <c r="S35" s="1085">
        <v>1072.9976380000001</v>
      </c>
      <c r="T35" s="1153">
        <v>2055.0352050000001</v>
      </c>
      <c r="U35" s="878" t="s">
        <v>364</v>
      </c>
    </row>
    <row r="36" spans="2:21" s="367" customFormat="1" ht="24.95" customHeight="1" x14ac:dyDescent="0.2">
      <c r="B36" s="618" t="s">
        <v>268</v>
      </c>
      <c r="C36" s="894">
        <v>14435.084999999999</v>
      </c>
      <c r="D36" s="894">
        <v>9351.33</v>
      </c>
      <c r="E36" s="894">
        <v>10474.703880999999</v>
      </c>
      <c r="F36" s="894">
        <v>16169.232860729673</v>
      </c>
      <c r="G36" s="1478">
        <v>25254.923452865598</v>
      </c>
      <c r="H36" s="894">
        <v>16918.043699000002</v>
      </c>
      <c r="I36" s="1084">
        <v>1439.631224</v>
      </c>
      <c r="J36" s="1085">
        <v>984.370946</v>
      </c>
      <c r="K36" s="1085">
        <v>1842.222217</v>
      </c>
      <c r="L36" s="1085">
        <v>2335.1365610000003</v>
      </c>
      <c r="M36" s="1085">
        <v>1222.167121</v>
      </c>
      <c r="N36" s="1085">
        <v>1601.488578</v>
      </c>
      <c r="O36" s="1085">
        <v>1361.2717520000001</v>
      </c>
      <c r="P36" s="1085">
        <v>1107.2478570000001</v>
      </c>
      <c r="Q36" s="1085">
        <v>3132.1873169999999</v>
      </c>
      <c r="R36" s="1085">
        <v>497.051108</v>
      </c>
      <c r="S36" s="1085">
        <v>425.90855800000003</v>
      </c>
      <c r="T36" s="1153">
        <v>969.36045999999999</v>
      </c>
      <c r="U36" s="878" t="s">
        <v>755</v>
      </c>
    </row>
    <row r="37" spans="2:21" s="367" customFormat="1" ht="24.95" customHeight="1" x14ac:dyDescent="0.2">
      <c r="B37" s="618" t="s">
        <v>199</v>
      </c>
      <c r="C37" s="894">
        <v>9419.9529999999995</v>
      </c>
      <c r="D37" s="894">
        <v>13482.511000000002</v>
      </c>
      <c r="E37" s="894">
        <v>23016.330464999999</v>
      </c>
      <c r="F37" s="894">
        <v>28369.959577999998</v>
      </c>
      <c r="G37" s="1478">
        <v>24677.553403999998</v>
      </c>
      <c r="H37" s="894">
        <v>9449.0912499999995</v>
      </c>
      <c r="I37" s="1084">
        <v>293.11047600000001</v>
      </c>
      <c r="J37" s="1085">
        <v>1330.761317</v>
      </c>
      <c r="K37" s="1085">
        <v>975.93082800000002</v>
      </c>
      <c r="L37" s="1085">
        <v>1782.26052</v>
      </c>
      <c r="M37" s="1085">
        <v>690.95643700000005</v>
      </c>
      <c r="N37" s="1085">
        <v>286.111313</v>
      </c>
      <c r="O37" s="1085">
        <v>293.77342900000002</v>
      </c>
      <c r="P37" s="1085">
        <v>195.74020999999999</v>
      </c>
      <c r="Q37" s="1085">
        <v>784.407512</v>
      </c>
      <c r="R37" s="1085">
        <v>908.92749800000001</v>
      </c>
      <c r="S37" s="1085">
        <v>567.21918799999992</v>
      </c>
      <c r="T37" s="1153">
        <v>1339.8925220000001</v>
      </c>
      <c r="U37" s="878" t="s">
        <v>209</v>
      </c>
    </row>
    <row r="38" spans="2:21" s="367" customFormat="1" ht="24.95" customHeight="1" x14ac:dyDescent="0.2">
      <c r="B38" s="618" t="s">
        <v>443</v>
      </c>
      <c r="C38" s="894">
        <v>14867.035</v>
      </c>
      <c r="D38" s="894">
        <v>16389.821</v>
      </c>
      <c r="E38" s="894">
        <v>21739.859096</v>
      </c>
      <c r="F38" s="894">
        <v>26441.512927557</v>
      </c>
      <c r="G38" s="1478">
        <v>21133.92925894009</v>
      </c>
      <c r="H38" s="894">
        <v>10132.185520999999</v>
      </c>
      <c r="I38" s="1084">
        <v>722.30933700000003</v>
      </c>
      <c r="J38" s="1085">
        <v>665.80875399999991</v>
      </c>
      <c r="K38" s="1085">
        <v>525.66670900000008</v>
      </c>
      <c r="L38" s="1085">
        <v>713.40820099999996</v>
      </c>
      <c r="M38" s="1085">
        <v>871.12571200000002</v>
      </c>
      <c r="N38" s="1085">
        <v>719.65730099999996</v>
      </c>
      <c r="O38" s="1085">
        <v>641.31639599999994</v>
      </c>
      <c r="P38" s="1085">
        <v>680.70745900000009</v>
      </c>
      <c r="Q38" s="1085">
        <v>1325.9052960000001</v>
      </c>
      <c r="R38" s="1085">
        <v>506.68834999999996</v>
      </c>
      <c r="S38" s="1085">
        <v>1227.9451939999999</v>
      </c>
      <c r="T38" s="1153">
        <v>1531.646812</v>
      </c>
      <c r="U38" s="878" t="s">
        <v>793</v>
      </c>
    </row>
    <row r="39" spans="2:21" s="367" customFormat="1" ht="24.95" customHeight="1" x14ac:dyDescent="0.2">
      <c r="B39" s="618" t="s">
        <v>211</v>
      </c>
      <c r="C39" s="894">
        <v>33932.327000000005</v>
      </c>
      <c r="D39" s="894">
        <v>66727.974000000002</v>
      </c>
      <c r="E39" s="894">
        <v>4654.6457820000005</v>
      </c>
      <c r="F39" s="894">
        <v>3524.0807937846839</v>
      </c>
      <c r="G39" s="1478">
        <v>20813.245154875207</v>
      </c>
      <c r="H39" s="894">
        <v>4742.0509149999998</v>
      </c>
      <c r="I39" s="1084">
        <v>0</v>
      </c>
      <c r="J39" s="1085">
        <v>0</v>
      </c>
      <c r="K39" s="1085">
        <v>1282.422507</v>
      </c>
      <c r="L39" s="1085">
        <v>413.20845899999995</v>
      </c>
      <c r="M39" s="1085">
        <v>1297.0427890000001</v>
      </c>
      <c r="N39" s="1085">
        <v>1749.37716</v>
      </c>
      <c r="O39" s="1085">
        <v>0</v>
      </c>
      <c r="P39" s="1085">
        <v>0</v>
      </c>
      <c r="Q39" s="1085">
        <v>0</v>
      </c>
      <c r="R39" s="1085">
        <v>0</v>
      </c>
      <c r="S39" s="1085">
        <v>0</v>
      </c>
      <c r="T39" s="1153">
        <v>0</v>
      </c>
      <c r="U39" s="878" t="s">
        <v>212</v>
      </c>
    </row>
    <row r="40" spans="2:21" s="367" customFormat="1" ht="24.95" customHeight="1" x14ac:dyDescent="0.2">
      <c r="B40" s="618" t="s">
        <v>1254</v>
      </c>
      <c r="C40" s="894">
        <v>5402.2160000000003</v>
      </c>
      <c r="D40" s="894">
        <v>3349.1959999999995</v>
      </c>
      <c r="E40" s="894">
        <v>6919.0175820000004</v>
      </c>
      <c r="F40" s="894">
        <v>14018.319205</v>
      </c>
      <c r="G40" s="1478">
        <v>18206.508312999998</v>
      </c>
      <c r="H40" s="894">
        <v>10171.658707000001</v>
      </c>
      <c r="I40" s="1084">
        <v>1104.156696</v>
      </c>
      <c r="J40" s="1085">
        <v>1264.202941</v>
      </c>
      <c r="K40" s="1085">
        <v>962.381798</v>
      </c>
      <c r="L40" s="1085">
        <v>1578.3001140000001</v>
      </c>
      <c r="M40" s="1085">
        <v>1374.8403940000001</v>
      </c>
      <c r="N40" s="1085">
        <v>432.09910500000001</v>
      </c>
      <c r="O40" s="1085">
        <v>1401.0937699999999</v>
      </c>
      <c r="P40" s="1085">
        <v>237.46988000000002</v>
      </c>
      <c r="Q40" s="1085">
        <v>380.52362800000003</v>
      </c>
      <c r="R40" s="1085">
        <v>695.92655600000001</v>
      </c>
      <c r="S40" s="1085">
        <v>117.51817200000001</v>
      </c>
      <c r="T40" s="1153">
        <v>623.14565300000004</v>
      </c>
      <c r="U40" s="878" t="s">
        <v>711</v>
      </c>
    </row>
    <row r="41" spans="2:21" s="367" customFormat="1" ht="24.95" customHeight="1" x14ac:dyDescent="0.2">
      <c r="B41" s="618" t="s">
        <v>1003</v>
      </c>
      <c r="C41" s="894">
        <v>6280.1940000000004</v>
      </c>
      <c r="D41" s="894">
        <v>2831.5909999999999</v>
      </c>
      <c r="E41" s="894">
        <v>1181.9388300000001</v>
      </c>
      <c r="F41" s="894">
        <v>62.051381999999997</v>
      </c>
      <c r="G41" s="1478">
        <v>16452.7148906648</v>
      </c>
      <c r="H41" s="894">
        <v>5160.6735099999996</v>
      </c>
      <c r="I41" s="1084">
        <v>0</v>
      </c>
      <c r="J41" s="1085">
        <v>3.2019769999999999</v>
      </c>
      <c r="K41" s="1085">
        <v>14.313585999999999</v>
      </c>
      <c r="L41" s="1085">
        <v>10.805845999999999</v>
      </c>
      <c r="M41" s="1085">
        <v>1353.472818</v>
      </c>
      <c r="N41" s="1085">
        <v>4.8523399999999999</v>
      </c>
      <c r="O41" s="1085">
        <v>3759.8518429999999</v>
      </c>
      <c r="P41" s="1085">
        <v>0</v>
      </c>
      <c r="Q41" s="1085">
        <v>3.5558200000000002</v>
      </c>
      <c r="R41" s="1085">
        <v>1.77728</v>
      </c>
      <c r="S41" s="1085">
        <v>8.8420000000000005</v>
      </c>
      <c r="T41" s="1153">
        <v>0</v>
      </c>
      <c r="U41" s="878" t="s">
        <v>1071</v>
      </c>
    </row>
    <row r="42" spans="2:21" s="367" customFormat="1" ht="24.95" customHeight="1" x14ac:dyDescent="0.2">
      <c r="B42" s="618" t="s">
        <v>1002</v>
      </c>
      <c r="C42" s="894">
        <v>7209.3040000000001</v>
      </c>
      <c r="D42" s="894">
        <v>8364.2450000000008</v>
      </c>
      <c r="E42" s="894">
        <v>14676.386055999999</v>
      </c>
      <c r="F42" s="894">
        <v>13103.528551000001</v>
      </c>
      <c r="G42" s="1478">
        <v>16365.298911999998</v>
      </c>
      <c r="H42" s="894">
        <v>14281.494733999998</v>
      </c>
      <c r="I42" s="1084">
        <v>1485.1368219999999</v>
      </c>
      <c r="J42" s="1085">
        <v>747.88234199999999</v>
      </c>
      <c r="K42" s="1085">
        <v>1030.2557400000001</v>
      </c>
      <c r="L42" s="1085">
        <v>1304.127761</v>
      </c>
      <c r="M42" s="1085">
        <v>2480.3106339999999</v>
      </c>
      <c r="N42" s="1085">
        <v>367.51572199999998</v>
      </c>
      <c r="O42" s="1085">
        <v>1456.2919339999999</v>
      </c>
      <c r="P42" s="1085">
        <v>1441.7520630000001</v>
      </c>
      <c r="Q42" s="1085">
        <v>1464.0897239999999</v>
      </c>
      <c r="R42" s="1085">
        <v>1806.2830269999999</v>
      </c>
      <c r="S42" s="1085">
        <v>274.04686200000003</v>
      </c>
      <c r="T42" s="1153">
        <v>423.80210299999999</v>
      </c>
      <c r="U42" s="878" t="s">
        <v>1070</v>
      </c>
    </row>
    <row r="43" spans="2:21" s="367" customFormat="1" ht="24.95" customHeight="1" x14ac:dyDescent="0.2">
      <c r="B43" s="618" t="s">
        <v>655</v>
      </c>
      <c r="C43" s="894">
        <v>12505.402</v>
      </c>
      <c r="D43" s="894">
        <v>9545.2330000000002</v>
      </c>
      <c r="E43" s="894">
        <v>8815.1789289999997</v>
      </c>
      <c r="F43" s="894">
        <v>10655.669054999998</v>
      </c>
      <c r="G43" s="1478">
        <v>14656.14977818543</v>
      </c>
      <c r="H43" s="894">
        <v>7816.7439219999987</v>
      </c>
      <c r="I43" s="1084">
        <v>1025.2582809999999</v>
      </c>
      <c r="J43" s="1085">
        <v>208.580714</v>
      </c>
      <c r="K43" s="1085">
        <v>758.92522799999995</v>
      </c>
      <c r="L43" s="1085">
        <v>964.25493400000005</v>
      </c>
      <c r="M43" s="1085">
        <v>1974.032154</v>
      </c>
      <c r="N43" s="1085">
        <v>250.05106799999999</v>
      </c>
      <c r="O43" s="1085">
        <v>363.59048200000001</v>
      </c>
      <c r="P43" s="1085">
        <v>231.489216</v>
      </c>
      <c r="Q43" s="1085">
        <v>276.51459399999999</v>
      </c>
      <c r="R43" s="1085">
        <v>1304.3993829999999</v>
      </c>
      <c r="S43" s="1085">
        <v>326.82674900000001</v>
      </c>
      <c r="T43" s="1153">
        <v>132.82111900000001</v>
      </c>
      <c r="U43" s="878" t="s">
        <v>656</v>
      </c>
    </row>
    <row r="44" spans="2:21" s="367" customFormat="1" ht="24.75" customHeight="1" x14ac:dyDescent="0.2">
      <c r="B44" s="618" t="s">
        <v>1184</v>
      </c>
      <c r="C44" s="894">
        <v>5368.5490870000003</v>
      </c>
      <c r="D44" s="894">
        <v>5971</v>
      </c>
      <c r="E44" s="894">
        <v>6293.0105660000008</v>
      </c>
      <c r="F44" s="894">
        <v>10634.760982999998</v>
      </c>
      <c r="G44" s="1478">
        <v>14279.223982297297</v>
      </c>
      <c r="H44" s="894">
        <v>13095.842185</v>
      </c>
      <c r="I44" s="1084">
        <v>1150.231503</v>
      </c>
      <c r="J44" s="1085">
        <v>946.72692500000005</v>
      </c>
      <c r="K44" s="1085">
        <v>849.06515000000002</v>
      </c>
      <c r="L44" s="1085">
        <v>3522.9184399999999</v>
      </c>
      <c r="M44" s="1085">
        <v>987.47506499999997</v>
      </c>
      <c r="N44" s="1085">
        <v>917.818715</v>
      </c>
      <c r="O44" s="1085">
        <v>736.88136800000007</v>
      </c>
      <c r="P44" s="1085">
        <v>1454.05323</v>
      </c>
      <c r="Q44" s="1085">
        <v>423.52630699999997</v>
      </c>
      <c r="R44" s="1085">
        <v>366.70185100000003</v>
      </c>
      <c r="S44" s="1085">
        <v>255.23194099999998</v>
      </c>
      <c r="T44" s="1153">
        <v>1485.2116899999999</v>
      </c>
      <c r="U44" s="878" t="s">
        <v>1185</v>
      </c>
    </row>
    <row r="45" spans="2:21" s="367" customFormat="1" ht="24.95" customHeight="1" x14ac:dyDescent="0.2">
      <c r="B45" s="618" t="s">
        <v>192</v>
      </c>
      <c r="C45" s="894">
        <v>15491.724</v>
      </c>
      <c r="D45" s="894">
        <v>15043.264000000001</v>
      </c>
      <c r="E45" s="894">
        <v>9558.6582930000004</v>
      </c>
      <c r="F45" s="894">
        <v>10477.18029</v>
      </c>
      <c r="G45" s="1478">
        <v>12587.759461</v>
      </c>
      <c r="H45" s="894">
        <v>9379.5404090000011</v>
      </c>
      <c r="I45" s="1084">
        <v>1015.4295119999999</v>
      </c>
      <c r="J45" s="1085">
        <v>768.9102979999999</v>
      </c>
      <c r="K45" s="1085">
        <v>761.23990900000001</v>
      </c>
      <c r="L45" s="1085">
        <v>580.51348699999994</v>
      </c>
      <c r="M45" s="1085">
        <v>535.77155500000003</v>
      </c>
      <c r="N45" s="1085">
        <v>1053.7181889999999</v>
      </c>
      <c r="O45" s="1085">
        <v>756.690518</v>
      </c>
      <c r="P45" s="1085">
        <v>364.48647899999997</v>
      </c>
      <c r="Q45" s="1085">
        <v>622.48067500000002</v>
      </c>
      <c r="R45" s="1085">
        <v>945.13083600000004</v>
      </c>
      <c r="S45" s="1085">
        <v>881.55550100000005</v>
      </c>
      <c r="T45" s="1153">
        <v>1093.6134500000001</v>
      </c>
      <c r="U45" s="878" t="s">
        <v>202</v>
      </c>
    </row>
    <row r="46" spans="2:21" s="367" customFormat="1" ht="24.95" customHeight="1" x14ac:dyDescent="0.2">
      <c r="B46" s="618" t="s">
        <v>1004</v>
      </c>
      <c r="C46" s="894">
        <v>6941.2100000000009</v>
      </c>
      <c r="D46" s="894">
        <v>9198.4679999999989</v>
      </c>
      <c r="E46" s="894">
        <v>11931.848342000001</v>
      </c>
      <c r="F46" s="894">
        <v>7887.0750389999994</v>
      </c>
      <c r="G46" s="1478">
        <v>11219.950667999999</v>
      </c>
      <c r="H46" s="894">
        <v>4932.5691100000004</v>
      </c>
      <c r="I46" s="1084">
        <v>622.59429499999999</v>
      </c>
      <c r="J46" s="1085">
        <v>737.41175999999996</v>
      </c>
      <c r="K46" s="1085">
        <v>746.46816200000001</v>
      </c>
      <c r="L46" s="1085">
        <v>517.64067</v>
      </c>
      <c r="M46" s="1085">
        <v>571.94573700000001</v>
      </c>
      <c r="N46" s="1085">
        <v>474.07113299999997</v>
      </c>
      <c r="O46" s="1085">
        <v>563.13417299999992</v>
      </c>
      <c r="P46" s="1085">
        <v>149.675106</v>
      </c>
      <c r="Q46" s="1085">
        <v>123.365773</v>
      </c>
      <c r="R46" s="1085">
        <v>67.728712999999999</v>
      </c>
      <c r="S46" s="1085">
        <v>84.395445999999993</v>
      </c>
      <c r="T46" s="1153">
        <v>274.13814200000002</v>
      </c>
      <c r="U46" s="878" t="s">
        <v>1072</v>
      </c>
    </row>
    <row r="47" spans="2:21" s="367" customFormat="1" ht="24.95" customHeight="1" x14ac:dyDescent="0.2">
      <c r="B47" s="618" t="s">
        <v>1177</v>
      </c>
      <c r="C47" s="894">
        <v>4812.5462769999995</v>
      </c>
      <c r="D47" s="894">
        <v>4778</v>
      </c>
      <c r="E47" s="894">
        <v>3456.6617109999997</v>
      </c>
      <c r="F47" s="894">
        <v>9593.0490250000003</v>
      </c>
      <c r="G47" s="1478">
        <v>10796.845151</v>
      </c>
      <c r="H47" s="894">
        <v>6563.1518299999998</v>
      </c>
      <c r="I47" s="1084">
        <v>1005.738536</v>
      </c>
      <c r="J47" s="1085">
        <v>610.45214800000008</v>
      </c>
      <c r="K47" s="1085">
        <v>515.48690499999998</v>
      </c>
      <c r="L47" s="1085">
        <v>486.71606400000002</v>
      </c>
      <c r="M47" s="1085">
        <v>655.95489399999997</v>
      </c>
      <c r="N47" s="1085">
        <v>304.97033600000003</v>
      </c>
      <c r="O47" s="1085">
        <v>819.59915899999999</v>
      </c>
      <c r="P47" s="1085">
        <v>430.254593</v>
      </c>
      <c r="Q47" s="1085">
        <v>421.90698800000001</v>
      </c>
      <c r="R47" s="1085">
        <v>251.14879000000002</v>
      </c>
      <c r="S47" s="1085">
        <v>428.486447</v>
      </c>
      <c r="T47" s="1153">
        <v>632.43696999999997</v>
      </c>
      <c r="U47" s="878" t="s">
        <v>1176</v>
      </c>
    </row>
    <row r="48" spans="2:21" s="367" customFormat="1" ht="24.95" customHeight="1" x14ac:dyDescent="0.2">
      <c r="B48" s="618" t="s">
        <v>457</v>
      </c>
      <c r="C48" s="894">
        <v>3548.3760000000002</v>
      </c>
      <c r="D48" s="894">
        <v>5640.5230000000001</v>
      </c>
      <c r="E48" s="894">
        <v>9536.779582000001</v>
      </c>
      <c r="F48" s="894">
        <v>8018.2560341208</v>
      </c>
      <c r="G48" s="1478">
        <v>10464.032089</v>
      </c>
      <c r="H48" s="894">
        <v>9090.3966360228424</v>
      </c>
      <c r="I48" s="1084">
        <v>2467.2660759999999</v>
      </c>
      <c r="J48" s="1085">
        <v>1340.077636</v>
      </c>
      <c r="K48" s="1085">
        <v>1575.6048380228424</v>
      </c>
      <c r="L48" s="1085">
        <v>892.84711800000002</v>
      </c>
      <c r="M48" s="1085">
        <v>1019.367915</v>
      </c>
      <c r="N48" s="1085">
        <v>649.923677</v>
      </c>
      <c r="O48" s="1085">
        <v>475.35189000000003</v>
      </c>
      <c r="P48" s="1085">
        <v>87.757496000000003</v>
      </c>
      <c r="Q48" s="1085">
        <v>221.549316</v>
      </c>
      <c r="R48" s="1085">
        <v>143.49188899999999</v>
      </c>
      <c r="S48" s="1085">
        <v>166.48442900000001</v>
      </c>
      <c r="T48" s="1153">
        <v>50.674356000000003</v>
      </c>
      <c r="U48" s="878" t="s">
        <v>448</v>
      </c>
    </row>
    <row r="49" spans="2:21" s="367" customFormat="1" ht="24.75" customHeight="1" x14ac:dyDescent="0.2">
      <c r="B49" s="618" t="s">
        <v>365</v>
      </c>
      <c r="C49" s="894">
        <v>12685.460000000001</v>
      </c>
      <c r="D49" s="894">
        <v>11253.199999999999</v>
      </c>
      <c r="E49" s="894">
        <v>6355.7170729999989</v>
      </c>
      <c r="F49" s="894">
        <v>11809.075225260274</v>
      </c>
      <c r="G49" s="1478">
        <v>10261.436686401441</v>
      </c>
      <c r="H49" s="894">
        <v>13660.052566488863</v>
      </c>
      <c r="I49" s="1084">
        <v>1793.147892</v>
      </c>
      <c r="J49" s="1085">
        <v>562.75300700000003</v>
      </c>
      <c r="K49" s="1085">
        <v>412.699591</v>
      </c>
      <c r="L49" s="1085">
        <v>5322.3883039999992</v>
      </c>
      <c r="M49" s="1085">
        <v>3331.9261584888613</v>
      </c>
      <c r="N49" s="1085">
        <v>448.53796</v>
      </c>
      <c r="O49" s="1085">
        <v>350.63050799999996</v>
      </c>
      <c r="P49" s="1085">
        <v>188.181646</v>
      </c>
      <c r="Q49" s="1085">
        <v>298.00935999999996</v>
      </c>
      <c r="R49" s="1085">
        <v>177.84243599999999</v>
      </c>
      <c r="S49" s="1085">
        <v>146.48904099999999</v>
      </c>
      <c r="T49" s="1153">
        <v>627.44666299999994</v>
      </c>
      <c r="U49" s="878" t="s">
        <v>654</v>
      </c>
    </row>
    <row r="50" spans="2:21" s="367" customFormat="1" ht="24.75" customHeight="1" x14ac:dyDescent="0.2">
      <c r="B50" s="618" t="s">
        <v>194</v>
      </c>
      <c r="C50" s="894">
        <v>6227.085</v>
      </c>
      <c r="D50" s="894">
        <v>10091.437</v>
      </c>
      <c r="E50" s="894">
        <v>7688.2721419999998</v>
      </c>
      <c r="F50" s="894">
        <v>6299.5862640000005</v>
      </c>
      <c r="G50" s="1478">
        <v>9989.5294790000007</v>
      </c>
      <c r="H50" s="894">
        <v>5057.8344879999995</v>
      </c>
      <c r="I50" s="1084">
        <v>959.75513000000001</v>
      </c>
      <c r="J50" s="1085">
        <v>646.05343400000004</v>
      </c>
      <c r="K50" s="1085">
        <v>351.434573</v>
      </c>
      <c r="L50" s="1085">
        <v>399.97651299999995</v>
      </c>
      <c r="M50" s="1085">
        <v>523.82173699999998</v>
      </c>
      <c r="N50" s="1085">
        <v>361.85230099999995</v>
      </c>
      <c r="O50" s="1085">
        <v>614.06270600000005</v>
      </c>
      <c r="P50" s="1085">
        <v>356.88057600000002</v>
      </c>
      <c r="Q50" s="1085">
        <v>278.89605699999998</v>
      </c>
      <c r="R50" s="1085">
        <v>171.35046</v>
      </c>
      <c r="S50" s="1085">
        <v>155.69988500000002</v>
      </c>
      <c r="T50" s="1153">
        <v>238.05111600000001</v>
      </c>
      <c r="U50" s="878" t="s">
        <v>210</v>
      </c>
    </row>
    <row r="51" spans="2:21" s="367" customFormat="1" ht="24.95" customHeight="1" x14ac:dyDescent="0.2">
      <c r="B51" s="618" t="s">
        <v>444</v>
      </c>
      <c r="C51" s="894">
        <v>4732.7860000000001</v>
      </c>
      <c r="D51" s="894">
        <v>2948.0919999999996</v>
      </c>
      <c r="E51" s="894">
        <v>5774.3559889999997</v>
      </c>
      <c r="F51" s="894">
        <v>6940.464187999999</v>
      </c>
      <c r="G51" s="1478">
        <v>9854.4828740000012</v>
      </c>
      <c r="H51" s="894">
        <v>3872.0535310000005</v>
      </c>
      <c r="I51" s="1084">
        <v>428.11683600000003</v>
      </c>
      <c r="J51" s="1085">
        <v>298.15953100000002</v>
      </c>
      <c r="K51" s="1085">
        <v>298.85018600000001</v>
      </c>
      <c r="L51" s="1085">
        <v>405.049553</v>
      </c>
      <c r="M51" s="1085">
        <v>394.32658100000003</v>
      </c>
      <c r="N51" s="1085">
        <v>256.15955100000002</v>
      </c>
      <c r="O51" s="1085">
        <v>1043.11763</v>
      </c>
      <c r="P51" s="1085">
        <v>136.01287299999998</v>
      </c>
      <c r="Q51" s="1085">
        <v>185.50382399999998</v>
      </c>
      <c r="R51" s="1085">
        <v>118.80028</v>
      </c>
      <c r="S51" s="1085">
        <v>94.923736000000005</v>
      </c>
      <c r="T51" s="1153">
        <v>213.03295</v>
      </c>
      <c r="U51" s="878" t="s">
        <v>445</v>
      </c>
    </row>
    <row r="52" spans="2:21" s="367" customFormat="1" ht="24.75" customHeight="1" x14ac:dyDescent="0.2">
      <c r="B52" s="618" t="s">
        <v>706</v>
      </c>
      <c r="C52" s="894">
        <v>5403.3869999999997</v>
      </c>
      <c r="D52" s="894">
        <v>11723.949000000001</v>
      </c>
      <c r="E52" s="894">
        <v>8724.1172729999998</v>
      </c>
      <c r="F52" s="894">
        <v>8446.3892030000006</v>
      </c>
      <c r="G52" s="1478">
        <v>9757.2783260991982</v>
      </c>
      <c r="H52" s="894">
        <v>5669.5527410000013</v>
      </c>
      <c r="I52" s="1084">
        <v>690.94703099999992</v>
      </c>
      <c r="J52" s="1085">
        <v>757.87504899999999</v>
      </c>
      <c r="K52" s="1085">
        <v>646.39573100000007</v>
      </c>
      <c r="L52" s="1085">
        <v>514.73076100000003</v>
      </c>
      <c r="M52" s="1085">
        <v>521.49304499999994</v>
      </c>
      <c r="N52" s="1085">
        <v>486.66490000000005</v>
      </c>
      <c r="O52" s="1085">
        <v>419.51137800000004</v>
      </c>
      <c r="P52" s="1085">
        <v>172.05619399999998</v>
      </c>
      <c r="Q52" s="1085">
        <v>219.919411</v>
      </c>
      <c r="R52" s="1085">
        <v>571.65421100000003</v>
      </c>
      <c r="S52" s="1085">
        <v>199.84090599999999</v>
      </c>
      <c r="T52" s="1153">
        <v>468.46412400000003</v>
      </c>
      <c r="U52" s="878" t="s">
        <v>707</v>
      </c>
    </row>
    <row r="53" spans="2:21" s="367" customFormat="1" ht="24.95" customHeight="1" x14ac:dyDescent="0.2">
      <c r="B53" s="618" t="s">
        <v>704</v>
      </c>
      <c r="C53" s="894">
        <v>7053.5599999999995</v>
      </c>
      <c r="D53" s="894">
        <v>6196.6920000000009</v>
      </c>
      <c r="E53" s="894">
        <v>8306.0714329999992</v>
      </c>
      <c r="F53" s="894">
        <v>8202.7103786719126</v>
      </c>
      <c r="G53" s="1478">
        <v>9280.6113509999996</v>
      </c>
      <c r="H53" s="894">
        <v>9759.1425049999998</v>
      </c>
      <c r="I53" s="1084">
        <v>1153.322842</v>
      </c>
      <c r="J53" s="1085">
        <v>1202.9249569999999</v>
      </c>
      <c r="K53" s="1085">
        <v>1178.235608</v>
      </c>
      <c r="L53" s="1085">
        <v>1179.7547009999998</v>
      </c>
      <c r="M53" s="1085">
        <v>1123.590946</v>
      </c>
      <c r="N53" s="1085">
        <v>707.24262199999998</v>
      </c>
      <c r="O53" s="1085">
        <v>476.73020000000002</v>
      </c>
      <c r="P53" s="1085">
        <v>194.04978400000002</v>
      </c>
      <c r="Q53" s="1085">
        <v>390.95817599999998</v>
      </c>
      <c r="R53" s="1085">
        <v>620.93905099999995</v>
      </c>
      <c r="S53" s="1085">
        <v>632.36268500000006</v>
      </c>
      <c r="T53" s="1153">
        <v>899.030933</v>
      </c>
      <c r="U53" s="878" t="s">
        <v>705</v>
      </c>
    </row>
    <row r="54" spans="2:21" s="367" customFormat="1" ht="24.95" customHeight="1" x14ac:dyDescent="0.2">
      <c r="B54" s="618" t="s">
        <v>657</v>
      </c>
      <c r="C54" s="894">
        <v>5222.6689999999999</v>
      </c>
      <c r="D54" s="894">
        <v>6410.09</v>
      </c>
      <c r="E54" s="894">
        <v>5390.9097629999997</v>
      </c>
      <c r="F54" s="894">
        <v>7222.1091863035472</v>
      </c>
      <c r="G54" s="1478">
        <v>8536.0683505744018</v>
      </c>
      <c r="H54" s="894">
        <v>7224.4278870000007</v>
      </c>
      <c r="I54" s="1084">
        <v>1040.9204950000001</v>
      </c>
      <c r="J54" s="1085">
        <v>374.82603899999998</v>
      </c>
      <c r="K54" s="1085">
        <v>171.50478200000001</v>
      </c>
      <c r="L54" s="1085">
        <v>218.95095800000001</v>
      </c>
      <c r="M54" s="1085">
        <v>949.22746100000006</v>
      </c>
      <c r="N54" s="1085">
        <v>168.48626999999999</v>
      </c>
      <c r="O54" s="1085">
        <v>1588.8578279999999</v>
      </c>
      <c r="P54" s="1085">
        <v>2210.3698629999999</v>
      </c>
      <c r="Q54" s="1085">
        <v>262.56361300000003</v>
      </c>
      <c r="R54" s="1085">
        <v>120.40954499999999</v>
      </c>
      <c r="S54" s="1085">
        <v>60.093779999999995</v>
      </c>
      <c r="T54" s="1153">
        <v>58.217252999999999</v>
      </c>
      <c r="U54" s="878" t="s">
        <v>658</v>
      </c>
    </row>
    <row r="55" spans="2:21" s="367" customFormat="1" ht="24.95" customHeight="1" x14ac:dyDescent="0.2">
      <c r="B55" s="618" t="s">
        <v>758</v>
      </c>
      <c r="C55" s="894">
        <v>7839.0899999999983</v>
      </c>
      <c r="D55" s="894">
        <v>7884.9839999999995</v>
      </c>
      <c r="E55" s="894">
        <v>7220.9257050000006</v>
      </c>
      <c r="F55" s="894">
        <v>8456.2158889999992</v>
      </c>
      <c r="G55" s="1478">
        <v>7419.749785</v>
      </c>
      <c r="H55" s="894">
        <v>9014.6934689999998</v>
      </c>
      <c r="I55" s="1084">
        <v>650.05283999999995</v>
      </c>
      <c r="J55" s="1085">
        <v>487.29522300000002</v>
      </c>
      <c r="K55" s="1085">
        <v>654.94029799999998</v>
      </c>
      <c r="L55" s="1085">
        <v>627.21301599999993</v>
      </c>
      <c r="M55" s="1085">
        <v>702.27582799999993</v>
      </c>
      <c r="N55" s="1085">
        <v>771.07756000000006</v>
      </c>
      <c r="O55" s="1085">
        <v>698.36314800000002</v>
      </c>
      <c r="P55" s="1085">
        <v>481.223637</v>
      </c>
      <c r="Q55" s="1085">
        <v>958.13185900000008</v>
      </c>
      <c r="R55" s="1085">
        <v>1151.7584999999999</v>
      </c>
      <c r="S55" s="1085">
        <v>830.88068999999996</v>
      </c>
      <c r="T55" s="1153">
        <v>1001.48087</v>
      </c>
      <c r="U55" s="878" t="s">
        <v>361</v>
      </c>
    </row>
    <row r="56" spans="2:21" s="367" customFormat="1" ht="24.95" customHeight="1" x14ac:dyDescent="0.2">
      <c r="B56" s="618" t="s">
        <v>999</v>
      </c>
      <c r="C56" s="894"/>
      <c r="D56" s="894"/>
      <c r="E56" s="894"/>
      <c r="F56" s="894"/>
      <c r="G56" s="1478">
        <v>2254.280395752</v>
      </c>
      <c r="H56" s="894">
        <v>1240.3559739999998</v>
      </c>
      <c r="I56" s="1084">
        <v>273.14921899999996</v>
      </c>
      <c r="J56" s="1085">
        <v>219.14910699999999</v>
      </c>
      <c r="K56" s="1085">
        <v>127.84621799999999</v>
      </c>
      <c r="L56" s="1085">
        <v>13.858030000000001</v>
      </c>
      <c r="M56" s="1085">
        <v>30.460101999999999</v>
      </c>
      <c r="N56" s="1085">
        <v>206.14803499999999</v>
      </c>
      <c r="O56" s="1085">
        <v>96.83493399999999</v>
      </c>
      <c r="P56" s="1085">
        <v>6.9818999999999996</v>
      </c>
      <c r="Q56" s="1085">
        <v>59.995587</v>
      </c>
      <c r="R56" s="1085">
        <v>42.402300000000004</v>
      </c>
      <c r="S56" s="1085">
        <v>13.919242000000001</v>
      </c>
      <c r="T56" s="1153">
        <v>149.6113</v>
      </c>
      <c r="U56" s="878"/>
    </row>
    <row r="57" spans="2:21" s="367" customFormat="1" ht="24.95" customHeight="1" x14ac:dyDescent="0.2">
      <c r="B57" s="618" t="s">
        <v>196</v>
      </c>
      <c r="C57" s="894">
        <v>9588.8089999999975</v>
      </c>
      <c r="D57" s="894">
        <v>5531.5809999999992</v>
      </c>
      <c r="E57" s="894">
        <v>4546.1690699999999</v>
      </c>
      <c r="F57" s="894">
        <v>3733.6021821692257</v>
      </c>
      <c r="G57" s="1478">
        <v>3174.801466716</v>
      </c>
      <c r="H57" s="894">
        <v>3645.1171130000002</v>
      </c>
      <c r="I57" s="1084">
        <v>0</v>
      </c>
      <c r="J57" s="1085">
        <v>4.8518180000000006</v>
      </c>
      <c r="K57" s="1085">
        <v>0</v>
      </c>
      <c r="L57" s="1085">
        <v>481.55814899999996</v>
      </c>
      <c r="M57" s="1085">
        <v>831.48396200000002</v>
      </c>
      <c r="N57" s="1085">
        <v>2.9119999999999999</v>
      </c>
      <c r="O57" s="1085">
        <v>0</v>
      </c>
      <c r="P57" s="1085">
        <v>1367.489722</v>
      </c>
      <c r="Q57" s="1085">
        <v>0</v>
      </c>
      <c r="R57" s="1085">
        <v>0</v>
      </c>
      <c r="S57" s="1085">
        <v>0</v>
      </c>
      <c r="T57" s="1153">
        <v>956.82146200000011</v>
      </c>
      <c r="U57" s="878" t="s">
        <v>204</v>
      </c>
    </row>
    <row r="58" spans="2:21" s="367" customFormat="1" ht="24.95" customHeight="1" x14ac:dyDescent="0.2">
      <c r="B58" s="618" t="s">
        <v>1179</v>
      </c>
      <c r="C58" s="894">
        <v>3451.1393700000003</v>
      </c>
      <c r="D58" s="894">
        <v>14391.775000000003</v>
      </c>
      <c r="E58" s="894">
        <v>6342.5455350000002</v>
      </c>
      <c r="F58" s="894">
        <v>5003.7280246938053</v>
      </c>
      <c r="G58" s="1478">
        <v>1979.8600920000001</v>
      </c>
      <c r="H58" s="894">
        <v>10706.033907000001</v>
      </c>
      <c r="I58" s="1084">
        <v>90.985634000000005</v>
      </c>
      <c r="J58" s="1085">
        <v>36.559762999999997</v>
      </c>
      <c r="K58" s="1085">
        <v>1729.2814739999999</v>
      </c>
      <c r="L58" s="1085">
        <v>2795.3135990000001</v>
      </c>
      <c r="M58" s="1085">
        <v>384.228589</v>
      </c>
      <c r="N58" s="1085">
        <v>738.213302</v>
      </c>
      <c r="O58" s="1085">
        <v>530.72684199999992</v>
      </c>
      <c r="P58" s="1085">
        <v>1529.2539469999999</v>
      </c>
      <c r="Q58" s="1085">
        <v>35.232131000000003</v>
      </c>
      <c r="R58" s="1085">
        <v>135.863314</v>
      </c>
      <c r="S58" s="1085">
        <v>930.65682100000004</v>
      </c>
      <c r="T58" s="1153">
        <v>1769.7184909999999</v>
      </c>
      <c r="U58" s="878" t="s">
        <v>1182</v>
      </c>
    </row>
    <row r="59" spans="2:21" s="367" customFormat="1" ht="24.95" customHeight="1" x14ac:dyDescent="0.2">
      <c r="B59" s="618" t="s">
        <v>266</v>
      </c>
      <c r="C59" s="894">
        <v>10240.289999999999</v>
      </c>
      <c r="D59" s="894">
        <v>19250.536</v>
      </c>
      <c r="E59" s="894">
        <v>3663.1864800000003</v>
      </c>
      <c r="F59" s="894">
        <v>1403.8905970000001</v>
      </c>
      <c r="G59" s="1478">
        <v>1791.1237000000003</v>
      </c>
      <c r="H59" s="894">
        <v>1981.2385380000001</v>
      </c>
      <c r="I59" s="1084">
        <v>222.13530700000001</v>
      </c>
      <c r="J59" s="1085">
        <v>181.882126</v>
      </c>
      <c r="K59" s="1085">
        <v>109.714663</v>
      </c>
      <c r="L59" s="1085">
        <v>271.51246200000003</v>
      </c>
      <c r="M59" s="1085">
        <v>55.493067000000003</v>
      </c>
      <c r="N59" s="1085">
        <v>89.648316999999992</v>
      </c>
      <c r="O59" s="1085">
        <v>129.383206</v>
      </c>
      <c r="P59" s="1085">
        <v>28.640592000000002</v>
      </c>
      <c r="Q59" s="1085">
        <v>79.736581000000001</v>
      </c>
      <c r="R59" s="1085">
        <v>325.01077500000002</v>
      </c>
      <c r="S59" s="1085">
        <v>157.00639699999999</v>
      </c>
      <c r="T59" s="1153">
        <v>331.07504499999999</v>
      </c>
      <c r="U59" s="878" t="s">
        <v>267</v>
      </c>
    </row>
    <row r="60" spans="2:21" s="367" customFormat="1" ht="24.95" customHeight="1" x14ac:dyDescent="0.2">
      <c r="B60" s="618" t="s">
        <v>756</v>
      </c>
      <c r="C60" s="894">
        <v>6770.0049999999992</v>
      </c>
      <c r="D60" s="894">
        <v>2770.002</v>
      </c>
      <c r="E60" s="894">
        <v>3005.3612780000003</v>
      </c>
      <c r="F60" s="894">
        <v>2581.2155969999999</v>
      </c>
      <c r="G60" s="1478">
        <v>1535.4269969999998</v>
      </c>
      <c r="H60" s="894">
        <v>3554.7542595961918</v>
      </c>
      <c r="I60" s="1084">
        <v>1934.9460435961914</v>
      </c>
      <c r="J60" s="1085">
        <v>64.111816000000005</v>
      </c>
      <c r="K60" s="1085">
        <v>7.9880379999999995</v>
      </c>
      <c r="L60" s="1085">
        <v>60.503912999999997</v>
      </c>
      <c r="M60" s="1085">
        <v>89.531415999999993</v>
      </c>
      <c r="N60" s="1085">
        <v>42.523254999999999</v>
      </c>
      <c r="O60" s="1085">
        <v>95.511952999999991</v>
      </c>
      <c r="P60" s="1085">
        <v>2.8104520000000002</v>
      </c>
      <c r="Q60" s="1085">
        <v>8.8060360000000006</v>
      </c>
      <c r="R60" s="1085">
        <v>1181.693203</v>
      </c>
      <c r="S60" s="1085">
        <v>20.917669999999998</v>
      </c>
      <c r="T60" s="1153">
        <v>45.410463999999997</v>
      </c>
      <c r="U60" s="878" t="s">
        <v>757</v>
      </c>
    </row>
    <row r="61" spans="2:21" s="367" customFormat="1" ht="24.95" customHeight="1" x14ac:dyDescent="0.2">
      <c r="B61" s="618" t="s">
        <v>26</v>
      </c>
      <c r="C61" s="894">
        <v>97463.779665000009</v>
      </c>
      <c r="D61" s="894">
        <v>103312.94999999998</v>
      </c>
      <c r="E61" s="894">
        <v>113421.64763599991</v>
      </c>
      <c r="F61" s="894">
        <v>102797.425633762</v>
      </c>
      <c r="G61" s="1478">
        <v>117820.02684829201</v>
      </c>
      <c r="H61" s="894">
        <v>93936.992112554814</v>
      </c>
      <c r="I61" s="1084">
        <v>11992.464013000003</v>
      </c>
      <c r="J61" s="1085">
        <v>5362.9685229999786</v>
      </c>
      <c r="K61" s="1085">
        <v>10730.096336554756</v>
      </c>
      <c r="L61" s="1085">
        <v>6710.7139170000328</v>
      </c>
      <c r="M61" s="1085">
        <v>5927.2550029999811</v>
      </c>
      <c r="N61" s="1085">
        <v>6417.910180000019</v>
      </c>
      <c r="O61" s="1085">
        <v>9380.3001980000099</v>
      </c>
      <c r="P61" s="1085">
        <v>6385.8352129999976</v>
      </c>
      <c r="Q61" s="1085">
        <v>12199.79502800002</v>
      </c>
      <c r="R61" s="1085">
        <v>3562.9134980000031</v>
      </c>
      <c r="S61" s="1085">
        <v>4523.6689890000016</v>
      </c>
      <c r="T61" s="1153">
        <v>10743.071214000007</v>
      </c>
      <c r="U61" s="878" t="s">
        <v>659</v>
      </c>
    </row>
    <row r="62" spans="2:21" s="362" customFormat="1" ht="24.95" customHeight="1" x14ac:dyDescent="0.2">
      <c r="B62" s="616" t="s">
        <v>854</v>
      </c>
      <c r="C62" s="893">
        <v>684556.68339899997</v>
      </c>
      <c r="D62" s="893">
        <v>839418.96199999994</v>
      </c>
      <c r="E62" s="893">
        <v>714215.59386699996</v>
      </c>
      <c r="F62" s="893">
        <v>812208.65754714888</v>
      </c>
      <c r="G62" s="968">
        <v>964928.309064097</v>
      </c>
      <c r="H62" s="893">
        <v>794277.43102509435</v>
      </c>
      <c r="I62" s="1006">
        <v>88747.433215175843</v>
      </c>
      <c r="J62" s="1007">
        <v>47756.843290671168</v>
      </c>
      <c r="K62" s="1007">
        <v>115007.66352904456</v>
      </c>
      <c r="L62" s="1007">
        <v>84580.763991646367</v>
      </c>
      <c r="M62" s="1007">
        <v>79535.919671438867</v>
      </c>
      <c r="N62" s="1007">
        <v>61439.433412687111</v>
      </c>
      <c r="O62" s="1007">
        <v>81267.911343</v>
      </c>
      <c r="P62" s="1007">
        <v>43901.648569999998</v>
      </c>
      <c r="Q62" s="1007">
        <v>84717.337023430198</v>
      </c>
      <c r="R62" s="1007">
        <v>32446.173999999999</v>
      </c>
      <c r="S62" s="1007">
        <v>31122.262154</v>
      </c>
      <c r="T62" s="1009">
        <v>43754.040823999996</v>
      </c>
      <c r="U62" s="741" t="s">
        <v>332</v>
      </c>
    </row>
    <row r="63" spans="2:21" s="367" customFormat="1" ht="15.75" customHeight="1" thickBot="1" x14ac:dyDescent="0.25">
      <c r="B63" s="1344"/>
      <c r="C63" s="1474"/>
      <c r="D63" s="1474"/>
      <c r="E63" s="1475"/>
      <c r="F63" s="1476"/>
      <c r="G63" s="1475"/>
      <c r="H63" s="1649"/>
      <c r="I63" s="1477"/>
      <c r="J63" s="1472"/>
      <c r="K63" s="1472"/>
      <c r="L63" s="1472"/>
      <c r="M63" s="1472"/>
      <c r="N63" s="1472"/>
      <c r="O63" s="1472"/>
      <c r="P63" s="1472"/>
      <c r="Q63" s="1472"/>
      <c r="R63" s="1472"/>
      <c r="S63" s="1472"/>
      <c r="T63" s="1473"/>
      <c r="U63" s="1484"/>
    </row>
    <row r="64" spans="2:21" ht="9" customHeight="1" thickTop="1" x14ac:dyDescent="0.35"/>
    <row r="65" spans="2:21" s="336" customFormat="1" ht="18.75" customHeight="1" x14ac:dyDescent="0.5">
      <c r="B65" s="336" t="s">
        <v>1801</v>
      </c>
      <c r="U65" s="336" t="s">
        <v>1802</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74" t="s">
        <v>1917</v>
      </c>
      <c r="C4" s="1774"/>
      <c r="D4" s="1774"/>
      <c r="E4" s="1774"/>
      <c r="F4" s="1774"/>
      <c r="G4" s="1774"/>
      <c r="H4" s="1774"/>
      <c r="I4" s="1774"/>
      <c r="J4" s="1774"/>
      <c r="K4" s="1774"/>
      <c r="L4" s="1774" t="s">
        <v>1918</v>
      </c>
      <c r="M4" s="1774"/>
      <c r="N4" s="1774"/>
      <c r="O4" s="1774"/>
      <c r="P4" s="1774"/>
      <c r="Q4" s="1774"/>
      <c r="R4" s="1774"/>
      <c r="S4" s="1774"/>
      <c r="T4" s="1774"/>
      <c r="U4" s="1774"/>
      <c r="V4" s="119"/>
      <c r="W4" s="119"/>
      <c r="X4" s="119"/>
      <c r="Y4" s="119"/>
      <c r="Z4" s="119"/>
      <c r="AA4" s="119"/>
      <c r="AB4" s="119"/>
      <c r="AC4" s="119"/>
      <c r="AD4" s="119"/>
      <c r="AE4" s="119"/>
      <c r="AF4" s="119"/>
      <c r="AG4" s="119"/>
      <c r="AH4" s="119"/>
    </row>
    <row r="5" spans="1:37" s="73" customFormat="1" ht="10.5" customHeight="1" x14ac:dyDescent="0.65">
      <c r="B5" s="74" t="s">
        <v>871</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58" customFormat="1" ht="24.75" customHeight="1" thickTop="1" x14ac:dyDescent="0.7">
      <c r="A9" s="558"/>
      <c r="B9" s="1994" t="s">
        <v>887</v>
      </c>
      <c r="C9" s="1784">
        <v>2007</v>
      </c>
      <c r="D9" s="1784">
        <v>2008</v>
      </c>
      <c r="E9" s="1784">
        <v>2009</v>
      </c>
      <c r="F9" s="1784">
        <v>2010</v>
      </c>
      <c r="G9" s="1784">
        <v>2011</v>
      </c>
      <c r="H9" s="1784">
        <v>2012</v>
      </c>
      <c r="I9" s="1805">
        <v>2012</v>
      </c>
      <c r="J9" s="1806"/>
      <c r="K9" s="1806"/>
      <c r="L9" s="1806">
        <v>2012</v>
      </c>
      <c r="M9" s="1806"/>
      <c r="N9" s="1806"/>
      <c r="O9" s="1806"/>
      <c r="P9" s="1806"/>
      <c r="Q9" s="1806"/>
      <c r="R9" s="1806"/>
      <c r="S9" s="1806"/>
      <c r="T9" s="1986"/>
      <c r="U9" s="1997" t="s">
        <v>886</v>
      </c>
    </row>
    <row r="10" spans="1:37" s="20" customFormat="1" ht="23.25" customHeight="1" x14ac:dyDescent="0.65">
      <c r="B10" s="1995"/>
      <c r="C10" s="1785"/>
      <c r="D10" s="1785"/>
      <c r="E10" s="1785"/>
      <c r="F10" s="1785"/>
      <c r="G10" s="1785"/>
      <c r="H10" s="1785"/>
      <c r="I10" s="504" t="s">
        <v>374</v>
      </c>
      <c r="J10" s="505" t="s">
        <v>375</v>
      </c>
      <c r="K10" s="505" t="s">
        <v>376</v>
      </c>
      <c r="L10" s="505" t="s">
        <v>377</v>
      </c>
      <c r="M10" s="505" t="s">
        <v>378</v>
      </c>
      <c r="N10" s="505" t="s">
        <v>367</v>
      </c>
      <c r="O10" s="505" t="s">
        <v>368</v>
      </c>
      <c r="P10" s="505" t="s">
        <v>369</v>
      </c>
      <c r="Q10" s="505" t="s">
        <v>370</v>
      </c>
      <c r="R10" s="505" t="s">
        <v>371</v>
      </c>
      <c r="S10" s="505" t="s">
        <v>372</v>
      </c>
      <c r="T10" s="1177" t="s">
        <v>373</v>
      </c>
      <c r="U10" s="1998"/>
    </row>
    <row r="11" spans="1:37" s="1595" customFormat="1" ht="23.25" customHeight="1" x14ac:dyDescent="0.65">
      <c r="A11" s="20"/>
      <c r="B11" s="1996"/>
      <c r="C11" s="1786"/>
      <c r="D11" s="1786"/>
      <c r="E11" s="1786"/>
      <c r="F11" s="1786"/>
      <c r="G11" s="1786"/>
      <c r="H11" s="1786"/>
      <c r="I11" s="372" t="s">
        <v>673</v>
      </c>
      <c r="J11" s="373" t="s">
        <v>149</v>
      </c>
      <c r="K11" s="373" t="s">
        <v>150</v>
      </c>
      <c r="L11" s="373" t="s">
        <v>151</v>
      </c>
      <c r="M11" s="373" t="s">
        <v>366</v>
      </c>
      <c r="N11" s="373" t="s">
        <v>667</v>
      </c>
      <c r="O11" s="373" t="s">
        <v>668</v>
      </c>
      <c r="P11" s="373" t="s">
        <v>669</v>
      </c>
      <c r="Q11" s="373" t="s">
        <v>670</v>
      </c>
      <c r="R11" s="373" t="s">
        <v>671</v>
      </c>
      <c r="S11" s="373" t="s">
        <v>672</v>
      </c>
      <c r="T11" s="374" t="s">
        <v>666</v>
      </c>
      <c r="U11" s="1999"/>
    </row>
    <row r="12" spans="1:37" s="558" customFormat="1" ht="15" customHeight="1" x14ac:dyDescent="0.7">
      <c r="B12" s="1561"/>
      <c r="C12" s="763"/>
      <c r="D12" s="763"/>
      <c r="E12" s="1562"/>
      <c r="F12" s="1562"/>
      <c r="G12" s="1563"/>
      <c r="H12" s="763"/>
      <c r="I12" s="764"/>
      <c r="J12" s="761"/>
      <c r="K12" s="761"/>
      <c r="L12" s="761"/>
      <c r="M12" s="761"/>
      <c r="N12" s="761"/>
      <c r="O12" s="761"/>
      <c r="P12" s="761"/>
      <c r="Q12" s="761"/>
      <c r="R12" s="761"/>
      <c r="S12" s="761"/>
      <c r="T12" s="762"/>
      <c r="U12" s="1564"/>
    </row>
    <row r="13" spans="1:37" s="1565" customFormat="1" ht="23.1" customHeight="1" x14ac:dyDescent="0.2">
      <c r="B13" s="1330" t="s">
        <v>803</v>
      </c>
      <c r="C13" s="1566"/>
      <c r="D13" s="1566"/>
      <c r="E13" s="1570"/>
      <c r="F13" s="1570"/>
      <c r="G13" s="1571"/>
      <c r="H13" s="1566"/>
      <c r="I13" s="1567"/>
      <c r="J13" s="1568"/>
      <c r="K13" s="1568"/>
      <c r="L13" s="1568"/>
      <c r="M13" s="1568"/>
      <c r="N13" s="1568"/>
      <c r="O13" s="1568"/>
      <c r="P13" s="1568"/>
      <c r="Q13" s="1568"/>
      <c r="R13" s="1568"/>
      <c r="S13" s="1568"/>
      <c r="T13" s="1569"/>
      <c r="U13" s="1590" t="s">
        <v>600</v>
      </c>
    </row>
    <row r="14" spans="1:37" s="1565" customFormat="1" ht="9" customHeight="1" x14ac:dyDescent="0.2">
      <c r="B14" s="1330"/>
      <c r="C14" s="1566"/>
      <c r="D14" s="1566"/>
      <c r="E14" s="1570"/>
      <c r="F14" s="1570"/>
      <c r="G14" s="1571"/>
      <c r="H14" s="1566"/>
      <c r="I14" s="1567"/>
      <c r="J14" s="1568"/>
      <c r="K14" s="1568"/>
      <c r="L14" s="1568"/>
      <c r="M14" s="1568"/>
      <c r="N14" s="1568"/>
      <c r="O14" s="1568"/>
      <c r="P14" s="1568"/>
      <c r="Q14" s="1568"/>
      <c r="R14" s="1568"/>
      <c r="S14" s="1568"/>
      <c r="T14" s="1569"/>
      <c r="U14" s="1590"/>
    </row>
    <row r="15" spans="1:37" s="556" customFormat="1" ht="23.1" customHeight="1" x14ac:dyDescent="0.2">
      <c r="B15" s="1331" t="s">
        <v>660</v>
      </c>
      <c r="C15" s="1573"/>
      <c r="D15" s="1573"/>
      <c r="E15" s="1577"/>
      <c r="F15" s="1577"/>
      <c r="G15" s="1572"/>
      <c r="H15" s="1573"/>
      <c r="I15" s="1574"/>
      <c r="J15" s="1575"/>
      <c r="K15" s="1575"/>
      <c r="L15" s="1575"/>
      <c r="M15" s="1575"/>
      <c r="N15" s="1575"/>
      <c r="O15" s="1575"/>
      <c r="P15" s="1575"/>
      <c r="Q15" s="1575"/>
      <c r="R15" s="1575"/>
      <c r="S15" s="1575"/>
      <c r="T15" s="1576"/>
      <c r="U15" s="1591" t="s">
        <v>702</v>
      </c>
      <c r="V15" s="1551"/>
      <c r="W15" s="1552"/>
    </row>
    <row r="16" spans="1:37" s="557" customFormat="1" ht="23.1" customHeight="1" x14ac:dyDescent="0.2">
      <c r="B16" s="876" t="s">
        <v>1805</v>
      </c>
      <c r="C16" s="894">
        <v>83562.430999999997</v>
      </c>
      <c r="D16" s="894">
        <v>64955</v>
      </c>
      <c r="E16" s="1478">
        <v>53066.475455341119</v>
      </c>
      <c r="F16" s="894">
        <v>38379.857201470848</v>
      </c>
      <c r="G16" s="1457">
        <v>35357.366355999999</v>
      </c>
      <c r="H16" s="1457">
        <v>25092.831198999997</v>
      </c>
      <c r="I16" s="1084">
        <v>2508.0276549999971</v>
      </c>
      <c r="J16" s="1085">
        <v>2528.8105069999997</v>
      </c>
      <c r="K16" s="1085">
        <v>2819.7686229999999</v>
      </c>
      <c r="L16" s="1085">
        <v>2802.7507239999977</v>
      </c>
      <c r="M16" s="1085">
        <v>2975.6636560000011</v>
      </c>
      <c r="N16" s="1085">
        <v>2316.4120980000002</v>
      </c>
      <c r="O16" s="1085">
        <v>2053.222298000001</v>
      </c>
      <c r="P16" s="1085">
        <v>1332.7939730000007</v>
      </c>
      <c r="Q16" s="1085">
        <v>1782.854466</v>
      </c>
      <c r="R16" s="1085">
        <v>1832.4651239999996</v>
      </c>
      <c r="S16" s="1085">
        <v>1306.8074950000007</v>
      </c>
      <c r="T16" s="1153">
        <v>833.25457999999969</v>
      </c>
      <c r="U16" s="1592" t="s">
        <v>751</v>
      </c>
      <c r="V16" s="1551"/>
      <c r="W16" s="1552"/>
    </row>
    <row r="17" spans="2:23" s="557" customFormat="1" ht="23.1" customHeight="1" x14ac:dyDescent="0.2">
      <c r="B17" s="876" t="s">
        <v>597</v>
      </c>
      <c r="C17" s="894">
        <v>48881.911999999997</v>
      </c>
      <c r="D17" s="894">
        <v>33400</v>
      </c>
      <c r="E17" s="1478">
        <v>45794.518352499996</v>
      </c>
      <c r="F17" s="894">
        <v>44988.233805105527</v>
      </c>
      <c r="G17" s="1457">
        <v>41733.674671000001</v>
      </c>
      <c r="H17" s="1457">
        <v>29465.554345348435</v>
      </c>
      <c r="I17" s="1084">
        <v>1581.9386869999996</v>
      </c>
      <c r="J17" s="1085">
        <v>1515.683835348437</v>
      </c>
      <c r="K17" s="1085">
        <v>1897.5350300000002</v>
      </c>
      <c r="L17" s="1085">
        <v>1676.4012560000003</v>
      </c>
      <c r="M17" s="1085">
        <v>1850.4303669999997</v>
      </c>
      <c r="N17" s="1085">
        <v>2853.3049159999982</v>
      </c>
      <c r="O17" s="1085">
        <v>3013.6469489999995</v>
      </c>
      <c r="P17" s="1085">
        <v>2501.6338840000012</v>
      </c>
      <c r="Q17" s="1085">
        <v>3351.7623769999987</v>
      </c>
      <c r="R17" s="1085">
        <v>3315.9560210000018</v>
      </c>
      <c r="S17" s="1085">
        <v>3001.5521499999991</v>
      </c>
      <c r="T17" s="1153">
        <v>2905.7088729999982</v>
      </c>
      <c r="U17" s="1592" t="s">
        <v>1810</v>
      </c>
      <c r="V17" s="1551"/>
      <c r="W17" s="1552"/>
    </row>
    <row r="18" spans="2:23" s="557" customFormat="1" ht="23.1" customHeight="1" x14ac:dyDescent="0.2">
      <c r="B18" s="876" t="s">
        <v>1806</v>
      </c>
      <c r="C18" s="894">
        <v>20839.278000000002</v>
      </c>
      <c r="D18" s="894">
        <v>31867.237371839561</v>
      </c>
      <c r="E18" s="1478">
        <v>28099.828827499998</v>
      </c>
      <c r="F18" s="894">
        <v>23958.437569214282</v>
      </c>
      <c r="G18" s="1457">
        <v>16816.738132999999</v>
      </c>
      <c r="H18" s="1457">
        <v>15689.032490000001</v>
      </c>
      <c r="I18" s="1084">
        <v>743.51041399999997</v>
      </c>
      <c r="J18" s="1085">
        <v>850.54236399999991</v>
      </c>
      <c r="K18" s="1085">
        <v>777.25259199999994</v>
      </c>
      <c r="L18" s="1085">
        <v>645.08730799999989</v>
      </c>
      <c r="M18" s="1085">
        <v>769.07432599999993</v>
      </c>
      <c r="N18" s="1085">
        <v>554.75425399999995</v>
      </c>
      <c r="O18" s="1085">
        <v>640.60086699999999</v>
      </c>
      <c r="P18" s="1085">
        <v>490.35136699999998</v>
      </c>
      <c r="Q18" s="1085">
        <v>440.831524</v>
      </c>
      <c r="R18" s="1085">
        <v>7258.9830160000001</v>
      </c>
      <c r="S18" s="1085">
        <v>1979.394221</v>
      </c>
      <c r="T18" s="1153">
        <v>538.65023700000006</v>
      </c>
      <c r="U18" s="1592" t="s">
        <v>581</v>
      </c>
      <c r="V18" s="1551"/>
      <c r="W18" s="1552"/>
    </row>
    <row r="19" spans="2:23" s="557" customFormat="1" ht="23.1" customHeight="1" x14ac:dyDescent="0.2">
      <c r="B19" s="876" t="s">
        <v>752</v>
      </c>
      <c r="C19" s="894">
        <v>2171.5033509999998</v>
      </c>
      <c r="D19" s="894">
        <v>17985.289302000001</v>
      </c>
      <c r="E19" s="1478">
        <v>6461.3061159999997</v>
      </c>
      <c r="F19" s="894">
        <v>9365.2070000000003</v>
      </c>
      <c r="G19" s="1457">
        <v>12485.826999999999</v>
      </c>
      <c r="H19" s="1457">
        <v>9334.5410000000011</v>
      </c>
      <c r="I19" s="1084">
        <v>356.37700000000001</v>
      </c>
      <c r="J19" s="1085">
        <v>409.26100000000002</v>
      </c>
      <c r="K19" s="1085">
        <v>1177.01</v>
      </c>
      <c r="L19" s="1085">
        <v>831.26900000000001</v>
      </c>
      <c r="M19" s="1085">
        <v>975.84799999999996</v>
      </c>
      <c r="N19" s="1085">
        <v>1027.2</v>
      </c>
      <c r="O19" s="1085">
        <v>939.93399999999997</v>
      </c>
      <c r="P19" s="1085">
        <v>953.18200000000002</v>
      </c>
      <c r="Q19" s="1085">
        <v>1458.5920000000001</v>
      </c>
      <c r="R19" s="1085">
        <v>364.43900000000002</v>
      </c>
      <c r="S19" s="1085">
        <v>493.40899999999999</v>
      </c>
      <c r="T19" s="1153">
        <v>348.02</v>
      </c>
      <c r="U19" s="1592" t="s">
        <v>753</v>
      </c>
      <c r="V19" s="1551"/>
      <c r="W19" s="1552"/>
    </row>
    <row r="20" spans="2:23" s="557" customFormat="1" ht="23.1" customHeight="1" x14ac:dyDescent="0.2">
      <c r="B20" s="876" t="s">
        <v>511</v>
      </c>
      <c r="C20" s="894">
        <v>4082.87</v>
      </c>
      <c r="D20" s="894">
        <v>1943</v>
      </c>
      <c r="E20" s="1478">
        <v>862.61024199999986</v>
      </c>
      <c r="F20" s="894">
        <v>1089.4166740000001</v>
      </c>
      <c r="G20" s="1457">
        <v>1078.5923250000001</v>
      </c>
      <c r="H20" s="1457">
        <v>798.32354999999984</v>
      </c>
      <c r="I20" s="1084">
        <v>77.102143999999996</v>
      </c>
      <c r="J20" s="1085">
        <v>64.257941000000002</v>
      </c>
      <c r="K20" s="1085">
        <v>80.840528000000006</v>
      </c>
      <c r="L20" s="1085">
        <v>108.919398</v>
      </c>
      <c r="M20" s="1085">
        <v>74.186768000000001</v>
      </c>
      <c r="N20" s="1085">
        <v>74.018918000000014</v>
      </c>
      <c r="O20" s="1085">
        <v>53.807554000000003</v>
      </c>
      <c r="P20" s="1085">
        <v>46.991454000000004</v>
      </c>
      <c r="Q20" s="1085">
        <v>60.704625000000007</v>
      </c>
      <c r="R20" s="1085">
        <v>59.149177999999999</v>
      </c>
      <c r="S20" s="1085">
        <v>34.739339999999999</v>
      </c>
      <c r="T20" s="1153">
        <v>63.605702000000001</v>
      </c>
      <c r="U20" s="1592" t="s">
        <v>1236</v>
      </c>
      <c r="V20" s="1551"/>
      <c r="W20" s="1552"/>
    </row>
    <row r="21" spans="2:23" s="557" customFormat="1" ht="23.1" customHeight="1" x14ac:dyDescent="0.2">
      <c r="B21" s="876" t="s">
        <v>804</v>
      </c>
      <c r="C21" s="894">
        <v>6672.1863780000003</v>
      </c>
      <c r="D21" s="894">
        <v>3224</v>
      </c>
      <c r="E21" s="1478">
        <v>917.52192449999995</v>
      </c>
      <c r="F21" s="894">
        <v>2815.8067369999999</v>
      </c>
      <c r="G21" s="1457">
        <v>1158.0734839999998</v>
      </c>
      <c r="H21" s="1457">
        <v>1911.9559159999999</v>
      </c>
      <c r="I21" s="1084">
        <v>138.539175</v>
      </c>
      <c r="J21" s="1085">
        <v>163.51632500000002</v>
      </c>
      <c r="K21" s="1085">
        <v>227.09420800000001</v>
      </c>
      <c r="L21" s="1085">
        <v>288.77871000000005</v>
      </c>
      <c r="M21" s="1085">
        <v>140.46381099999999</v>
      </c>
      <c r="N21" s="1085">
        <v>125.75782700000001</v>
      </c>
      <c r="O21" s="1085">
        <v>117.875528</v>
      </c>
      <c r="P21" s="1085">
        <v>42.390716999999995</v>
      </c>
      <c r="Q21" s="1085">
        <v>166.18074100000001</v>
      </c>
      <c r="R21" s="1085">
        <v>205.065755</v>
      </c>
      <c r="S21" s="1085">
        <v>132.59906099999998</v>
      </c>
      <c r="T21" s="1153">
        <v>163.69405799999998</v>
      </c>
      <c r="U21" s="1592" t="s">
        <v>351</v>
      </c>
      <c r="V21" s="1551"/>
      <c r="W21" s="1552"/>
    </row>
    <row r="22" spans="2:23" s="1565" customFormat="1" ht="9" customHeight="1" x14ac:dyDescent="0.2">
      <c r="B22" s="874"/>
      <c r="C22" s="898"/>
      <c r="D22" s="898"/>
      <c r="E22" s="1481"/>
      <c r="F22" s="1481"/>
      <c r="G22" s="1462"/>
      <c r="H22" s="898"/>
      <c r="I22" s="1463"/>
      <c r="J22" s="1464"/>
      <c r="K22" s="1464"/>
      <c r="L22" s="1464"/>
      <c r="M22" s="1464"/>
      <c r="N22" s="1464"/>
      <c r="O22" s="1464"/>
      <c r="P22" s="1464"/>
      <c r="Q22" s="1464"/>
      <c r="R22" s="1464"/>
      <c r="S22" s="1464"/>
      <c r="T22" s="1465"/>
      <c r="U22" s="1590"/>
      <c r="V22" s="1551"/>
      <c r="W22" s="1552"/>
    </row>
    <row r="23" spans="2:23" s="557" customFormat="1" ht="23.1" customHeight="1" x14ac:dyDescent="0.2">
      <c r="B23" s="884" t="s">
        <v>566</v>
      </c>
      <c r="C23" s="894"/>
      <c r="D23" s="894"/>
      <c r="E23" s="1478"/>
      <c r="F23" s="1478"/>
      <c r="G23" s="1457"/>
      <c r="H23" s="894"/>
      <c r="I23" s="1084"/>
      <c r="J23" s="1085"/>
      <c r="K23" s="1085"/>
      <c r="L23" s="1085"/>
      <c r="M23" s="1085"/>
      <c r="N23" s="1085"/>
      <c r="O23" s="1085"/>
      <c r="P23" s="1085"/>
      <c r="Q23" s="1085"/>
      <c r="R23" s="1085"/>
      <c r="S23" s="1085"/>
      <c r="T23" s="1153"/>
      <c r="U23" s="1591" t="s">
        <v>272</v>
      </c>
      <c r="V23" s="1551"/>
      <c r="W23" s="1552"/>
    </row>
    <row r="24" spans="2:23" s="557" customFormat="1" ht="23.1" customHeight="1" x14ac:dyDescent="0.2">
      <c r="B24" s="876" t="s">
        <v>1805</v>
      </c>
      <c r="C24" s="894">
        <v>816.47400000000005</v>
      </c>
      <c r="D24" s="894">
        <v>471.0279873318666</v>
      </c>
      <c r="E24" s="1478">
        <v>277.82011376923083</v>
      </c>
      <c r="F24" s="894">
        <v>279.87483666729554</v>
      </c>
      <c r="G24" s="1457">
        <v>269.15783570286152</v>
      </c>
      <c r="H24" s="1457">
        <v>178.42459226726658</v>
      </c>
      <c r="I24" s="1084">
        <v>17.91283099999999</v>
      </c>
      <c r="J24" s="1085">
        <v>18.864606352631572</v>
      </c>
      <c r="K24" s="1085">
        <v>20.588730523287662</v>
      </c>
      <c r="L24" s="1085">
        <v>19.438249605208316</v>
      </c>
      <c r="M24" s="1085">
        <v>21.548978666666677</v>
      </c>
      <c r="N24" s="1085">
        <v>15.951021397727272</v>
      </c>
      <c r="O24" s="1085">
        <v>14.421530144999991</v>
      </c>
      <c r="P24" s="1085">
        <v>9.0896034062500046</v>
      </c>
      <c r="Q24" s="1085">
        <v>11.443100000000003</v>
      </c>
      <c r="R24" s="1085">
        <v>12.268491733333338</v>
      </c>
      <c r="S24" s="1085">
        <v>10.352609950495054</v>
      </c>
      <c r="T24" s="1153">
        <v>6.5448394866666657</v>
      </c>
      <c r="U24" s="1592" t="s">
        <v>751</v>
      </c>
      <c r="V24" s="1551"/>
      <c r="W24" s="1552"/>
    </row>
    <row r="25" spans="2:23" s="557" customFormat="1" ht="23.1" customHeight="1" x14ac:dyDescent="0.2">
      <c r="B25" s="876" t="s">
        <v>597</v>
      </c>
      <c r="C25" s="894">
        <v>2607.0589999999997</v>
      </c>
      <c r="D25" s="894">
        <v>1691</v>
      </c>
      <c r="E25" s="1478">
        <v>2154.5745605340467</v>
      </c>
      <c r="F25" s="894">
        <v>1815.6740203856039</v>
      </c>
      <c r="G25" s="1457">
        <v>1302.2004412871813</v>
      </c>
      <c r="H25" s="1457">
        <v>958.20970715459657</v>
      </c>
      <c r="I25" s="1084">
        <v>47.79297084444444</v>
      </c>
      <c r="J25" s="1085">
        <v>48.510937005454551</v>
      </c>
      <c r="K25" s="1085">
        <v>61.788910900000005</v>
      </c>
      <c r="L25" s="1085">
        <v>48.494705142857129</v>
      </c>
      <c r="M25" s="1085">
        <v>47.946446416666682</v>
      </c>
      <c r="N25" s="1085">
        <v>88.560278247619038</v>
      </c>
      <c r="O25" s="1085">
        <v>103.02341855555552</v>
      </c>
      <c r="P25" s="1085">
        <v>109.70970819507939</v>
      </c>
      <c r="Q25" s="1085">
        <v>120.67545265727334</v>
      </c>
      <c r="R25" s="1085">
        <v>106.15505506668111</v>
      </c>
      <c r="S25" s="1085">
        <v>91.696810381168831</v>
      </c>
      <c r="T25" s="1153">
        <v>83.855013741796526</v>
      </c>
      <c r="U25" s="1592" t="s">
        <v>512</v>
      </c>
      <c r="V25" s="1551"/>
      <c r="W25" s="1552"/>
    </row>
    <row r="26" spans="2:23" s="557" customFormat="1" ht="23.1" customHeight="1" x14ac:dyDescent="0.2">
      <c r="B26" s="876" t="s">
        <v>1806</v>
      </c>
      <c r="C26" s="894">
        <v>162.083</v>
      </c>
      <c r="D26" s="894">
        <v>207</v>
      </c>
      <c r="E26" s="1478">
        <v>179.3862138242018</v>
      </c>
      <c r="F26" s="894">
        <v>212.01048914334058</v>
      </c>
      <c r="G26" s="1457">
        <v>151.99556900000002</v>
      </c>
      <c r="H26" s="1457">
        <v>89.616548871666666</v>
      </c>
      <c r="I26" s="1084">
        <v>7.9593980000000002</v>
      </c>
      <c r="J26" s="1085">
        <v>9.4197509999999998</v>
      </c>
      <c r="K26" s="1085">
        <v>9.0396010000000011</v>
      </c>
      <c r="L26" s="1085">
        <v>6.8391009999999994</v>
      </c>
      <c r="M26" s="1085">
        <v>9.0526535466666669</v>
      </c>
      <c r="N26" s="1085">
        <v>6.5636989999999997</v>
      </c>
      <c r="O26" s="1085">
        <v>5.9639060000000006</v>
      </c>
      <c r="P26" s="1085">
        <v>4.9551510000000007</v>
      </c>
      <c r="Q26" s="1085">
        <v>4.6267329999999998</v>
      </c>
      <c r="R26" s="1085">
        <v>15.049033725000005</v>
      </c>
      <c r="S26" s="1085">
        <v>6.0279956000000006</v>
      </c>
      <c r="T26" s="1153">
        <v>4.1195259999999996</v>
      </c>
      <c r="U26" s="1593" t="s">
        <v>581</v>
      </c>
      <c r="V26" s="1551"/>
      <c r="W26" s="1552"/>
    </row>
    <row r="27" spans="2:23" s="557" customFormat="1" ht="23.1" customHeight="1" x14ac:dyDescent="0.2">
      <c r="B27" s="876" t="s">
        <v>752</v>
      </c>
      <c r="C27" s="894">
        <v>1542.7891900000002</v>
      </c>
      <c r="D27" s="894">
        <v>2473.0482400000001</v>
      </c>
      <c r="E27" s="1478">
        <v>1995.62356</v>
      </c>
      <c r="F27" s="894">
        <v>3040.6429999999996</v>
      </c>
      <c r="G27" s="1457">
        <v>2852.2477350000004</v>
      </c>
      <c r="H27" s="1457">
        <v>1308.7907</v>
      </c>
      <c r="I27" s="1084">
        <v>55.647779999999997</v>
      </c>
      <c r="J27" s="1085">
        <v>62.798635000000004</v>
      </c>
      <c r="K27" s="1085">
        <v>181.50509</v>
      </c>
      <c r="L27" s="1085">
        <v>119.67934</v>
      </c>
      <c r="M27" s="1085">
        <v>137.04973000000001</v>
      </c>
      <c r="N27" s="1085">
        <v>145.94015999999999</v>
      </c>
      <c r="O27" s="1085">
        <v>132.81117</v>
      </c>
      <c r="P27" s="1085">
        <v>127.11141499999999</v>
      </c>
      <c r="Q27" s="1085">
        <v>185.086815</v>
      </c>
      <c r="R27" s="1085">
        <v>49.35</v>
      </c>
      <c r="S27" s="1085">
        <v>64.013000000000005</v>
      </c>
      <c r="T27" s="1153">
        <v>47.797565000000006</v>
      </c>
      <c r="U27" s="1593" t="s">
        <v>753</v>
      </c>
      <c r="V27" s="1551"/>
      <c r="W27" s="1552"/>
    </row>
    <row r="28" spans="2:23" s="557" customFormat="1" ht="23.1" customHeight="1" x14ac:dyDescent="0.2">
      <c r="B28" s="876" t="s">
        <v>511</v>
      </c>
      <c r="C28" s="894">
        <v>49.366</v>
      </c>
      <c r="D28" s="894">
        <v>18.211715183333329</v>
      </c>
      <c r="E28" s="1478">
        <v>10.803898454545456</v>
      </c>
      <c r="F28" s="894">
        <v>9.6398524666666656</v>
      </c>
      <c r="G28" s="1457">
        <v>10.548738</v>
      </c>
      <c r="H28" s="1457">
        <v>8.1519440000000003</v>
      </c>
      <c r="I28" s="1084">
        <v>0.72756699999999996</v>
      </c>
      <c r="J28" s="1085">
        <v>0.77726399999999984</v>
      </c>
      <c r="K28" s="1085">
        <v>0.99736500000000006</v>
      </c>
      <c r="L28" s="1085">
        <v>0.9818960000000001</v>
      </c>
      <c r="M28" s="1085">
        <v>0.7447959999999999</v>
      </c>
      <c r="N28" s="1085">
        <v>0.74314000000000013</v>
      </c>
      <c r="O28" s="1085">
        <v>0.529196</v>
      </c>
      <c r="P28" s="1085">
        <v>0.40185999999999994</v>
      </c>
      <c r="Q28" s="1085">
        <v>0.65280999999999989</v>
      </c>
      <c r="R28" s="1085">
        <v>0.55309000000000008</v>
      </c>
      <c r="S28" s="1085">
        <v>0.42325999999999997</v>
      </c>
      <c r="T28" s="1153">
        <v>0.61970000000000003</v>
      </c>
      <c r="U28" s="1593" t="s">
        <v>1236</v>
      </c>
      <c r="V28" s="1551"/>
      <c r="W28" s="1552"/>
    </row>
    <row r="29" spans="2:23" s="557" customFormat="1" ht="23.1" customHeight="1" x14ac:dyDescent="0.2">
      <c r="B29" s="876" t="s">
        <v>804</v>
      </c>
      <c r="C29" s="894">
        <v>243.44438099999999</v>
      </c>
      <c r="D29" s="894">
        <v>43.7</v>
      </c>
      <c r="E29" s="1478">
        <v>11.450864499999998</v>
      </c>
      <c r="F29" s="894">
        <v>42.138071845299152</v>
      </c>
      <c r="G29" s="1457">
        <v>19.772525000000002</v>
      </c>
      <c r="H29" s="1457">
        <v>31.576442999999998</v>
      </c>
      <c r="I29" s="1084">
        <v>2.196288</v>
      </c>
      <c r="J29" s="1085">
        <v>2.5409619999999999</v>
      </c>
      <c r="K29" s="1085">
        <v>3.8190650000000002</v>
      </c>
      <c r="L29" s="1085">
        <v>4.6573710000000004</v>
      </c>
      <c r="M29" s="1085">
        <v>2.4109430000000001</v>
      </c>
      <c r="N29" s="1085">
        <v>2.06629</v>
      </c>
      <c r="O29" s="1085">
        <v>1.9649860000000001</v>
      </c>
      <c r="P29" s="1085">
        <v>0.75571400000000011</v>
      </c>
      <c r="Q29" s="1085">
        <v>2.8323719999999999</v>
      </c>
      <c r="R29" s="1085">
        <v>3.2775620000000001</v>
      </c>
      <c r="S29" s="1085">
        <v>2.3118310000000002</v>
      </c>
      <c r="T29" s="1153">
        <v>2.7430590000000001</v>
      </c>
      <c r="U29" s="1593" t="s">
        <v>351</v>
      </c>
      <c r="V29" s="1551"/>
      <c r="W29" s="1552"/>
    </row>
    <row r="30" spans="2:23" s="557" customFormat="1" ht="9" customHeight="1" thickBot="1" x14ac:dyDescent="0.25">
      <c r="B30" s="875"/>
      <c r="C30" s="896"/>
      <c r="D30" s="896"/>
      <c r="E30" s="1480"/>
      <c r="F30" s="1479"/>
      <c r="G30" s="897"/>
      <c r="H30" s="1633"/>
      <c r="I30" s="1461"/>
      <c r="J30" s="1459"/>
      <c r="K30" s="1459"/>
      <c r="L30" s="1459"/>
      <c r="M30" s="1459"/>
      <c r="N30" s="1459"/>
      <c r="O30" s="1459"/>
      <c r="P30" s="1459"/>
      <c r="Q30" s="1459"/>
      <c r="R30" s="1459"/>
      <c r="S30" s="1459"/>
      <c r="T30" s="1460"/>
      <c r="U30" s="1594"/>
      <c r="V30" s="1551"/>
      <c r="W30" s="1552"/>
    </row>
    <row r="31" spans="2:23" s="557" customFormat="1" ht="15" customHeight="1" thickTop="1" x14ac:dyDescent="0.2">
      <c r="B31" s="876"/>
      <c r="C31" s="894"/>
      <c r="D31" s="894"/>
      <c r="E31" s="1478"/>
      <c r="F31" s="1478"/>
      <c r="G31" s="1457"/>
      <c r="H31" s="894"/>
      <c r="I31" s="1084"/>
      <c r="J31" s="1085"/>
      <c r="K31" s="1085"/>
      <c r="L31" s="1085"/>
      <c r="M31" s="1085"/>
      <c r="N31" s="1085"/>
      <c r="O31" s="1085"/>
      <c r="P31" s="1085"/>
      <c r="Q31" s="1085"/>
      <c r="R31" s="1085"/>
      <c r="S31" s="1085"/>
      <c r="T31" s="1153"/>
      <c r="U31" s="1592"/>
      <c r="V31" s="1551"/>
      <c r="W31" s="1552"/>
    </row>
    <row r="32" spans="2:23" s="1565" customFormat="1" ht="23.1" customHeight="1" x14ac:dyDescent="0.2">
      <c r="B32" s="874" t="s">
        <v>1533</v>
      </c>
      <c r="C32" s="898"/>
      <c r="D32" s="898"/>
      <c r="E32" s="1481"/>
      <c r="F32" s="1481"/>
      <c r="G32" s="1462"/>
      <c r="H32" s="898"/>
      <c r="I32" s="1463"/>
      <c r="J32" s="1464"/>
      <c r="K32" s="1464"/>
      <c r="L32" s="1464"/>
      <c r="M32" s="1464"/>
      <c r="N32" s="1464"/>
      <c r="O32" s="1464"/>
      <c r="P32" s="1464"/>
      <c r="Q32" s="1464"/>
      <c r="R32" s="1464"/>
      <c r="S32" s="1464"/>
      <c r="T32" s="1465"/>
      <c r="U32" s="1590" t="s">
        <v>599</v>
      </c>
      <c r="V32" s="1551"/>
      <c r="W32" s="1552"/>
    </row>
    <row r="33" spans="2:23" s="1565" customFormat="1" ht="9" customHeight="1" x14ac:dyDescent="0.2">
      <c r="B33" s="874"/>
      <c r="C33" s="898"/>
      <c r="D33" s="898"/>
      <c r="E33" s="1481"/>
      <c r="F33" s="1481"/>
      <c r="G33" s="1462"/>
      <c r="H33" s="898"/>
      <c r="I33" s="1463"/>
      <c r="J33" s="1464"/>
      <c r="K33" s="1464"/>
      <c r="L33" s="1464"/>
      <c r="M33" s="1464"/>
      <c r="N33" s="1464"/>
      <c r="O33" s="1464"/>
      <c r="P33" s="1464"/>
      <c r="Q33" s="1464"/>
      <c r="R33" s="1464"/>
      <c r="S33" s="1464"/>
      <c r="T33" s="1465"/>
      <c r="U33" s="1590"/>
      <c r="V33" s="1551"/>
      <c r="W33" s="1552"/>
    </row>
    <row r="34" spans="2:23" s="556" customFormat="1" ht="23.1" customHeight="1" x14ac:dyDescent="0.2">
      <c r="B34" s="616" t="s">
        <v>660</v>
      </c>
      <c r="C34" s="893"/>
      <c r="D34" s="893"/>
      <c r="E34" s="968"/>
      <c r="F34" s="968"/>
      <c r="G34" s="892"/>
      <c r="H34" s="893"/>
      <c r="I34" s="1006"/>
      <c r="J34" s="1007"/>
      <c r="K34" s="1007"/>
      <c r="L34" s="1007"/>
      <c r="M34" s="1007"/>
      <c r="N34" s="1007"/>
      <c r="O34" s="1007"/>
      <c r="P34" s="1007"/>
      <c r="Q34" s="1007"/>
      <c r="R34" s="1007"/>
      <c r="S34" s="1007"/>
      <c r="T34" s="1009"/>
      <c r="U34" s="1591" t="s">
        <v>702</v>
      </c>
      <c r="V34" s="1551"/>
      <c r="W34" s="1552"/>
    </row>
    <row r="35" spans="2:23" s="557" customFormat="1" ht="23.1" customHeight="1" x14ac:dyDescent="0.2">
      <c r="B35" s="876" t="s">
        <v>759</v>
      </c>
      <c r="C35" s="894">
        <v>66793.786999999997</v>
      </c>
      <c r="D35" s="894">
        <v>55628.09643774596</v>
      </c>
      <c r="E35" s="1478">
        <v>69533.702545000007</v>
      </c>
      <c r="F35" s="894">
        <v>107555.85924099998</v>
      </c>
      <c r="G35" s="1457">
        <v>153795.38849268924</v>
      </c>
      <c r="H35" s="1457">
        <v>61785.301004000001</v>
      </c>
      <c r="I35" s="1084">
        <v>10445.936224999999</v>
      </c>
      <c r="J35" s="1085">
        <v>7677.2277379999978</v>
      </c>
      <c r="K35" s="1085">
        <v>4855.3463709999987</v>
      </c>
      <c r="L35" s="1085">
        <v>6663.0026220000009</v>
      </c>
      <c r="M35" s="1085">
        <v>6957.880685999995</v>
      </c>
      <c r="N35" s="1085">
        <v>4768.6319669999993</v>
      </c>
      <c r="O35" s="1085">
        <v>7047.5298229999989</v>
      </c>
      <c r="P35" s="1085">
        <v>2105.8783269999981</v>
      </c>
      <c r="Q35" s="1085">
        <v>2989.2252110000031</v>
      </c>
      <c r="R35" s="1085">
        <v>3969.9389910000004</v>
      </c>
      <c r="S35" s="1085">
        <v>1934.2755800000004</v>
      </c>
      <c r="T35" s="1153">
        <v>2370.4274630000014</v>
      </c>
      <c r="U35" s="1592" t="s">
        <v>602</v>
      </c>
      <c r="V35" s="1551"/>
      <c r="W35" s="1552"/>
    </row>
    <row r="36" spans="2:23" s="557" customFormat="1" ht="23.1" customHeight="1" x14ac:dyDescent="0.2">
      <c r="B36" s="876" t="s">
        <v>703</v>
      </c>
      <c r="C36" s="894">
        <v>100302.97100000002</v>
      </c>
      <c r="D36" s="894">
        <v>155795.75508774703</v>
      </c>
      <c r="E36" s="1478">
        <v>139095.53498699999</v>
      </c>
      <c r="F36" s="894">
        <v>105564.372041</v>
      </c>
      <c r="G36" s="1457">
        <v>150899.12331800003</v>
      </c>
      <c r="H36" s="1457">
        <v>69274.541632000008</v>
      </c>
      <c r="I36" s="1084">
        <v>8252.6912250000041</v>
      </c>
      <c r="J36" s="1085">
        <v>6336.1650199999931</v>
      </c>
      <c r="K36" s="1085">
        <v>5114.1287050000019</v>
      </c>
      <c r="L36" s="1085">
        <v>6805.6989530000055</v>
      </c>
      <c r="M36" s="1085">
        <v>7258.5561799999969</v>
      </c>
      <c r="N36" s="1085">
        <v>5204.3835390000013</v>
      </c>
      <c r="O36" s="1085">
        <v>8417.8724910000055</v>
      </c>
      <c r="P36" s="1085">
        <v>4419.1844790000023</v>
      </c>
      <c r="Q36" s="1085">
        <v>3930.4531189999989</v>
      </c>
      <c r="R36" s="1085">
        <v>5464.4517039999946</v>
      </c>
      <c r="S36" s="1085">
        <v>3945.5218719999962</v>
      </c>
      <c r="T36" s="1153">
        <v>4125.4343449999997</v>
      </c>
      <c r="U36" s="1592" t="s">
        <v>456</v>
      </c>
      <c r="V36" s="1551"/>
      <c r="W36" s="1552"/>
    </row>
    <row r="37" spans="2:23" s="557" customFormat="1" ht="23.1" customHeight="1" x14ac:dyDescent="0.2">
      <c r="B37" s="876" t="s">
        <v>913</v>
      </c>
      <c r="C37" s="894">
        <v>46905.309000000001</v>
      </c>
      <c r="D37" s="894">
        <v>67742.693938407305</v>
      </c>
      <c r="E37" s="1478">
        <v>92972.767102999991</v>
      </c>
      <c r="F37" s="894">
        <v>114225.46918500001</v>
      </c>
      <c r="G37" s="1457">
        <v>111413.31757300001</v>
      </c>
      <c r="H37" s="1457">
        <v>105994.23863600002</v>
      </c>
      <c r="I37" s="1084">
        <v>11195.767499000009</v>
      </c>
      <c r="J37" s="1085">
        <v>8044.1927440000018</v>
      </c>
      <c r="K37" s="1085">
        <v>6641.6924830000007</v>
      </c>
      <c r="L37" s="1085">
        <v>11967.204716000004</v>
      </c>
      <c r="M37" s="1085">
        <v>10618.513489000003</v>
      </c>
      <c r="N37" s="1085">
        <v>6068.5554809999994</v>
      </c>
      <c r="O37" s="1085">
        <v>9542.922971999993</v>
      </c>
      <c r="P37" s="1085">
        <v>7750.3508310000034</v>
      </c>
      <c r="Q37" s="1085">
        <v>6897.943033999999</v>
      </c>
      <c r="R37" s="1085">
        <v>6349.2751129999997</v>
      </c>
      <c r="S37" s="1085">
        <v>11009.272199000008</v>
      </c>
      <c r="T37" s="1153">
        <v>9908.548074999997</v>
      </c>
      <c r="U37" s="1592" t="s">
        <v>914</v>
      </c>
      <c r="V37" s="1551"/>
      <c r="W37" s="1552"/>
    </row>
    <row r="38" spans="2:23" s="557" customFormat="1" ht="23.1" customHeight="1" x14ac:dyDescent="0.2">
      <c r="B38" s="876" t="s">
        <v>598</v>
      </c>
      <c r="C38" s="894">
        <v>38574.517999999996</v>
      </c>
      <c r="D38" s="894">
        <v>53570.267310012496</v>
      </c>
      <c r="E38" s="1478">
        <v>53658.44821100001</v>
      </c>
      <c r="F38" s="894">
        <v>59650.139193359973</v>
      </c>
      <c r="G38" s="1457">
        <v>69466.511350999994</v>
      </c>
      <c r="H38" s="1457">
        <v>55976.00789600001</v>
      </c>
      <c r="I38" s="1084">
        <v>5209.3869110000014</v>
      </c>
      <c r="J38" s="1085">
        <v>5487.0329950000032</v>
      </c>
      <c r="K38" s="1085">
        <v>5270.9693290000014</v>
      </c>
      <c r="L38" s="1085">
        <v>6532.7572250000039</v>
      </c>
      <c r="M38" s="1085">
        <v>4227.3041829999984</v>
      </c>
      <c r="N38" s="1085">
        <v>5703.6241789999967</v>
      </c>
      <c r="O38" s="1085">
        <v>5549.8151260000013</v>
      </c>
      <c r="P38" s="1085">
        <v>3812.3334039999986</v>
      </c>
      <c r="Q38" s="1085">
        <v>2972.8724039999993</v>
      </c>
      <c r="R38" s="1085">
        <v>2668.4944530000002</v>
      </c>
      <c r="S38" s="1085">
        <v>4577.1712300000027</v>
      </c>
      <c r="T38" s="1153">
        <v>3964.2464569999993</v>
      </c>
      <c r="U38" s="1592" t="s">
        <v>806</v>
      </c>
      <c r="V38" s="1551"/>
      <c r="W38" s="1552"/>
    </row>
    <row r="39" spans="2:23" s="557" customFormat="1" ht="23.1" customHeight="1" x14ac:dyDescent="0.2">
      <c r="B39" s="876" t="s">
        <v>614</v>
      </c>
      <c r="C39" s="894">
        <v>19867.216</v>
      </c>
      <c r="D39" s="894">
        <v>34629.816333439085</v>
      </c>
      <c r="E39" s="1478">
        <v>33886.223190000004</v>
      </c>
      <c r="F39" s="894">
        <v>30506.774649000006</v>
      </c>
      <c r="G39" s="1457">
        <v>31792.166393000003</v>
      </c>
      <c r="H39" s="1457">
        <v>22293.812850000002</v>
      </c>
      <c r="I39" s="1084">
        <v>3367.3370370000043</v>
      </c>
      <c r="J39" s="1085">
        <v>3228.8825099999999</v>
      </c>
      <c r="K39" s="1085">
        <v>2516.1179979999988</v>
      </c>
      <c r="L39" s="1085">
        <v>2080.1992729999993</v>
      </c>
      <c r="M39" s="1085">
        <v>2847.4193699999983</v>
      </c>
      <c r="N39" s="1085">
        <v>2552.578241000002</v>
      </c>
      <c r="O39" s="1085">
        <v>2643.9237250000015</v>
      </c>
      <c r="P39" s="1085">
        <v>593.74722299999974</v>
      </c>
      <c r="Q39" s="1085">
        <v>838.70898700000021</v>
      </c>
      <c r="R39" s="1085">
        <v>587.54343100000006</v>
      </c>
      <c r="S39" s="1085">
        <v>427.25972999999999</v>
      </c>
      <c r="T39" s="1153">
        <v>610.095325</v>
      </c>
      <c r="U39" s="1592" t="s">
        <v>615</v>
      </c>
      <c r="V39" s="1551"/>
      <c r="W39" s="1552"/>
    </row>
    <row r="40" spans="2:23" s="557" customFormat="1" ht="23.1" customHeight="1" x14ac:dyDescent="0.2">
      <c r="B40" s="876" t="s">
        <v>760</v>
      </c>
      <c r="C40" s="894">
        <v>50589.834999999999</v>
      </c>
      <c r="D40" s="894">
        <v>43799.217735244129</v>
      </c>
      <c r="E40" s="1478">
        <v>50093.917486000006</v>
      </c>
      <c r="F40" s="894">
        <v>58587.275322999987</v>
      </c>
      <c r="G40" s="1457">
        <v>49117.898642</v>
      </c>
      <c r="H40" s="1457">
        <v>11318.729943</v>
      </c>
      <c r="I40" s="1084">
        <v>1507.1469400000001</v>
      </c>
      <c r="J40" s="1085">
        <v>1074.9164060000005</v>
      </c>
      <c r="K40" s="1085">
        <v>1135.3625779999998</v>
      </c>
      <c r="L40" s="1085">
        <v>1444.9511230000001</v>
      </c>
      <c r="M40" s="1085">
        <v>903.25519699999995</v>
      </c>
      <c r="N40" s="1085">
        <v>823.70164299999999</v>
      </c>
      <c r="O40" s="1085">
        <v>630.46670800000015</v>
      </c>
      <c r="P40" s="1085">
        <v>385.63073199999997</v>
      </c>
      <c r="Q40" s="1085">
        <v>666.11276599999997</v>
      </c>
      <c r="R40" s="1085">
        <v>860.98222499999963</v>
      </c>
      <c r="S40" s="1085">
        <v>951.18506100000013</v>
      </c>
      <c r="T40" s="1153">
        <v>935.01856399999997</v>
      </c>
      <c r="U40" s="1592" t="s">
        <v>428</v>
      </c>
      <c r="V40" s="1551"/>
      <c r="W40" s="1552"/>
    </row>
    <row r="41" spans="2:23" s="557" customFormat="1" ht="23.1" customHeight="1" x14ac:dyDescent="0.2">
      <c r="B41" s="876" t="s">
        <v>1807</v>
      </c>
      <c r="C41" s="894">
        <v>46686.464</v>
      </c>
      <c r="D41" s="894">
        <v>57318.192019771792</v>
      </c>
      <c r="E41" s="1478">
        <v>52641.269717000003</v>
      </c>
      <c r="F41" s="894">
        <v>54753.871009812487</v>
      </c>
      <c r="G41" s="1457">
        <v>66864.799048999994</v>
      </c>
      <c r="H41" s="1457">
        <v>42497.94685</v>
      </c>
      <c r="I41" s="1084">
        <v>5195.7043020000001</v>
      </c>
      <c r="J41" s="1085">
        <v>4299.9890769999984</v>
      </c>
      <c r="K41" s="1085">
        <v>3396.9016529999985</v>
      </c>
      <c r="L41" s="1085">
        <v>3375.8975999999993</v>
      </c>
      <c r="M41" s="1085">
        <v>4752.2882489999993</v>
      </c>
      <c r="N41" s="1085">
        <v>4494.211591000003</v>
      </c>
      <c r="O41" s="1085">
        <v>3713.685188000004</v>
      </c>
      <c r="P41" s="1085">
        <v>1885.0453620000001</v>
      </c>
      <c r="Q41" s="1085">
        <v>3345.4724199999996</v>
      </c>
      <c r="R41" s="1085">
        <v>2797.0264750000001</v>
      </c>
      <c r="S41" s="1085">
        <v>2446.4250740000007</v>
      </c>
      <c r="T41" s="1153">
        <v>2795.2998589999997</v>
      </c>
      <c r="U41" s="1592" t="s">
        <v>807</v>
      </c>
      <c r="V41" s="1551"/>
      <c r="W41" s="1552"/>
    </row>
    <row r="42" spans="2:23" s="557" customFormat="1" ht="23.1" customHeight="1" x14ac:dyDescent="0.2">
      <c r="B42" s="876" t="s">
        <v>1150</v>
      </c>
      <c r="C42" s="894">
        <v>148910.76736900001</v>
      </c>
      <c r="D42" s="894">
        <v>72014</v>
      </c>
      <c r="E42" s="1478">
        <v>37376.589078999998</v>
      </c>
      <c r="F42" s="894">
        <v>33860.628739303669</v>
      </c>
      <c r="G42" s="1457">
        <v>34529.407154269597</v>
      </c>
      <c r="H42" s="1457">
        <v>30295.449465893664</v>
      </c>
      <c r="I42" s="1084">
        <v>1200.0015390000001</v>
      </c>
      <c r="J42" s="1085">
        <v>0</v>
      </c>
      <c r="K42" s="1085">
        <v>9811.0409908936654</v>
      </c>
      <c r="L42" s="1085">
        <v>10546.464607</v>
      </c>
      <c r="M42" s="1085">
        <v>2611.4936929999999</v>
      </c>
      <c r="N42" s="1085">
        <v>4390.5955080000003</v>
      </c>
      <c r="O42" s="1085">
        <v>0</v>
      </c>
      <c r="P42" s="1085">
        <v>0</v>
      </c>
      <c r="Q42" s="1085">
        <v>1735.853128</v>
      </c>
      <c r="R42" s="1085">
        <v>0</v>
      </c>
      <c r="S42" s="1085">
        <v>0</v>
      </c>
      <c r="T42" s="1153">
        <v>0</v>
      </c>
      <c r="U42" s="1592" t="s">
        <v>636</v>
      </c>
      <c r="V42" s="1551"/>
      <c r="W42" s="1552"/>
    </row>
    <row r="43" spans="2:23" s="557" customFormat="1" ht="23.1" customHeight="1" x14ac:dyDescent="0.2">
      <c r="B43" s="876" t="s">
        <v>613</v>
      </c>
      <c r="C43" s="894">
        <v>12262.114000000001</v>
      </c>
      <c r="D43" s="894">
        <v>14975.42927529008</v>
      </c>
      <c r="E43" s="1478">
        <v>14400.967938000002</v>
      </c>
      <c r="F43" s="894">
        <v>15652.127330999996</v>
      </c>
      <c r="G43" s="1457">
        <v>22065.8704</v>
      </c>
      <c r="H43" s="1457">
        <v>13115.597652000002</v>
      </c>
      <c r="I43" s="1084">
        <v>961.22518099999979</v>
      </c>
      <c r="J43" s="1085">
        <v>1122.8052839999996</v>
      </c>
      <c r="K43" s="1085">
        <v>1348.8840030000006</v>
      </c>
      <c r="L43" s="1085">
        <v>1279.6143740000005</v>
      </c>
      <c r="M43" s="1085">
        <v>1518.7269360000003</v>
      </c>
      <c r="N43" s="1085">
        <v>1386.7880730000004</v>
      </c>
      <c r="O43" s="1085">
        <v>1084.4269929999996</v>
      </c>
      <c r="P43" s="1085">
        <v>970.80723599999999</v>
      </c>
      <c r="Q43" s="1085">
        <v>864.19036700000004</v>
      </c>
      <c r="R43" s="1085">
        <v>769.3719870000001</v>
      </c>
      <c r="S43" s="1085">
        <v>836.24459500000023</v>
      </c>
      <c r="T43" s="1153">
        <v>972.51262300000008</v>
      </c>
      <c r="U43" s="1592" t="s">
        <v>455</v>
      </c>
      <c r="V43" s="1551"/>
      <c r="W43" s="1552"/>
    </row>
    <row r="44" spans="2:23" s="557" customFormat="1" ht="23.1" customHeight="1" x14ac:dyDescent="0.2">
      <c r="B44" s="876" t="s">
        <v>1808</v>
      </c>
      <c r="C44" s="894">
        <v>15781.106345</v>
      </c>
      <c r="D44" s="894">
        <v>14551.483842</v>
      </c>
      <c r="E44" s="1478">
        <v>24514.202143000002</v>
      </c>
      <c r="F44" s="894">
        <v>34250.066552000004</v>
      </c>
      <c r="G44" s="1457">
        <v>32517.960362999995</v>
      </c>
      <c r="H44" s="1457">
        <v>24871.512006999998</v>
      </c>
      <c r="I44" s="1084">
        <v>1173.745242</v>
      </c>
      <c r="J44" s="1085">
        <v>2040.056012</v>
      </c>
      <c r="K44" s="1085">
        <v>2432.3201519999998</v>
      </c>
      <c r="L44" s="1085">
        <v>2315.6351809999996</v>
      </c>
      <c r="M44" s="1085">
        <v>1981.959989</v>
      </c>
      <c r="N44" s="1085">
        <v>2098.4354920000001</v>
      </c>
      <c r="O44" s="1085">
        <v>2088.1506429999999</v>
      </c>
      <c r="P44" s="1085">
        <v>1223.04027</v>
      </c>
      <c r="Q44" s="1085">
        <v>1917.3871079999999</v>
      </c>
      <c r="R44" s="1085">
        <v>1593.12565</v>
      </c>
      <c r="S44" s="1085">
        <v>1209.4410869999999</v>
      </c>
      <c r="T44" s="1153">
        <v>4798.2151809999996</v>
      </c>
      <c r="U44" s="1592" t="s">
        <v>805</v>
      </c>
      <c r="V44" s="1551"/>
      <c r="W44" s="1552"/>
    </row>
    <row r="45" spans="2:23" s="557" customFormat="1" ht="23.1" customHeight="1" x14ac:dyDescent="0.2">
      <c r="B45" s="876" t="s">
        <v>612</v>
      </c>
      <c r="C45" s="894">
        <v>10130.356999999998</v>
      </c>
      <c r="D45" s="894">
        <v>10711.786686652174</v>
      </c>
      <c r="E45" s="1478">
        <v>12905.171976000003</v>
      </c>
      <c r="F45" s="894">
        <v>10864.757463999998</v>
      </c>
      <c r="G45" s="1457">
        <v>9503.030800999999</v>
      </c>
      <c r="H45" s="1457">
        <v>5599.6992460000001</v>
      </c>
      <c r="I45" s="1084">
        <v>862.91627700000004</v>
      </c>
      <c r="J45" s="1085">
        <v>482.41177900000008</v>
      </c>
      <c r="K45" s="1085">
        <v>573.89310999999987</v>
      </c>
      <c r="L45" s="1085">
        <v>527.95003900000006</v>
      </c>
      <c r="M45" s="1085">
        <v>955.70532300000002</v>
      </c>
      <c r="N45" s="1085">
        <v>306.20538300000015</v>
      </c>
      <c r="O45" s="1085">
        <v>373.67564299999992</v>
      </c>
      <c r="P45" s="1085">
        <v>482.721542</v>
      </c>
      <c r="Q45" s="1085">
        <v>278.39595400000002</v>
      </c>
      <c r="R45" s="1085">
        <v>227.42681100000001</v>
      </c>
      <c r="S45" s="1085">
        <v>168.32888500000001</v>
      </c>
      <c r="T45" s="1153">
        <v>360.06850000000009</v>
      </c>
      <c r="U45" s="1592" t="s">
        <v>454</v>
      </c>
      <c r="V45" s="1551"/>
      <c r="W45" s="1552"/>
    </row>
    <row r="46" spans="2:23" s="557" customFormat="1" ht="23.1" customHeight="1" x14ac:dyDescent="0.2">
      <c r="B46" s="876" t="s">
        <v>610</v>
      </c>
      <c r="C46" s="894">
        <v>6857.2169999999996</v>
      </c>
      <c r="D46" s="894">
        <v>10750</v>
      </c>
      <c r="E46" s="1478">
        <v>12010.209484000001</v>
      </c>
      <c r="F46" s="894">
        <v>11785.824482</v>
      </c>
      <c r="G46" s="1457">
        <v>14589.604259999998</v>
      </c>
      <c r="H46" s="1457">
        <v>13357.255460000002</v>
      </c>
      <c r="I46" s="1084">
        <v>2058.8342119999998</v>
      </c>
      <c r="J46" s="1085">
        <v>2102.9161100000001</v>
      </c>
      <c r="K46" s="1085">
        <v>1494.8472690000008</v>
      </c>
      <c r="L46" s="1085">
        <v>1570.1100449999999</v>
      </c>
      <c r="M46" s="1085">
        <v>1372.4366859999993</v>
      </c>
      <c r="N46" s="1085">
        <v>846.80423799999994</v>
      </c>
      <c r="O46" s="1085">
        <v>732.29401899999993</v>
      </c>
      <c r="P46" s="1085">
        <v>378.38449800000001</v>
      </c>
      <c r="Q46" s="1085">
        <v>401.96932199999998</v>
      </c>
      <c r="R46" s="1085">
        <v>629.3439689999999</v>
      </c>
      <c r="S46" s="1085">
        <v>586.48916999999994</v>
      </c>
      <c r="T46" s="1153">
        <v>1182.8259219999995</v>
      </c>
      <c r="U46" s="1592" t="s">
        <v>611</v>
      </c>
      <c r="V46" s="1551"/>
      <c r="W46" s="1552"/>
    </row>
    <row r="47" spans="2:23" s="557" customFormat="1" ht="23.1" customHeight="1" x14ac:dyDescent="0.2">
      <c r="B47" s="876" t="s">
        <v>1809</v>
      </c>
      <c r="C47" s="894">
        <v>8811.4240000000009</v>
      </c>
      <c r="D47" s="894">
        <v>12708.910220457799</v>
      </c>
      <c r="E47" s="1478">
        <v>11757.439479999999</v>
      </c>
      <c r="F47" s="894">
        <v>11598.862277000002</v>
      </c>
      <c r="G47" s="1457">
        <v>15683.726958000001</v>
      </c>
      <c r="H47" s="1457">
        <v>14311.933939000002</v>
      </c>
      <c r="I47" s="1084">
        <v>1149.900905</v>
      </c>
      <c r="J47" s="1085">
        <v>1253.9741040000004</v>
      </c>
      <c r="K47" s="1085">
        <v>884.05982899999981</v>
      </c>
      <c r="L47" s="1085">
        <v>1122.3023010000002</v>
      </c>
      <c r="M47" s="1085">
        <v>1204.2217140000002</v>
      </c>
      <c r="N47" s="1085">
        <v>1077.954477</v>
      </c>
      <c r="O47" s="1085">
        <v>1118.6595360000001</v>
      </c>
      <c r="P47" s="1085">
        <v>1108.2781800000002</v>
      </c>
      <c r="Q47" s="1085">
        <v>1601.9619540000001</v>
      </c>
      <c r="R47" s="1085">
        <v>1058.3417460000001</v>
      </c>
      <c r="S47" s="1085">
        <v>1470.9039840000005</v>
      </c>
      <c r="T47" s="1153">
        <v>1261.375209</v>
      </c>
      <c r="U47" s="1592" t="s">
        <v>601</v>
      </c>
      <c r="V47" s="1551"/>
      <c r="W47" s="1552"/>
    </row>
    <row r="48" spans="2:23" s="1565" customFormat="1" ht="9" customHeight="1" x14ac:dyDescent="0.2">
      <c r="B48" s="874"/>
      <c r="C48" s="894"/>
      <c r="D48" s="894"/>
      <c r="E48" s="1478"/>
      <c r="F48" s="1478"/>
      <c r="G48" s="1457"/>
      <c r="H48" s="894"/>
      <c r="I48" s="1463"/>
      <c r="J48" s="1464"/>
      <c r="K48" s="1464"/>
      <c r="L48" s="1464"/>
      <c r="M48" s="1464"/>
      <c r="N48" s="1464"/>
      <c r="O48" s="1464"/>
      <c r="P48" s="1464"/>
      <c r="Q48" s="1464"/>
      <c r="R48" s="1464"/>
      <c r="S48" s="1464"/>
      <c r="T48" s="1465"/>
      <c r="U48" s="1590"/>
      <c r="V48" s="1551"/>
      <c r="W48" s="1552"/>
    </row>
    <row r="49" spans="2:23" s="557" customFormat="1" ht="23.1" customHeight="1" x14ac:dyDescent="0.2">
      <c r="B49" s="616" t="s">
        <v>566</v>
      </c>
      <c r="C49" s="894"/>
      <c r="D49" s="894"/>
      <c r="E49" s="1478"/>
      <c r="F49" s="1478"/>
      <c r="G49" s="1457"/>
      <c r="H49" s="894"/>
      <c r="I49" s="1084"/>
      <c r="J49" s="1085"/>
      <c r="K49" s="1085"/>
      <c r="L49" s="1085"/>
      <c r="M49" s="1085"/>
      <c r="N49" s="1085"/>
      <c r="O49" s="1085"/>
      <c r="P49" s="1085"/>
      <c r="Q49" s="1085"/>
      <c r="R49" s="1085"/>
      <c r="S49" s="1085"/>
      <c r="T49" s="1153"/>
      <c r="U49" s="1591" t="s">
        <v>272</v>
      </c>
      <c r="V49" s="1551"/>
      <c r="W49" s="1552"/>
    </row>
    <row r="50" spans="2:23" s="557" customFormat="1" ht="23.1" customHeight="1" x14ac:dyDescent="0.2">
      <c r="B50" s="876" t="s">
        <v>759</v>
      </c>
      <c r="C50" s="894">
        <v>359.16699999999997</v>
      </c>
      <c r="D50" s="894">
        <v>375</v>
      </c>
      <c r="E50" s="1478">
        <v>390.40122606911552</v>
      </c>
      <c r="F50" s="894">
        <v>407.36965847490148</v>
      </c>
      <c r="G50" s="1457">
        <v>403.43100731698672</v>
      </c>
      <c r="H50" s="1457">
        <v>234.83820904666683</v>
      </c>
      <c r="I50" s="1084">
        <v>34.555451972000021</v>
      </c>
      <c r="J50" s="1085">
        <v>27.532325000000007</v>
      </c>
      <c r="K50" s="1085">
        <v>23.403558</v>
      </c>
      <c r="L50" s="1085">
        <v>20.798448000000011</v>
      </c>
      <c r="M50" s="1085">
        <v>24.555442000000028</v>
      </c>
      <c r="N50" s="1085">
        <v>26.190524000000028</v>
      </c>
      <c r="O50" s="1085">
        <v>24.193079999999998</v>
      </c>
      <c r="P50" s="1085">
        <v>10.275891074666667</v>
      </c>
      <c r="Q50" s="1085">
        <v>14.65633900000002</v>
      </c>
      <c r="R50" s="1085">
        <v>11.572228999999997</v>
      </c>
      <c r="S50" s="1085">
        <v>6.5008409999999976</v>
      </c>
      <c r="T50" s="1153">
        <v>10.604080000000002</v>
      </c>
      <c r="U50" s="1592" t="s">
        <v>602</v>
      </c>
      <c r="V50" s="1551"/>
      <c r="W50" s="1552"/>
    </row>
    <row r="51" spans="2:23" s="557" customFormat="1" ht="23.1" customHeight="1" x14ac:dyDescent="0.2">
      <c r="B51" s="876" t="s">
        <v>703</v>
      </c>
      <c r="C51" s="894">
        <v>2572.73</v>
      </c>
      <c r="D51" s="894">
        <v>3812.337591083558</v>
      </c>
      <c r="E51" s="1478">
        <v>4709.132798416289</v>
      </c>
      <c r="F51" s="894">
        <v>2677.7889261789546</v>
      </c>
      <c r="G51" s="1457">
        <v>3358.6301244267415</v>
      </c>
      <c r="H51" s="1457">
        <v>1351.7308038401432</v>
      </c>
      <c r="I51" s="1084">
        <v>175.17072300000018</v>
      </c>
      <c r="J51" s="1085">
        <v>153.82105000000007</v>
      </c>
      <c r="K51" s="1085">
        <v>113.19082086799999</v>
      </c>
      <c r="L51" s="1085">
        <v>148.06253547999995</v>
      </c>
      <c r="M51" s="1085">
        <v>115.40478633500001</v>
      </c>
      <c r="N51" s="1085">
        <v>97.962979000000033</v>
      </c>
      <c r="O51" s="1085">
        <v>168.19431028571432</v>
      </c>
      <c r="P51" s="1085">
        <v>81.732763000000006</v>
      </c>
      <c r="Q51" s="1085">
        <v>72.775393000000008</v>
      </c>
      <c r="R51" s="1085">
        <v>80.060996428571499</v>
      </c>
      <c r="S51" s="1085">
        <v>70.981106442857126</v>
      </c>
      <c r="T51" s="1153">
        <v>74.373339999999956</v>
      </c>
      <c r="U51" s="1592" t="s">
        <v>456</v>
      </c>
      <c r="V51" s="1551"/>
      <c r="W51" s="1552"/>
    </row>
    <row r="52" spans="2:23" s="557" customFormat="1" ht="23.1" customHeight="1" x14ac:dyDescent="0.2">
      <c r="B52" s="876" t="s">
        <v>913</v>
      </c>
      <c r="C52" s="894">
        <v>2662.1299999999997</v>
      </c>
      <c r="D52" s="894">
        <v>3507.8272507557022</v>
      </c>
      <c r="E52" s="1478">
        <v>5637.5204880000001</v>
      </c>
      <c r="F52" s="894">
        <v>5277.0763841883218</v>
      </c>
      <c r="G52" s="1457">
        <v>4318.399499040539</v>
      </c>
      <c r="H52" s="1457">
        <v>3113.1753795909085</v>
      </c>
      <c r="I52" s="1084">
        <v>479.90839399999999</v>
      </c>
      <c r="J52" s="1085">
        <v>280.53041100000007</v>
      </c>
      <c r="K52" s="1085">
        <v>207.41133799999992</v>
      </c>
      <c r="L52" s="1085">
        <v>339.01137100000011</v>
      </c>
      <c r="M52" s="1085">
        <v>322.22224199999999</v>
      </c>
      <c r="N52" s="1085">
        <v>163.89697200000001</v>
      </c>
      <c r="O52" s="1085">
        <v>321.79032059090923</v>
      </c>
      <c r="P52" s="1085">
        <v>217.75800699999999</v>
      </c>
      <c r="Q52" s="1085">
        <v>163.17716300000001</v>
      </c>
      <c r="R52" s="1085">
        <v>124.09354400000002</v>
      </c>
      <c r="S52" s="1085">
        <v>295.24494799999979</v>
      </c>
      <c r="T52" s="1153">
        <v>198.13066899999987</v>
      </c>
      <c r="U52" s="1592" t="s">
        <v>914</v>
      </c>
      <c r="V52" s="1551"/>
      <c r="W52" s="1552"/>
    </row>
    <row r="53" spans="2:23" s="557" customFormat="1" ht="23.1" customHeight="1" x14ac:dyDescent="0.2">
      <c r="B53" s="876" t="s">
        <v>598</v>
      </c>
      <c r="C53" s="894">
        <v>850.44399999999996</v>
      </c>
      <c r="D53" s="894">
        <v>1001.3494388551934</v>
      </c>
      <c r="E53" s="1478">
        <v>1197.3598186592158</v>
      </c>
      <c r="F53" s="894">
        <v>1093.9144889106312</v>
      </c>
      <c r="G53" s="1457">
        <v>872.7811247041036</v>
      </c>
      <c r="H53" s="1457">
        <v>729.60494610000012</v>
      </c>
      <c r="I53" s="1084">
        <v>66.828264100000013</v>
      </c>
      <c r="J53" s="1085">
        <v>75.88562300000001</v>
      </c>
      <c r="K53" s="1085">
        <v>91.393913999999967</v>
      </c>
      <c r="L53" s="1085">
        <v>103.11046600000003</v>
      </c>
      <c r="M53" s="1085">
        <v>51.222095999999986</v>
      </c>
      <c r="N53" s="1085">
        <v>61.252011000000017</v>
      </c>
      <c r="O53" s="1085">
        <v>69.574871999999957</v>
      </c>
      <c r="P53" s="1085">
        <v>67.455534000000014</v>
      </c>
      <c r="Q53" s="1085">
        <v>28.789512000000009</v>
      </c>
      <c r="R53" s="1085">
        <v>25.865458999999987</v>
      </c>
      <c r="S53" s="1085">
        <v>45.71946299999999</v>
      </c>
      <c r="T53" s="1153">
        <v>42.50773199999999</v>
      </c>
      <c r="U53" s="1592" t="s">
        <v>806</v>
      </c>
      <c r="V53" s="1551"/>
      <c r="W53" s="1552"/>
    </row>
    <row r="54" spans="2:23" s="557" customFormat="1" ht="23.1" customHeight="1" x14ac:dyDescent="0.2">
      <c r="B54" s="876" t="s">
        <v>614</v>
      </c>
      <c r="C54" s="894">
        <v>317.84099999999995</v>
      </c>
      <c r="D54" s="894">
        <v>530.24386559614084</v>
      </c>
      <c r="E54" s="1478">
        <v>515.38983244710255</v>
      </c>
      <c r="F54" s="894">
        <v>375.98657619688981</v>
      </c>
      <c r="G54" s="1457">
        <v>350.695761</v>
      </c>
      <c r="H54" s="1457">
        <v>231.99754599999997</v>
      </c>
      <c r="I54" s="1084">
        <v>34.101060000000004</v>
      </c>
      <c r="J54" s="1085">
        <v>35.46927800000001</v>
      </c>
      <c r="K54" s="1085">
        <v>28.455539999999989</v>
      </c>
      <c r="L54" s="1085">
        <v>23.408329000000005</v>
      </c>
      <c r="M54" s="1085">
        <v>28.736136999999982</v>
      </c>
      <c r="N54" s="1085">
        <v>25.518068999999976</v>
      </c>
      <c r="O54" s="1085">
        <v>28.632188999999993</v>
      </c>
      <c r="P54" s="1085">
        <v>6.2802789999999975</v>
      </c>
      <c r="Q54" s="1085">
        <v>8.095320000000001</v>
      </c>
      <c r="R54" s="1085">
        <v>4.9760430000000024</v>
      </c>
      <c r="S54" s="1085">
        <v>2.9765709999999994</v>
      </c>
      <c r="T54" s="1153">
        <v>5.3487309999999999</v>
      </c>
      <c r="U54" s="1592" t="s">
        <v>615</v>
      </c>
      <c r="V54" s="1551"/>
      <c r="W54" s="1552"/>
    </row>
    <row r="55" spans="2:23" s="557" customFormat="1" ht="23.1" customHeight="1" x14ac:dyDescent="0.2">
      <c r="B55" s="876" t="s">
        <v>760</v>
      </c>
      <c r="C55" s="894">
        <v>204.739</v>
      </c>
      <c r="D55" s="894">
        <v>220.58897049999999</v>
      </c>
      <c r="E55" s="1478">
        <v>234.75549543293084</v>
      </c>
      <c r="F55" s="894">
        <v>270.14919633928781</v>
      </c>
      <c r="G55" s="1457">
        <v>207.13628861876188</v>
      </c>
      <c r="H55" s="1457">
        <v>43.099838413571426</v>
      </c>
      <c r="I55" s="1084">
        <v>6.0384288457142841</v>
      </c>
      <c r="J55" s="1085">
        <v>5.6590400000000027</v>
      </c>
      <c r="K55" s="1085">
        <v>4.5982875500000002</v>
      </c>
      <c r="L55" s="1085">
        <v>4.5923529999999984</v>
      </c>
      <c r="M55" s="1085">
        <v>3.6976866500000001</v>
      </c>
      <c r="N55" s="1085">
        <v>4.5886608999999998</v>
      </c>
      <c r="O55" s="1085">
        <v>2.2748540749999995</v>
      </c>
      <c r="P55" s="1085">
        <v>1.3400221428571428</v>
      </c>
      <c r="Q55" s="1085">
        <v>3.3096174500000002</v>
      </c>
      <c r="R55" s="1085">
        <v>1.4187780600000002</v>
      </c>
      <c r="S55" s="1085">
        <v>2.4009488600000006</v>
      </c>
      <c r="T55" s="1153">
        <v>3.1811608800000006</v>
      </c>
      <c r="U55" s="1592" t="s">
        <v>428</v>
      </c>
      <c r="V55" s="1551"/>
      <c r="W55" s="1552"/>
    </row>
    <row r="56" spans="2:23" s="557" customFormat="1" ht="23.1" customHeight="1" x14ac:dyDescent="0.2">
      <c r="B56" s="876" t="s">
        <v>1807</v>
      </c>
      <c r="C56" s="894">
        <v>701.05000000000018</v>
      </c>
      <c r="D56" s="894">
        <v>834</v>
      </c>
      <c r="E56" s="1478">
        <v>955.0055281220059</v>
      </c>
      <c r="F56" s="894">
        <v>844.02680280580603</v>
      </c>
      <c r="G56" s="1457">
        <v>855.69446713887316</v>
      </c>
      <c r="H56" s="1457">
        <v>452.99573130877189</v>
      </c>
      <c r="I56" s="1084">
        <v>60.298839320000035</v>
      </c>
      <c r="J56" s="1085">
        <v>51.131067999999985</v>
      </c>
      <c r="K56" s="1085">
        <v>39.606619000000002</v>
      </c>
      <c r="L56" s="1085">
        <v>33.933028999999998</v>
      </c>
      <c r="M56" s="1085">
        <v>49.713190946666671</v>
      </c>
      <c r="N56" s="1085">
        <v>50.353090999999957</v>
      </c>
      <c r="O56" s="1085">
        <v>36.715117000000035</v>
      </c>
      <c r="P56" s="1085">
        <v>19.606448999999987</v>
      </c>
      <c r="Q56" s="1085">
        <v>34.879071000000017</v>
      </c>
      <c r="R56" s="1085">
        <v>28.30105600000001</v>
      </c>
      <c r="S56" s="1085">
        <v>24.392896042105257</v>
      </c>
      <c r="T56" s="1153">
        <v>24.065304999999992</v>
      </c>
      <c r="U56" s="1592" t="s">
        <v>807</v>
      </c>
      <c r="V56" s="1551"/>
      <c r="W56" s="1552"/>
    </row>
    <row r="57" spans="2:23" s="557" customFormat="1" ht="23.1" customHeight="1" x14ac:dyDescent="0.2">
      <c r="B57" s="876" t="s">
        <v>1150</v>
      </c>
      <c r="C57" s="894">
        <v>4570.0994180000007</v>
      </c>
      <c r="D57" s="894">
        <v>3130</v>
      </c>
      <c r="E57" s="1478">
        <v>2269.7552769999998</v>
      </c>
      <c r="F57" s="894">
        <v>1549.464782</v>
      </c>
      <c r="G57" s="1457">
        <v>1085.119498</v>
      </c>
      <c r="H57" s="1457">
        <v>859.92232300000001</v>
      </c>
      <c r="I57" s="1084">
        <v>37.127754000000003</v>
      </c>
      <c r="J57" s="1085">
        <v>0</v>
      </c>
      <c r="K57" s="1085">
        <v>286.59782100000001</v>
      </c>
      <c r="L57" s="1085">
        <v>308.55888099999999</v>
      </c>
      <c r="M57" s="1085">
        <v>65.538710000000009</v>
      </c>
      <c r="N57" s="1085">
        <v>118.795046</v>
      </c>
      <c r="O57" s="1085">
        <v>0</v>
      </c>
      <c r="P57" s="1085">
        <v>0</v>
      </c>
      <c r="Q57" s="1085">
        <v>43.304110999999999</v>
      </c>
      <c r="R57" s="1085">
        <v>0</v>
      </c>
      <c r="S57" s="1085">
        <v>0</v>
      </c>
      <c r="T57" s="1153">
        <v>0</v>
      </c>
      <c r="U57" s="1592" t="s">
        <v>636</v>
      </c>
      <c r="V57" s="1551"/>
      <c r="W57" s="1552"/>
    </row>
    <row r="58" spans="2:23" s="557" customFormat="1" ht="23.1" customHeight="1" x14ac:dyDescent="0.2">
      <c r="B58" s="876" t="s">
        <v>613</v>
      </c>
      <c r="C58" s="894">
        <v>352.2299999999999</v>
      </c>
      <c r="D58" s="894">
        <v>461.73547127390054</v>
      </c>
      <c r="E58" s="1478">
        <v>491.88136945223636</v>
      </c>
      <c r="F58" s="894">
        <v>435.57871171931646</v>
      </c>
      <c r="G58" s="1457">
        <v>482.01742410789996</v>
      </c>
      <c r="H58" s="1457">
        <v>267.94931430909088</v>
      </c>
      <c r="I58" s="1084">
        <v>20.01368699999999</v>
      </c>
      <c r="J58" s="1085">
        <v>25.477164000000002</v>
      </c>
      <c r="K58" s="1085">
        <v>32.86432772727273</v>
      </c>
      <c r="L58" s="1085">
        <v>27.909457000000007</v>
      </c>
      <c r="M58" s="1085">
        <v>30.975681000000002</v>
      </c>
      <c r="N58" s="1085">
        <v>30.245360581818183</v>
      </c>
      <c r="O58" s="1085">
        <v>21.412930999999997</v>
      </c>
      <c r="P58" s="1085">
        <v>20.267903000000004</v>
      </c>
      <c r="Q58" s="1085">
        <v>16.404416999999999</v>
      </c>
      <c r="R58" s="1085">
        <v>12.659336000000003</v>
      </c>
      <c r="S58" s="1085">
        <v>14.861623000000002</v>
      </c>
      <c r="T58" s="1153">
        <v>14.857427000000003</v>
      </c>
      <c r="U58" s="1592" t="s">
        <v>455</v>
      </c>
      <c r="V58" s="1551"/>
      <c r="W58" s="1552"/>
    </row>
    <row r="59" spans="2:23" s="557" customFormat="1" ht="23.1" customHeight="1" x14ac:dyDescent="0.2">
      <c r="B59" s="876" t="s">
        <v>1808</v>
      </c>
      <c r="C59" s="894">
        <v>805.7058780000001</v>
      </c>
      <c r="D59" s="894">
        <v>844.75621100000001</v>
      </c>
      <c r="E59" s="1478">
        <v>1231.810741</v>
      </c>
      <c r="F59" s="894">
        <v>1296.5977800000001</v>
      </c>
      <c r="G59" s="1457">
        <v>861.71472900000003</v>
      </c>
      <c r="H59" s="1457">
        <v>574.00545199999999</v>
      </c>
      <c r="I59" s="1084">
        <v>27.116</v>
      </c>
      <c r="J59" s="1085">
        <v>48.178899999999999</v>
      </c>
      <c r="K59" s="1085">
        <v>58.769266000000002</v>
      </c>
      <c r="L59" s="1085">
        <v>50.066139999999997</v>
      </c>
      <c r="M59" s="1085">
        <v>44.945987000000002</v>
      </c>
      <c r="N59" s="1085">
        <v>50.31185</v>
      </c>
      <c r="O59" s="1085">
        <v>47.150199999999998</v>
      </c>
      <c r="P59" s="1085">
        <v>27.33821</v>
      </c>
      <c r="Q59" s="1085">
        <v>47.440300000000001</v>
      </c>
      <c r="R59" s="1085">
        <v>38.967059999999996</v>
      </c>
      <c r="S59" s="1085">
        <v>28.561879000000001</v>
      </c>
      <c r="T59" s="1153">
        <v>105.15966</v>
      </c>
      <c r="U59" s="1592" t="s">
        <v>805</v>
      </c>
      <c r="V59" s="1551"/>
      <c r="W59" s="1552"/>
    </row>
    <row r="60" spans="2:23" s="557" customFormat="1" ht="23.1" customHeight="1" x14ac:dyDescent="0.2">
      <c r="B60" s="876" t="s">
        <v>612</v>
      </c>
      <c r="C60" s="894">
        <v>545.077</v>
      </c>
      <c r="D60" s="894">
        <v>608.53423980538082</v>
      </c>
      <c r="E60" s="1478">
        <v>749.54925879999996</v>
      </c>
      <c r="F60" s="894">
        <v>594.05019103314305</v>
      </c>
      <c r="G60" s="1457">
        <v>530.08263199999988</v>
      </c>
      <c r="H60" s="1457">
        <v>252.90449999999996</v>
      </c>
      <c r="I60" s="1084">
        <v>46.038145</v>
      </c>
      <c r="J60" s="1085">
        <v>21.375532000000003</v>
      </c>
      <c r="K60" s="1085">
        <v>29.176324999999999</v>
      </c>
      <c r="L60" s="1085">
        <v>20.823614999999997</v>
      </c>
      <c r="M60" s="1085">
        <v>42.575483999999996</v>
      </c>
      <c r="N60" s="1085">
        <v>13.966330999999998</v>
      </c>
      <c r="O60" s="1085">
        <v>13.532069999999997</v>
      </c>
      <c r="P60" s="1085">
        <v>20.953057999999999</v>
      </c>
      <c r="Q60" s="1085">
        <v>13.530379999999999</v>
      </c>
      <c r="R60" s="1085">
        <v>10.484515000000002</v>
      </c>
      <c r="S60" s="1085">
        <v>6.9471850000000002</v>
      </c>
      <c r="T60" s="1153">
        <v>13.501860000000001</v>
      </c>
      <c r="U60" s="1592" t="s">
        <v>454</v>
      </c>
      <c r="V60" s="1551"/>
      <c r="W60" s="1552"/>
    </row>
    <row r="61" spans="2:23" s="557" customFormat="1" ht="23.1" customHeight="1" x14ac:dyDescent="0.2">
      <c r="B61" s="876" t="s">
        <v>610</v>
      </c>
      <c r="C61" s="894">
        <v>482.77200000000005</v>
      </c>
      <c r="D61" s="894">
        <v>710</v>
      </c>
      <c r="E61" s="1478">
        <v>577.29718100000002</v>
      </c>
      <c r="F61" s="894">
        <v>608.32103868571437</v>
      </c>
      <c r="G61" s="1457">
        <v>674.57965115714296</v>
      </c>
      <c r="H61" s="1457">
        <v>508.62356811111118</v>
      </c>
      <c r="I61" s="1084">
        <v>79.59466900000001</v>
      </c>
      <c r="J61" s="1085">
        <v>93.629280999999978</v>
      </c>
      <c r="K61" s="1085">
        <v>75.740649333333337</v>
      </c>
      <c r="L61" s="1085">
        <v>69.018202777777773</v>
      </c>
      <c r="M61" s="1085">
        <v>50.710183000000008</v>
      </c>
      <c r="N61" s="1085">
        <v>24.576097000000001</v>
      </c>
      <c r="O61" s="1085">
        <v>19.837819000000003</v>
      </c>
      <c r="P61" s="1085">
        <v>12.638166999999999</v>
      </c>
      <c r="Q61" s="1085">
        <v>12.336839000000001</v>
      </c>
      <c r="R61" s="1085">
        <v>15.765763999999999</v>
      </c>
      <c r="S61" s="1085">
        <v>16.307207000000002</v>
      </c>
      <c r="T61" s="1153">
        <v>38.468689999999995</v>
      </c>
      <c r="U61" s="1592" t="s">
        <v>611</v>
      </c>
      <c r="V61" s="1551"/>
      <c r="W61" s="1552"/>
    </row>
    <row r="62" spans="2:23" s="557" customFormat="1" ht="23.1" customHeight="1" x14ac:dyDescent="0.2">
      <c r="B62" s="876" t="s">
        <v>1809</v>
      </c>
      <c r="C62" s="894">
        <v>76.614000000000004</v>
      </c>
      <c r="D62" s="894">
        <v>70.977817893103449</v>
      </c>
      <c r="E62" s="1478">
        <v>106.56557100000001</v>
      </c>
      <c r="F62" s="894">
        <v>94.183439000000007</v>
      </c>
      <c r="G62" s="1457">
        <v>106.58056366666665</v>
      </c>
      <c r="H62" s="1457">
        <v>72.503360000000001</v>
      </c>
      <c r="I62" s="1084">
        <v>6.3813439999999995</v>
      </c>
      <c r="J62" s="1085">
        <v>7.2719560000000012</v>
      </c>
      <c r="K62" s="1085">
        <v>5.2089439999999998</v>
      </c>
      <c r="L62" s="1085">
        <v>4.4663599999999999</v>
      </c>
      <c r="M62" s="1085">
        <v>6.5001919999999993</v>
      </c>
      <c r="N62" s="1085">
        <v>5.884945000000001</v>
      </c>
      <c r="O62" s="1085">
        <v>6.5844019999999999</v>
      </c>
      <c r="P62" s="1085">
        <v>5.706107000000002</v>
      </c>
      <c r="Q62" s="1085">
        <v>7.7925359999999992</v>
      </c>
      <c r="R62" s="1085">
        <v>5.1035539999999999</v>
      </c>
      <c r="S62" s="1085">
        <v>6.4324419999999991</v>
      </c>
      <c r="T62" s="1153">
        <v>5.1705779999999999</v>
      </c>
      <c r="U62" s="1592" t="s">
        <v>601</v>
      </c>
      <c r="V62" s="1551"/>
      <c r="W62" s="1552"/>
    </row>
    <row r="63" spans="2:23" s="1587" customFormat="1" ht="9" customHeight="1" thickBot="1" x14ac:dyDescent="0.25">
      <c r="B63" s="1578"/>
      <c r="C63" s="1582"/>
      <c r="D63" s="1582"/>
      <c r="E63" s="1583"/>
      <c r="F63" s="1584"/>
      <c r="G63" s="1579"/>
      <c r="H63" s="1650"/>
      <c r="I63" s="1585"/>
      <c r="J63" s="1580"/>
      <c r="K63" s="1580"/>
      <c r="L63" s="1580"/>
      <c r="M63" s="1580"/>
      <c r="N63" s="1580"/>
      <c r="O63" s="1580"/>
      <c r="P63" s="1580"/>
      <c r="Q63" s="1580"/>
      <c r="R63" s="1580"/>
      <c r="S63" s="1580"/>
      <c r="T63" s="1581"/>
      <c r="U63" s="1586"/>
      <c r="W63" s="1588"/>
    </row>
    <row r="64" spans="2:23" ht="9" customHeight="1" thickTop="1" x14ac:dyDescent="0.35"/>
    <row r="65" spans="2:21" s="336" customFormat="1" ht="22.5" x14ac:dyDescent="0.5">
      <c r="B65" s="336" t="s">
        <v>1801</v>
      </c>
      <c r="U65" s="336" t="s">
        <v>1802</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649</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650</v>
      </c>
    </row>
    <row r="14" spans="1:1" ht="18.75" customHeight="1" x14ac:dyDescent="0.85"/>
    <row r="15" spans="1:1" ht="48" x14ac:dyDescent="1.05">
      <c r="A15" s="293" t="s">
        <v>651</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561</v>
      </c>
    </row>
    <row r="9" spans="1:1" ht="18.75" customHeight="1" x14ac:dyDescent="0.85"/>
    <row r="10" spans="1:1" ht="53.25" x14ac:dyDescent="1.1499999999999999">
      <c r="A10" s="291" t="s">
        <v>1562</v>
      </c>
    </row>
    <row r="11" spans="1:1" ht="36.75" x14ac:dyDescent="0.85"/>
    <row r="12" spans="1:1" ht="36.75" x14ac:dyDescent="0.85"/>
    <row r="13" spans="1:1" ht="36.75" x14ac:dyDescent="0.85">
      <c r="A13" s="290" t="s">
        <v>562</v>
      </c>
    </row>
    <row r="14" spans="1:1" ht="18.75" customHeight="1" x14ac:dyDescent="0.85"/>
    <row r="15" spans="1:1" ht="48" x14ac:dyDescent="1.05">
      <c r="A15" s="293" t="s">
        <v>1563</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97" t="s">
        <v>1919</v>
      </c>
      <c r="C3" s="1798"/>
      <c r="D3" s="1798"/>
      <c r="E3" s="1798"/>
      <c r="F3" s="1798"/>
      <c r="G3" s="1798"/>
      <c r="H3" s="1798"/>
      <c r="I3" s="1798"/>
    </row>
    <row r="4" spans="2:23" ht="18.75" customHeight="1" x14ac:dyDescent="0.85">
      <c r="B4" s="703"/>
      <c r="C4" s="704"/>
      <c r="D4" s="704"/>
      <c r="E4" s="704"/>
      <c r="F4" s="704"/>
      <c r="G4" s="704"/>
      <c r="H4" s="704"/>
      <c r="I4" s="704"/>
    </row>
    <row r="5" spans="2:23" ht="38.1" customHeight="1" x14ac:dyDescent="0.85">
      <c r="B5" s="1797" t="s">
        <v>1920</v>
      </c>
      <c r="C5" s="1797"/>
      <c r="D5" s="1797"/>
      <c r="E5" s="1797"/>
      <c r="F5" s="1797"/>
      <c r="G5" s="1797"/>
      <c r="H5" s="1797"/>
      <c r="I5" s="1797"/>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136" customFormat="1" ht="20.100000000000001" customHeight="1" x14ac:dyDescent="0.2">
      <c r="B7" s="1137" t="s">
        <v>716</v>
      </c>
      <c r="C7" s="1495"/>
      <c r="D7" s="1495"/>
      <c r="E7" s="1495"/>
      <c r="F7" s="1495"/>
      <c r="G7" s="1495"/>
      <c r="H7" s="1495"/>
      <c r="I7" s="1138" t="s">
        <v>1770</v>
      </c>
    </row>
    <row r="8" spans="2:23" ht="16.5" customHeight="1" thickBot="1" x14ac:dyDescent="0.7">
      <c r="B8" s="101"/>
      <c r="C8" s="1684"/>
      <c r="D8" s="1684"/>
      <c r="E8" s="1684"/>
      <c r="F8" s="1685"/>
      <c r="G8" s="1685"/>
      <c r="H8" s="1685"/>
      <c r="I8" s="99"/>
      <c r="J8" s="42"/>
      <c r="K8" s="42"/>
      <c r="L8" s="42"/>
      <c r="M8" s="42"/>
      <c r="N8" s="42"/>
      <c r="O8" s="42"/>
      <c r="P8" s="42"/>
      <c r="R8" s="42"/>
      <c r="S8" s="42"/>
      <c r="T8" s="42"/>
      <c r="U8" s="42"/>
    </row>
    <row r="9" spans="2:23" s="258" customFormat="1" ht="24.95" customHeight="1" thickTop="1" x14ac:dyDescent="0.7">
      <c r="B9" s="1967" t="s">
        <v>887</v>
      </c>
      <c r="C9" s="1784">
        <v>2007</v>
      </c>
      <c r="D9" s="1784">
        <v>2008</v>
      </c>
      <c r="E9" s="1784">
        <v>2009</v>
      </c>
      <c r="F9" s="1784">
        <v>2010</v>
      </c>
      <c r="G9" s="1784">
        <v>2011</v>
      </c>
      <c r="H9" s="1784">
        <v>2012</v>
      </c>
      <c r="I9" s="1970" t="s">
        <v>886</v>
      </c>
    </row>
    <row r="10" spans="2:23" s="258" customFormat="1" ht="24.95" customHeight="1" x14ac:dyDescent="0.7">
      <c r="B10" s="1968"/>
      <c r="C10" s="1785"/>
      <c r="D10" s="1785"/>
      <c r="E10" s="1785"/>
      <c r="F10" s="1785"/>
      <c r="G10" s="1785"/>
      <c r="H10" s="1785"/>
      <c r="I10" s="2000"/>
    </row>
    <row r="11" spans="2:23" s="258" customFormat="1" ht="24.95" customHeight="1" x14ac:dyDescent="0.7">
      <c r="B11" s="1969"/>
      <c r="C11" s="1786"/>
      <c r="D11" s="1786"/>
      <c r="E11" s="1786"/>
      <c r="F11" s="1786"/>
      <c r="G11" s="1786"/>
      <c r="H11" s="1786"/>
      <c r="I11" s="2001"/>
    </row>
    <row r="12" spans="2:23" s="258" customFormat="1" ht="15" customHeight="1" x14ac:dyDescent="0.7">
      <c r="B12" s="487"/>
      <c r="C12" s="582"/>
      <c r="D12" s="582"/>
      <c r="E12" s="582"/>
      <c r="F12" s="582"/>
      <c r="G12" s="582"/>
      <c r="H12" s="582"/>
      <c r="I12" s="594"/>
      <c r="N12" s="1485"/>
      <c r="O12" s="1485"/>
      <c r="P12" s="1485"/>
    </row>
    <row r="13" spans="2:23" s="367" customFormat="1" ht="38.1" customHeight="1" x14ac:dyDescent="0.2">
      <c r="B13" s="1381" t="s">
        <v>221</v>
      </c>
      <c r="C13" s="1333"/>
      <c r="D13" s="1333"/>
      <c r="E13" s="1333"/>
      <c r="F13" s="1333"/>
      <c r="G13" s="1333"/>
      <c r="H13" s="1333"/>
      <c r="I13" s="1493" t="s">
        <v>222</v>
      </c>
      <c r="J13" s="1487"/>
      <c r="K13" s="1487"/>
      <c r="L13" s="1487"/>
      <c r="M13" s="1487"/>
      <c r="N13" s="613"/>
      <c r="O13" s="613"/>
      <c r="P13" s="613"/>
    </row>
    <row r="14" spans="2:23" s="367" customFormat="1" ht="30.75" x14ac:dyDescent="0.2">
      <c r="B14" s="1140"/>
      <c r="C14" s="1333"/>
      <c r="D14" s="1333"/>
      <c r="E14" s="1333"/>
      <c r="F14" s="1333"/>
      <c r="G14" s="1333"/>
      <c r="H14" s="1333"/>
      <c r="I14" s="878"/>
    </row>
    <row r="15" spans="2:23" s="362" customFormat="1" ht="38.1" customHeight="1" x14ac:dyDescent="0.2">
      <c r="B15" s="1491" t="s">
        <v>438</v>
      </c>
      <c r="C15" s="905">
        <v>3468801</v>
      </c>
      <c r="D15" s="905">
        <v>4161909</v>
      </c>
      <c r="E15" s="905">
        <v>4330180</v>
      </c>
      <c r="F15" s="905">
        <v>5043886</v>
      </c>
      <c r="G15" s="905">
        <v>5611444</v>
      </c>
      <c r="H15" s="905">
        <v>5360189</v>
      </c>
      <c r="I15" s="741" t="s">
        <v>768</v>
      </c>
    </row>
    <row r="16" spans="2:23" s="367" customFormat="1" ht="38.1" customHeight="1" x14ac:dyDescent="0.2">
      <c r="B16" s="1140" t="s">
        <v>769</v>
      </c>
      <c r="C16" s="909">
        <v>1447963</v>
      </c>
      <c r="D16" s="909">
        <v>1713849</v>
      </c>
      <c r="E16" s="909">
        <v>1809475</v>
      </c>
      <c r="F16" s="909">
        <v>2209369</v>
      </c>
      <c r="G16" s="909">
        <v>2358724</v>
      </c>
      <c r="H16" s="909">
        <v>2335347</v>
      </c>
      <c r="I16" s="878" t="s">
        <v>770</v>
      </c>
      <c r="J16" s="362"/>
      <c r="K16" s="362"/>
      <c r="L16" s="362"/>
      <c r="M16" s="362"/>
      <c r="N16" s="362"/>
      <c r="P16" s="362"/>
    </row>
    <row r="17" spans="2:16" s="367" customFormat="1" ht="38.1" customHeight="1" x14ac:dyDescent="0.2">
      <c r="B17" s="1139" t="s">
        <v>771</v>
      </c>
      <c r="C17" s="905">
        <v>2020838</v>
      </c>
      <c r="D17" s="1488">
        <v>2448060</v>
      </c>
      <c r="E17" s="1488">
        <v>2520705</v>
      </c>
      <c r="F17" s="905">
        <v>2834517</v>
      </c>
      <c r="G17" s="905">
        <v>3252720</v>
      </c>
      <c r="H17" s="905">
        <v>3024842</v>
      </c>
      <c r="I17" s="741" t="s">
        <v>772</v>
      </c>
      <c r="J17" s="362"/>
      <c r="K17" s="362"/>
      <c r="L17" s="362"/>
      <c r="M17" s="362"/>
      <c r="N17" s="362"/>
      <c r="P17" s="362"/>
    </row>
    <row r="18" spans="2:16" s="367" customFormat="1" ht="38.1" customHeight="1" x14ac:dyDescent="0.2">
      <c r="B18" s="1140" t="s">
        <v>773</v>
      </c>
      <c r="C18" s="909">
        <v>81275</v>
      </c>
      <c r="D18" s="909">
        <v>98360</v>
      </c>
      <c r="E18" s="909">
        <v>101520</v>
      </c>
      <c r="F18" s="909">
        <v>121093</v>
      </c>
      <c r="G18" s="909">
        <v>139631</v>
      </c>
      <c r="H18" s="909">
        <v>132560</v>
      </c>
      <c r="I18" s="878" t="s">
        <v>774</v>
      </c>
      <c r="J18" s="362"/>
      <c r="K18" s="362"/>
      <c r="L18" s="362"/>
      <c r="M18" s="362"/>
      <c r="N18" s="362"/>
      <c r="P18" s="362"/>
    </row>
    <row r="19" spans="2:16" s="367" customFormat="1" ht="38.1" customHeight="1" x14ac:dyDescent="0.2">
      <c r="B19" s="1140" t="s">
        <v>775</v>
      </c>
      <c r="C19" s="909">
        <v>1939563</v>
      </c>
      <c r="D19" s="909">
        <v>2349700</v>
      </c>
      <c r="E19" s="909">
        <v>2419185</v>
      </c>
      <c r="F19" s="909">
        <v>2713424</v>
      </c>
      <c r="G19" s="909">
        <v>3113089</v>
      </c>
      <c r="H19" s="909">
        <v>2892282</v>
      </c>
      <c r="I19" s="878" t="s">
        <v>872</v>
      </c>
      <c r="J19" s="362"/>
      <c r="K19" s="362"/>
      <c r="L19" s="362"/>
      <c r="M19" s="362"/>
      <c r="N19" s="362"/>
      <c r="P19" s="362"/>
    </row>
    <row r="20" spans="2:16" s="367" customFormat="1" ht="38.1" customHeight="1" x14ac:dyDescent="0.2">
      <c r="B20" s="1140" t="s">
        <v>34</v>
      </c>
      <c r="C20" s="909">
        <v>-213118</v>
      </c>
      <c r="D20" s="909">
        <v>-275338</v>
      </c>
      <c r="E20" s="909">
        <v>29235</v>
      </c>
      <c r="F20" s="909">
        <v>2095</v>
      </c>
      <c r="G20" s="909">
        <v>-203286</v>
      </c>
      <c r="H20" s="909">
        <v>-252966</v>
      </c>
      <c r="I20" s="878" t="s">
        <v>3</v>
      </c>
      <c r="J20" s="362"/>
      <c r="K20" s="362"/>
      <c r="L20" s="362"/>
      <c r="M20" s="362"/>
      <c r="N20" s="362"/>
      <c r="P20" s="362"/>
    </row>
    <row r="21" spans="2:16" s="367" customFormat="1" ht="38.1" customHeight="1" x14ac:dyDescent="0.2">
      <c r="B21" s="1140" t="s">
        <v>836</v>
      </c>
      <c r="C21" s="909">
        <v>2233956</v>
      </c>
      <c r="D21" s="1456">
        <v>2723398</v>
      </c>
      <c r="E21" s="1456">
        <v>2491470</v>
      </c>
      <c r="F21" s="909">
        <v>2832422</v>
      </c>
      <c r="G21" s="909">
        <v>3456006</v>
      </c>
      <c r="H21" s="909">
        <v>3277808</v>
      </c>
      <c r="I21" s="878" t="s">
        <v>219</v>
      </c>
      <c r="J21" s="362"/>
      <c r="K21" s="362"/>
      <c r="L21" s="362"/>
      <c r="M21" s="362"/>
      <c r="N21" s="362"/>
      <c r="P21" s="362"/>
    </row>
    <row r="22" spans="2:16" s="362" customFormat="1" ht="38.1" customHeight="1" x14ac:dyDescent="0.2">
      <c r="B22" s="1139" t="s">
        <v>2</v>
      </c>
      <c r="C22" s="905">
        <v>2152681</v>
      </c>
      <c r="D22" s="1488">
        <v>2625038</v>
      </c>
      <c r="E22" s="1488">
        <v>2389950</v>
      </c>
      <c r="F22" s="905">
        <v>2711329</v>
      </c>
      <c r="G22" s="905">
        <v>3316375</v>
      </c>
      <c r="H22" s="905">
        <v>3145248</v>
      </c>
      <c r="I22" s="741" t="s">
        <v>220</v>
      </c>
    </row>
    <row r="23" spans="2:16" s="367" customFormat="1" ht="35.1" customHeight="1" thickBot="1" x14ac:dyDescent="0.25">
      <c r="B23" s="1492"/>
      <c r="C23" s="1631"/>
      <c r="D23" s="1106"/>
      <c r="E23" s="1107"/>
      <c r="F23" s="1107"/>
      <c r="G23" s="1107"/>
      <c r="H23" s="1631"/>
      <c r="I23" s="1494"/>
      <c r="K23" s="362"/>
      <c r="L23" s="362"/>
      <c r="M23" s="362"/>
      <c r="N23" s="362"/>
      <c r="O23" s="362"/>
      <c r="P23" s="362"/>
    </row>
    <row r="24" spans="2:16" s="367" customFormat="1" ht="15" customHeight="1" thickTop="1" x14ac:dyDescent="0.2">
      <c r="B24" s="1140"/>
      <c r="C24" s="909"/>
      <c r="D24" s="909"/>
      <c r="E24" s="909"/>
      <c r="F24" s="909"/>
      <c r="G24" s="909"/>
      <c r="H24" s="909"/>
      <c r="I24" s="878"/>
      <c r="K24" s="362"/>
      <c r="L24" s="362"/>
      <c r="M24" s="362"/>
      <c r="N24" s="362"/>
      <c r="O24" s="362"/>
      <c r="P24" s="362"/>
    </row>
    <row r="25" spans="2:16" s="367" customFormat="1" ht="38.1" customHeight="1" x14ac:dyDescent="0.2">
      <c r="B25" s="1381" t="s">
        <v>51</v>
      </c>
      <c r="C25" s="1489"/>
      <c r="D25" s="1489"/>
      <c r="E25" s="1489"/>
      <c r="F25" s="1489"/>
      <c r="G25" s="1489"/>
      <c r="H25" s="1489"/>
      <c r="I25" s="877" t="s">
        <v>407</v>
      </c>
      <c r="J25" s="1490"/>
      <c r="K25" s="362"/>
      <c r="L25" s="362"/>
      <c r="M25" s="362"/>
      <c r="N25" s="362"/>
      <c r="O25" s="362"/>
      <c r="P25" s="362"/>
    </row>
    <row r="26" spans="2:16" s="367" customFormat="1" ht="30.75" x14ac:dyDescent="0.2">
      <c r="B26" s="1140"/>
      <c r="C26" s="1489"/>
      <c r="D26" s="1489"/>
      <c r="E26" s="1489"/>
      <c r="F26" s="1489"/>
      <c r="G26" s="1489"/>
      <c r="H26" s="1489"/>
      <c r="I26" s="878"/>
      <c r="K26" s="362"/>
      <c r="L26" s="362"/>
      <c r="M26" s="362"/>
      <c r="N26" s="362"/>
      <c r="O26" s="362"/>
      <c r="P26" s="362"/>
    </row>
    <row r="27" spans="2:16" s="362" customFormat="1" ht="38.1" customHeight="1" x14ac:dyDescent="0.2">
      <c r="B27" s="1491" t="s">
        <v>438</v>
      </c>
      <c r="C27" s="905">
        <v>2206821</v>
      </c>
      <c r="D27" s="905">
        <v>2285910</v>
      </c>
      <c r="E27" s="905">
        <v>2423486</v>
      </c>
      <c r="F27" s="905">
        <v>2529715</v>
      </c>
      <c r="G27" s="905">
        <v>2531868</v>
      </c>
      <c r="H27" s="905">
        <v>1982607</v>
      </c>
      <c r="I27" s="741" t="s">
        <v>768</v>
      </c>
    </row>
    <row r="28" spans="2:16" s="367" customFormat="1" ht="38.1" customHeight="1" x14ac:dyDescent="0.2">
      <c r="B28" s="1140" t="s">
        <v>769</v>
      </c>
      <c r="C28" s="909">
        <v>922787</v>
      </c>
      <c r="D28" s="909">
        <v>944394</v>
      </c>
      <c r="E28" s="909">
        <v>1002659</v>
      </c>
      <c r="F28" s="909">
        <v>1035120</v>
      </c>
      <c r="G28" s="909">
        <v>994677</v>
      </c>
      <c r="H28" s="909">
        <v>850297</v>
      </c>
      <c r="I28" s="878" t="s">
        <v>770</v>
      </c>
      <c r="K28" s="362"/>
      <c r="L28" s="362"/>
      <c r="M28" s="362"/>
      <c r="N28" s="362"/>
      <c r="O28" s="362"/>
      <c r="P28" s="362"/>
    </row>
    <row r="29" spans="2:16" s="367" customFormat="1" ht="38.1" customHeight="1" x14ac:dyDescent="0.2">
      <c r="B29" s="1139" t="s">
        <v>771</v>
      </c>
      <c r="C29" s="905">
        <v>1284034</v>
      </c>
      <c r="D29" s="1488">
        <v>1341516</v>
      </c>
      <c r="E29" s="1488">
        <v>1420827</v>
      </c>
      <c r="F29" s="1488">
        <v>1494595</v>
      </c>
      <c r="G29" s="1488">
        <v>1537191</v>
      </c>
      <c r="H29" s="905">
        <v>1132310</v>
      </c>
      <c r="I29" s="741" t="s">
        <v>772</v>
      </c>
      <c r="K29" s="362"/>
      <c r="L29" s="362"/>
      <c r="M29" s="362"/>
      <c r="N29" s="362"/>
      <c r="O29" s="362"/>
      <c r="P29" s="362"/>
    </row>
    <row r="30" spans="2:16" s="367" customFormat="1" ht="38.1" customHeight="1" x14ac:dyDescent="0.2">
      <c r="B30" s="1140" t="s">
        <v>773</v>
      </c>
      <c r="C30" s="909">
        <v>48905</v>
      </c>
      <c r="D30" s="909">
        <v>51320</v>
      </c>
      <c r="E30" s="909">
        <v>53809</v>
      </c>
      <c r="F30" s="909">
        <v>56934</v>
      </c>
      <c r="G30" s="909">
        <v>56102</v>
      </c>
      <c r="H30" s="909">
        <v>43931</v>
      </c>
      <c r="I30" s="878" t="s">
        <v>774</v>
      </c>
      <c r="K30" s="362"/>
      <c r="L30" s="362"/>
      <c r="M30" s="362"/>
      <c r="N30" s="362"/>
      <c r="O30" s="362"/>
      <c r="P30" s="362"/>
    </row>
    <row r="31" spans="2:16" s="367" customFormat="1" ht="38.1" customHeight="1" x14ac:dyDescent="0.2">
      <c r="B31" s="1140" t="s">
        <v>775</v>
      </c>
      <c r="C31" s="909">
        <v>1235129</v>
      </c>
      <c r="D31" s="909">
        <v>1290196</v>
      </c>
      <c r="E31" s="909">
        <v>1367018</v>
      </c>
      <c r="F31" s="909">
        <v>1437661</v>
      </c>
      <c r="G31" s="909">
        <v>1481089</v>
      </c>
      <c r="H31" s="909">
        <v>1088379</v>
      </c>
      <c r="I31" s="878" t="s">
        <v>872</v>
      </c>
      <c r="K31" s="362"/>
      <c r="L31" s="362"/>
      <c r="M31" s="362"/>
      <c r="N31" s="362"/>
      <c r="O31" s="362"/>
      <c r="P31" s="362"/>
    </row>
    <row r="32" spans="2:16" s="367" customFormat="1" ht="38.1" customHeight="1" x14ac:dyDescent="0.2">
      <c r="B32" s="1140" t="s">
        <v>34</v>
      </c>
      <c r="C32" s="909">
        <v>-229844</v>
      </c>
      <c r="D32" s="909">
        <v>-185699</v>
      </c>
      <c r="E32" s="909">
        <v>-20294</v>
      </c>
      <c r="F32" s="909">
        <v>-30889</v>
      </c>
      <c r="G32" s="909">
        <v>-109989</v>
      </c>
      <c r="H32" s="909">
        <v>-122971</v>
      </c>
      <c r="I32" s="878" t="s">
        <v>3</v>
      </c>
      <c r="K32" s="362"/>
      <c r="L32" s="362"/>
      <c r="M32" s="362"/>
      <c r="N32" s="362"/>
      <c r="O32" s="362"/>
      <c r="P32" s="362"/>
    </row>
    <row r="33" spans="2:16" s="367" customFormat="1" ht="38.1" customHeight="1" x14ac:dyDescent="0.2">
      <c r="B33" s="1140" t="s">
        <v>836</v>
      </c>
      <c r="C33" s="909">
        <v>1513878</v>
      </c>
      <c r="D33" s="1456">
        <v>1527215</v>
      </c>
      <c r="E33" s="1456">
        <v>1441121</v>
      </c>
      <c r="F33" s="1456">
        <v>1525484</v>
      </c>
      <c r="G33" s="1456">
        <v>1647180</v>
      </c>
      <c r="H33" s="909">
        <v>1255281</v>
      </c>
      <c r="I33" s="878" t="s">
        <v>219</v>
      </c>
      <c r="K33" s="362"/>
      <c r="L33" s="362"/>
      <c r="M33" s="362"/>
      <c r="N33" s="362"/>
      <c r="O33" s="362"/>
      <c r="P33" s="362"/>
    </row>
    <row r="34" spans="2:16" s="362" customFormat="1" ht="38.1" customHeight="1" x14ac:dyDescent="0.2">
      <c r="B34" s="1139" t="s">
        <v>2</v>
      </c>
      <c r="C34" s="905">
        <v>1464973</v>
      </c>
      <c r="D34" s="905">
        <v>1475895</v>
      </c>
      <c r="E34" s="905">
        <v>1387312</v>
      </c>
      <c r="F34" s="905">
        <v>1468550</v>
      </c>
      <c r="G34" s="905">
        <v>1591078</v>
      </c>
      <c r="H34" s="905">
        <v>1211350</v>
      </c>
      <c r="I34" s="741" t="s">
        <v>220</v>
      </c>
    </row>
    <row r="35" spans="2:16" s="258" customFormat="1" ht="35.1" customHeight="1" thickBot="1" x14ac:dyDescent="0.75">
      <c r="B35" s="596"/>
      <c r="C35" s="1632"/>
      <c r="D35" s="597"/>
      <c r="E35" s="598"/>
      <c r="F35" s="598"/>
      <c r="G35" s="598"/>
      <c r="H35" s="1632"/>
      <c r="I35" s="599"/>
      <c r="L35" s="361"/>
      <c r="M35" s="361"/>
      <c r="N35" s="361"/>
      <c r="O35" s="361"/>
      <c r="P35" s="361"/>
    </row>
    <row r="36" spans="2:16" ht="9" customHeight="1" thickTop="1" x14ac:dyDescent="0.5">
      <c r="B36" s="114"/>
      <c r="C36" s="115"/>
      <c r="D36" s="115"/>
      <c r="E36" s="115"/>
      <c r="F36" s="115"/>
      <c r="G36" s="115"/>
      <c r="H36" s="115"/>
      <c r="I36" s="115"/>
      <c r="J36" s="51"/>
      <c r="K36" s="51"/>
      <c r="L36" s="113"/>
      <c r="M36" s="113"/>
      <c r="N36" s="113"/>
      <c r="O36" s="113"/>
      <c r="P36" s="113"/>
    </row>
    <row r="37" spans="2:16" s="419" customFormat="1" ht="18.75" customHeight="1" x14ac:dyDescent="0.5">
      <c r="B37" s="336" t="s">
        <v>1801</v>
      </c>
      <c r="C37" s="336"/>
      <c r="D37" s="336"/>
      <c r="E37" s="336"/>
      <c r="F37" s="336"/>
      <c r="G37" s="336"/>
      <c r="H37" s="336"/>
      <c r="I37" s="336" t="s">
        <v>1802</v>
      </c>
      <c r="L37" s="420"/>
      <c r="M37" s="420"/>
      <c r="N37" s="420"/>
      <c r="O37" s="420"/>
      <c r="P37" s="1496"/>
    </row>
    <row r="38" spans="2:16" s="419" customFormat="1" ht="22.5" x14ac:dyDescent="0.5">
      <c r="B38" s="581"/>
      <c r="C38" s="1497"/>
      <c r="D38" s="1497"/>
      <c r="E38" s="1497"/>
      <c r="F38" s="1497"/>
      <c r="G38" s="1497"/>
      <c r="H38" s="1497"/>
      <c r="I38" s="727"/>
      <c r="L38" s="420"/>
      <c r="M38" s="420"/>
      <c r="N38" s="420"/>
      <c r="O38" s="420"/>
      <c r="P38" s="420"/>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87" t="s">
        <v>1921</v>
      </c>
      <c r="C3" s="1987"/>
      <c r="D3" s="1987"/>
      <c r="E3" s="1987"/>
      <c r="F3" s="1987"/>
      <c r="G3" s="1987"/>
      <c r="H3" s="1987"/>
      <c r="I3" s="1987"/>
      <c r="J3" s="109"/>
      <c r="K3" s="109"/>
      <c r="L3" s="109"/>
    </row>
    <row r="4" spans="2:20" s="5" customFormat="1" ht="25.5" customHeight="1" x14ac:dyDescent="0.5">
      <c r="B4" s="1630"/>
      <c r="C4" s="1630"/>
      <c r="D4" s="1630"/>
      <c r="E4" s="1630"/>
      <c r="F4" s="1630"/>
      <c r="G4" s="1630"/>
      <c r="H4" s="1630"/>
      <c r="I4" s="1630"/>
    </row>
    <row r="5" spans="2:20" ht="30" customHeight="1" x14ac:dyDescent="0.35">
      <c r="B5" s="1987" t="s">
        <v>1922</v>
      </c>
      <c r="C5" s="1987"/>
      <c r="D5" s="1987"/>
      <c r="E5" s="1987"/>
      <c r="F5" s="1987"/>
      <c r="G5" s="1987"/>
      <c r="H5" s="1987"/>
      <c r="I5" s="1987"/>
    </row>
    <row r="6" spans="2:20" s="5" customFormat="1" ht="19.5" customHeight="1" x14ac:dyDescent="0.65">
      <c r="C6" s="2"/>
      <c r="D6" s="2"/>
      <c r="E6" s="2"/>
      <c r="F6" s="2"/>
      <c r="G6" s="2"/>
      <c r="H6" s="2"/>
      <c r="I6" s="2"/>
      <c r="J6" s="2"/>
      <c r="K6" s="2"/>
      <c r="L6" s="2"/>
      <c r="M6" s="2"/>
      <c r="N6" s="2"/>
      <c r="O6" s="2"/>
      <c r="P6" s="2"/>
      <c r="Q6" s="2"/>
    </row>
    <row r="7" spans="2:20" s="419" customFormat="1" ht="22.5" customHeight="1" x14ac:dyDescent="0.5">
      <c r="B7" s="357" t="s">
        <v>1811</v>
      </c>
      <c r="G7" s="1681"/>
      <c r="H7" s="1681"/>
      <c r="I7" s="229" t="s">
        <v>1770</v>
      </c>
      <c r="K7" s="229"/>
    </row>
    <row r="8" spans="2:20" ht="18.75" customHeight="1" thickBot="1" x14ac:dyDescent="0.5">
      <c r="G8" s="106"/>
      <c r="H8" s="106"/>
    </row>
    <row r="9" spans="2:20" s="258" customFormat="1" ht="24.95" customHeight="1" thickTop="1" x14ac:dyDescent="0.7">
      <c r="B9" s="1781" t="s">
        <v>887</v>
      </c>
      <c r="C9" s="1784">
        <v>2007</v>
      </c>
      <c r="D9" s="1784">
        <v>2008</v>
      </c>
      <c r="E9" s="1784">
        <v>2009</v>
      </c>
      <c r="F9" s="1784">
        <v>2010</v>
      </c>
      <c r="G9" s="1784">
        <v>2011</v>
      </c>
      <c r="H9" s="1784">
        <v>2012</v>
      </c>
      <c r="I9" s="1778" t="s">
        <v>886</v>
      </c>
      <c r="K9" s="341"/>
    </row>
    <row r="10" spans="2:20" s="258" customFormat="1" ht="24.95" customHeight="1" x14ac:dyDescent="0.7">
      <c r="B10" s="1782"/>
      <c r="C10" s="1785"/>
      <c r="D10" s="1785"/>
      <c r="E10" s="1785"/>
      <c r="F10" s="1785"/>
      <c r="G10" s="1785"/>
      <c r="H10" s="1785"/>
      <c r="I10" s="1807"/>
    </row>
    <row r="11" spans="2:20" s="258" customFormat="1" ht="24.95" customHeight="1" x14ac:dyDescent="0.7">
      <c r="B11" s="1783"/>
      <c r="C11" s="1786"/>
      <c r="D11" s="1786"/>
      <c r="E11" s="1786"/>
      <c r="F11" s="1786"/>
      <c r="G11" s="1786"/>
      <c r="H11" s="1786"/>
      <c r="I11" s="1807"/>
    </row>
    <row r="12" spans="2:20" s="258" customFormat="1" ht="21" customHeight="1" x14ac:dyDescent="0.7">
      <c r="B12" s="1498"/>
      <c r="C12" s="1499"/>
      <c r="D12" s="1499"/>
      <c r="E12" s="1499"/>
      <c r="F12" s="1499"/>
      <c r="G12" s="1499"/>
      <c r="H12" s="1499"/>
      <c r="I12" s="1500"/>
    </row>
    <row r="13" spans="2:20" s="367" customFormat="1" ht="37.5" customHeight="1" x14ac:dyDescent="0.2">
      <c r="B13" s="874" t="s">
        <v>221</v>
      </c>
      <c r="C13" s="1502"/>
      <c r="D13" s="1502"/>
      <c r="E13" s="1502"/>
      <c r="F13" s="1502"/>
      <c r="G13" s="1502"/>
      <c r="H13" s="1502"/>
      <c r="I13" s="381" t="s">
        <v>222</v>
      </c>
    </row>
    <row r="14" spans="2:20" s="367" customFormat="1" ht="16.5" customHeight="1" x14ac:dyDescent="0.2">
      <c r="B14" s="874"/>
      <c r="C14" s="1504"/>
      <c r="D14" s="1504"/>
      <c r="E14" s="1504"/>
      <c r="F14" s="1504"/>
      <c r="G14" s="1504"/>
      <c r="H14" s="1504"/>
      <c r="I14" s="381"/>
    </row>
    <row r="15" spans="2:20" s="367" customFormat="1" ht="37.5" customHeight="1" x14ac:dyDescent="0.2">
      <c r="B15" s="618" t="s">
        <v>853</v>
      </c>
      <c r="C15" s="1504">
        <v>393231</v>
      </c>
      <c r="D15" s="1504">
        <v>459168</v>
      </c>
      <c r="E15" s="1504">
        <v>574595</v>
      </c>
      <c r="F15" s="1504">
        <v>551001</v>
      </c>
      <c r="G15" s="1504">
        <v>671586</v>
      </c>
      <c r="H15" s="1504">
        <v>708790</v>
      </c>
      <c r="I15" s="630" t="s">
        <v>855</v>
      </c>
      <c r="J15" s="870"/>
      <c r="K15" s="870"/>
      <c r="L15" s="870"/>
      <c r="M15" s="870"/>
    </row>
    <row r="16" spans="2:20" s="367" customFormat="1" ht="37.5" customHeight="1" x14ac:dyDescent="0.2">
      <c r="B16" s="618" t="s">
        <v>4</v>
      </c>
      <c r="C16" s="1504">
        <v>617653</v>
      </c>
      <c r="D16" s="1504">
        <v>761555</v>
      </c>
      <c r="E16" s="1504">
        <v>611569</v>
      </c>
      <c r="F16" s="1504">
        <v>758683</v>
      </c>
      <c r="G16" s="1504">
        <v>961530</v>
      </c>
      <c r="H16" s="1504">
        <v>679183</v>
      </c>
      <c r="I16" s="630" t="s">
        <v>646</v>
      </c>
      <c r="J16" s="870"/>
      <c r="K16" s="870"/>
      <c r="L16" s="870"/>
      <c r="M16" s="870"/>
    </row>
    <row r="17" spans="2:19" s="367" customFormat="1" ht="37.5" customHeight="1" x14ac:dyDescent="0.2">
      <c r="B17" s="618" t="s">
        <v>397</v>
      </c>
      <c r="C17" s="1504">
        <v>70600</v>
      </c>
      <c r="D17" s="1504">
        <v>76276</v>
      </c>
      <c r="E17" s="1504">
        <v>76515</v>
      </c>
      <c r="F17" s="1504">
        <v>103762</v>
      </c>
      <c r="G17" s="1504">
        <v>135717</v>
      </c>
      <c r="H17" s="1504">
        <v>78504</v>
      </c>
      <c r="I17" s="630" t="s">
        <v>697</v>
      </c>
      <c r="J17" s="870"/>
      <c r="K17" s="870"/>
      <c r="L17" s="870"/>
      <c r="M17" s="870"/>
    </row>
    <row r="18" spans="2:19" s="367" customFormat="1" ht="37.5" customHeight="1" x14ac:dyDescent="0.2">
      <c r="B18" s="618" t="s">
        <v>398</v>
      </c>
      <c r="C18" s="1504">
        <v>374327</v>
      </c>
      <c r="D18" s="1504">
        <v>516445</v>
      </c>
      <c r="E18" s="1504">
        <v>587438</v>
      </c>
      <c r="F18" s="1504">
        <v>638489</v>
      </c>
      <c r="G18" s="1504">
        <v>619790</v>
      </c>
      <c r="H18" s="1504">
        <v>596288</v>
      </c>
      <c r="I18" s="630" t="s">
        <v>698</v>
      </c>
      <c r="J18" s="870"/>
      <c r="K18" s="870"/>
      <c r="L18" s="870"/>
      <c r="M18" s="870"/>
    </row>
    <row r="19" spans="2:19" s="367" customFormat="1" ht="37.5" customHeight="1" x14ac:dyDescent="0.2">
      <c r="B19" s="618" t="s">
        <v>1587</v>
      </c>
      <c r="C19" s="1504">
        <v>201423</v>
      </c>
      <c r="D19" s="1504">
        <v>226059</v>
      </c>
      <c r="E19" s="1504">
        <v>238962</v>
      </c>
      <c r="F19" s="1504">
        <v>266570</v>
      </c>
      <c r="G19" s="1504">
        <v>278189</v>
      </c>
      <c r="H19" s="1504">
        <v>326741</v>
      </c>
      <c r="I19" s="630" t="s">
        <v>700</v>
      </c>
      <c r="J19" s="870"/>
      <c r="K19" s="870"/>
      <c r="L19" s="870"/>
      <c r="M19" s="870"/>
    </row>
    <row r="20" spans="2:19" s="367" customFormat="1" ht="37.5" customHeight="1" x14ac:dyDescent="0.2">
      <c r="B20" s="618" t="s">
        <v>259</v>
      </c>
      <c r="C20" s="1504">
        <v>114219</v>
      </c>
      <c r="D20" s="1504">
        <v>129293</v>
      </c>
      <c r="E20" s="1504">
        <v>124314</v>
      </c>
      <c r="F20" s="1504">
        <v>143886</v>
      </c>
      <c r="G20" s="1504">
        <v>160067</v>
      </c>
      <c r="H20" s="1504">
        <v>200537</v>
      </c>
      <c r="I20" s="630" t="s">
        <v>701</v>
      </c>
      <c r="J20" s="870"/>
      <c r="K20" s="870"/>
      <c r="L20" s="870"/>
      <c r="M20" s="870"/>
    </row>
    <row r="21" spans="2:19" s="367" customFormat="1" ht="37.5" customHeight="1" x14ac:dyDescent="0.2">
      <c r="B21" s="618" t="s">
        <v>400</v>
      </c>
      <c r="C21" s="1504">
        <v>47770</v>
      </c>
      <c r="D21" s="1504">
        <v>53958</v>
      </c>
      <c r="E21" s="1504">
        <v>62155</v>
      </c>
      <c r="F21" s="1504">
        <v>68936</v>
      </c>
      <c r="G21" s="1504">
        <v>70160</v>
      </c>
      <c r="H21" s="1504">
        <v>76832</v>
      </c>
      <c r="I21" s="630" t="s">
        <v>647</v>
      </c>
      <c r="J21" s="870"/>
      <c r="K21" s="870"/>
      <c r="L21" s="870"/>
      <c r="M21" s="870"/>
    </row>
    <row r="22" spans="2:19" s="367" customFormat="1" ht="37.5" customHeight="1" x14ac:dyDescent="0.2">
      <c r="B22" s="618" t="s">
        <v>401</v>
      </c>
      <c r="C22" s="1504">
        <v>200662</v>
      </c>
      <c r="D22" s="1504">
        <v>224304</v>
      </c>
      <c r="E22" s="1504">
        <v>244004</v>
      </c>
      <c r="F22" s="1504">
        <v>301920</v>
      </c>
      <c r="G22" s="1504">
        <v>354385</v>
      </c>
      <c r="H22" s="1504">
        <v>356566</v>
      </c>
      <c r="I22" s="630" t="s">
        <v>928</v>
      </c>
      <c r="J22" s="870"/>
      <c r="K22" s="870"/>
      <c r="L22" s="870"/>
      <c r="M22" s="870"/>
    </row>
    <row r="23" spans="2:19" s="367" customFormat="1" ht="37.5" customHeight="1" x14ac:dyDescent="0.2">
      <c r="B23" s="618" t="s">
        <v>121</v>
      </c>
      <c r="C23" s="1504">
        <v>953</v>
      </c>
      <c r="D23" s="1504">
        <v>1002</v>
      </c>
      <c r="E23" s="1504">
        <v>1153</v>
      </c>
      <c r="F23" s="1504">
        <v>1270</v>
      </c>
      <c r="G23" s="1504">
        <v>1296</v>
      </c>
      <c r="H23" s="1504">
        <v>1401</v>
      </c>
      <c r="I23" s="630" t="s">
        <v>1268</v>
      </c>
      <c r="J23" s="870"/>
      <c r="K23" s="870"/>
      <c r="L23" s="870"/>
      <c r="M23" s="870"/>
    </row>
    <row r="24" spans="2:19" s="362" customFormat="1" ht="37.5" customHeight="1" x14ac:dyDescent="0.2">
      <c r="B24" s="616" t="s">
        <v>122</v>
      </c>
      <c r="C24" s="1505">
        <v>2020838</v>
      </c>
      <c r="D24" s="1505">
        <v>2448060</v>
      </c>
      <c r="E24" s="1505">
        <v>2520705</v>
      </c>
      <c r="F24" s="1505">
        <v>2834517</v>
      </c>
      <c r="G24" s="1505">
        <v>3252720</v>
      </c>
      <c r="H24" s="1505">
        <v>3024842</v>
      </c>
      <c r="I24" s="628" t="s">
        <v>332</v>
      </c>
      <c r="J24" s="870"/>
      <c r="K24" s="870"/>
      <c r="L24" s="870"/>
      <c r="M24" s="870"/>
      <c r="N24" s="367"/>
      <c r="O24" s="367"/>
      <c r="P24" s="367"/>
      <c r="Q24" s="367"/>
      <c r="R24" s="367"/>
    </row>
    <row r="25" spans="2:19" s="367" customFormat="1" ht="36" customHeight="1" thickBot="1" x14ac:dyDescent="0.25">
      <c r="B25" s="1506"/>
      <c r="C25" s="1682"/>
      <c r="D25" s="1682"/>
      <c r="E25" s="1682"/>
      <c r="F25" s="1682"/>
      <c r="G25" s="1682"/>
      <c r="H25" s="1682"/>
      <c r="I25" s="1466"/>
      <c r="J25" s="870"/>
      <c r="K25" s="870"/>
      <c r="L25" s="870"/>
      <c r="M25" s="870"/>
      <c r="N25" s="870"/>
      <c r="O25" s="870"/>
      <c r="P25" s="870"/>
      <c r="Q25" s="870"/>
      <c r="R25" s="870"/>
      <c r="S25" s="870"/>
    </row>
    <row r="26" spans="2:19" s="367" customFormat="1" ht="18.75" customHeight="1" thickTop="1" x14ac:dyDescent="0.2">
      <c r="B26" s="874"/>
      <c r="C26" s="1478"/>
      <c r="D26" s="1478"/>
      <c r="E26" s="1478"/>
      <c r="F26" s="1478"/>
      <c r="G26" s="1478"/>
      <c r="H26" s="1478"/>
      <c r="I26" s="381"/>
      <c r="J26" s="870"/>
      <c r="K26" s="870"/>
      <c r="L26" s="870"/>
      <c r="M26" s="870"/>
      <c r="N26" s="870"/>
      <c r="O26" s="870"/>
      <c r="P26" s="870"/>
      <c r="Q26" s="870"/>
      <c r="R26" s="870"/>
    </row>
    <row r="27" spans="2:19" s="367" customFormat="1" ht="37.5" customHeight="1" x14ac:dyDescent="0.2">
      <c r="B27" s="874" t="s">
        <v>51</v>
      </c>
      <c r="C27" s="1502"/>
      <c r="D27" s="1502"/>
      <c r="E27" s="1502"/>
      <c r="F27" s="1502"/>
      <c r="G27" s="1502"/>
      <c r="H27" s="1502"/>
      <c r="I27" s="381" t="s">
        <v>407</v>
      </c>
      <c r="J27" s="870"/>
      <c r="K27" s="870"/>
      <c r="L27" s="870"/>
      <c r="M27" s="870"/>
      <c r="N27" s="870"/>
      <c r="O27" s="870"/>
      <c r="P27" s="870"/>
      <c r="Q27" s="870"/>
      <c r="R27" s="870"/>
    </row>
    <row r="28" spans="2:19" s="367" customFormat="1" ht="15.75" customHeight="1" x14ac:dyDescent="0.2">
      <c r="B28" s="874"/>
      <c r="C28" s="1504"/>
      <c r="D28" s="1504"/>
      <c r="E28" s="1504"/>
      <c r="F28" s="1504"/>
      <c r="G28" s="1504"/>
      <c r="H28" s="1504"/>
      <c r="I28" s="381"/>
      <c r="J28" s="870"/>
      <c r="K28" s="870"/>
      <c r="L28" s="870"/>
      <c r="M28" s="870"/>
      <c r="N28" s="870"/>
      <c r="O28" s="870"/>
      <c r="P28" s="870"/>
      <c r="Q28" s="870"/>
      <c r="R28" s="870"/>
    </row>
    <row r="29" spans="2:19" s="367" customFormat="1" ht="37.5" customHeight="1" x14ac:dyDescent="0.2">
      <c r="B29" s="618" t="s">
        <v>853</v>
      </c>
      <c r="C29" s="1504">
        <v>254013</v>
      </c>
      <c r="D29" s="1504">
        <v>236859</v>
      </c>
      <c r="E29" s="1504">
        <v>266322</v>
      </c>
      <c r="F29" s="1504">
        <v>240351</v>
      </c>
      <c r="G29" s="1504">
        <v>281732</v>
      </c>
      <c r="H29" s="1504">
        <v>209223</v>
      </c>
      <c r="I29" s="630" t="s">
        <v>855</v>
      </c>
      <c r="J29" s="870"/>
      <c r="K29" s="870"/>
      <c r="L29" s="870"/>
      <c r="M29" s="870"/>
      <c r="N29" s="870"/>
      <c r="O29" s="870"/>
      <c r="P29" s="870"/>
      <c r="Q29" s="870"/>
      <c r="R29" s="870"/>
    </row>
    <row r="30" spans="2:19" s="367" customFormat="1" ht="37.5" customHeight="1" x14ac:dyDescent="0.2">
      <c r="B30" s="618" t="s">
        <v>4</v>
      </c>
      <c r="C30" s="1504">
        <v>295802</v>
      </c>
      <c r="D30" s="1504">
        <v>303572</v>
      </c>
      <c r="E30" s="1504">
        <v>313132</v>
      </c>
      <c r="F30" s="1504">
        <v>355042</v>
      </c>
      <c r="G30" s="1504">
        <v>307508</v>
      </c>
      <c r="H30" s="1504">
        <v>162290</v>
      </c>
      <c r="I30" s="630" t="s">
        <v>646</v>
      </c>
      <c r="J30" s="870"/>
      <c r="K30" s="870"/>
      <c r="L30" s="870"/>
      <c r="M30" s="870"/>
      <c r="N30" s="870"/>
      <c r="O30" s="870"/>
      <c r="P30" s="870"/>
      <c r="Q30" s="870"/>
      <c r="R30" s="870"/>
    </row>
    <row r="31" spans="2:19" s="367" customFormat="1" ht="37.5" customHeight="1" x14ac:dyDescent="0.2">
      <c r="B31" s="618" t="s">
        <v>397</v>
      </c>
      <c r="C31" s="1504">
        <v>52343</v>
      </c>
      <c r="D31" s="1504">
        <v>47921</v>
      </c>
      <c r="E31" s="1504">
        <v>49857</v>
      </c>
      <c r="F31" s="1504">
        <v>52269</v>
      </c>
      <c r="G31" s="1504">
        <v>59526</v>
      </c>
      <c r="H31" s="1504">
        <v>33624</v>
      </c>
      <c r="I31" s="630" t="s">
        <v>697</v>
      </c>
      <c r="J31" s="870"/>
      <c r="K31" s="870"/>
      <c r="L31" s="870"/>
      <c r="M31" s="870"/>
      <c r="N31" s="870"/>
      <c r="O31" s="870"/>
      <c r="P31" s="870"/>
      <c r="Q31" s="870"/>
      <c r="R31" s="870"/>
    </row>
    <row r="32" spans="2:19" s="367" customFormat="1" ht="37.5" customHeight="1" x14ac:dyDescent="0.2">
      <c r="B32" s="618" t="s">
        <v>398</v>
      </c>
      <c r="C32" s="1504">
        <v>251770</v>
      </c>
      <c r="D32" s="1504">
        <v>292947</v>
      </c>
      <c r="E32" s="1504">
        <v>297110</v>
      </c>
      <c r="F32" s="1504">
        <v>299406</v>
      </c>
      <c r="G32" s="1504">
        <v>347284</v>
      </c>
      <c r="H32" s="1504">
        <v>216685</v>
      </c>
      <c r="I32" s="630" t="s">
        <v>698</v>
      </c>
      <c r="J32" s="870"/>
      <c r="K32" s="870"/>
      <c r="L32" s="870"/>
      <c r="M32" s="870"/>
      <c r="N32" s="870"/>
      <c r="O32" s="870"/>
      <c r="P32" s="870"/>
      <c r="Q32" s="870"/>
      <c r="R32" s="870"/>
    </row>
    <row r="33" spans="2:18" s="367" customFormat="1" ht="37.5" customHeight="1" x14ac:dyDescent="0.2">
      <c r="B33" s="618" t="s">
        <v>1587</v>
      </c>
      <c r="C33" s="1504">
        <v>153377</v>
      </c>
      <c r="D33" s="1504">
        <v>168278</v>
      </c>
      <c r="E33" s="1504">
        <v>175639</v>
      </c>
      <c r="F33" s="1504">
        <v>191384</v>
      </c>
      <c r="G33" s="1504">
        <v>181340</v>
      </c>
      <c r="H33" s="1504">
        <v>178467</v>
      </c>
      <c r="I33" s="630" t="s">
        <v>700</v>
      </c>
      <c r="J33" s="870"/>
      <c r="K33" s="870"/>
      <c r="L33" s="870"/>
      <c r="M33" s="870"/>
      <c r="N33" s="870"/>
      <c r="O33" s="870"/>
      <c r="P33" s="870"/>
      <c r="Q33" s="870"/>
      <c r="R33" s="870"/>
    </row>
    <row r="34" spans="2:18" s="367" customFormat="1" ht="37.5" customHeight="1" x14ac:dyDescent="0.2">
      <c r="B34" s="618" t="s">
        <v>259</v>
      </c>
      <c r="C34" s="1504">
        <v>70638</v>
      </c>
      <c r="D34" s="1504">
        <v>73612</v>
      </c>
      <c r="E34" s="1504">
        <v>75918</v>
      </c>
      <c r="F34" s="1504">
        <v>80515</v>
      </c>
      <c r="G34" s="1504">
        <v>83997</v>
      </c>
      <c r="H34" s="1504">
        <v>94164</v>
      </c>
      <c r="I34" s="630" t="s">
        <v>701</v>
      </c>
      <c r="J34" s="870"/>
      <c r="K34" s="870"/>
      <c r="L34" s="870"/>
      <c r="M34" s="870"/>
      <c r="N34" s="870"/>
      <c r="O34" s="870"/>
      <c r="P34" s="870"/>
      <c r="Q34" s="870"/>
      <c r="R34" s="870"/>
    </row>
    <row r="35" spans="2:18" s="367" customFormat="1" ht="37.5" customHeight="1" x14ac:dyDescent="0.2">
      <c r="B35" s="618" t="s">
        <v>400</v>
      </c>
      <c r="C35" s="1504">
        <v>39477</v>
      </c>
      <c r="D35" s="1504">
        <v>50120</v>
      </c>
      <c r="E35" s="1504">
        <v>54286</v>
      </c>
      <c r="F35" s="1504">
        <v>58989</v>
      </c>
      <c r="G35" s="1504">
        <v>56070</v>
      </c>
      <c r="H35" s="1504">
        <v>34731</v>
      </c>
      <c r="I35" s="630" t="s">
        <v>647</v>
      </c>
      <c r="J35" s="870"/>
      <c r="K35" s="870"/>
      <c r="L35" s="870"/>
      <c r="M35" s="870"/>
    </row>
    <row r="36" spans="2:18" s="367" customFormat="1" ht="37.5" customHeight="1" x14ac:dyDescent="0.2">
      <c r="B36" s="618" t="s">
        <v>401</v>
      </c>
      <c r="C36" s="1504">
        <v>165836</v>
      </c>
      <c r="D36" s="1504">
        <v>167391</v>
      </c>
      <c r="E36" s="1504">
        <v>187676</v>
      </c>
      <c r="F36" s="1504">
        <v>215658</v>
      </c>
      <c r="G36" s="1504">
        <v>218755</v>
      </c>
      <c r="H36" s="1504">
        <v>202595</v>
      </c>
      <c r="I36" s="630" t="s">
        <v>928</v>
      </c>
      <c r="J36" s="870"/>
      <c r="K36" s="870"/>
      <c r="L36" s="870"/>
      <c r="M36" s="870"/>
    </row>
    <row r="37" spans="2:18" s="367" customFormat="1" ht="37.5" customHeight="1" x14ac:dyDescent="0.2">
      <c r="B37" s="618" t="s">
        <v>121</v>
      </c>
      <c r="C37" s="1504">
        <v>778</v>
      </c>
      <c r="D37" s="1504">
        <v>816</v>
      </c>
      <c r="E37" s="1504">
        <v>887</v>
      </c>
      <c r="F37" s="1504">
        <v>981</v>
      </c>
      <c r="G37" s="1504">
        <v>979</v>
      </c>
      <c r="H37" s="1504">
        <v>531</v>
      </c>
      <c r="I37" s="630" t="s">
        <v>1268</v>
      </c>
      <c r="J37" s="870"/>
      <c r="K37" s="870"/>
      <c r="L37" s="870"/>
      <c r="M37" s="870"/>
    </row>
    <row r="38" spans="2:18" s="362" customFormat="1" ht="37.5" customHeight="1" x14ac:dyDescent="0.2">
      <c r="B38" s="616" t="s">
        <v>122</v>
      </c>
      <c r="C38" s="1010">
        <v>1284034</v>
      </c>
      <c r="D38" s="1010">
        <v>1341516</v>
      </c>
      <c r="E38" s="1010">
        <v>1420827</v>
      </c>
      <c r="F38" s="1010">
        <v>1494595</v>
      </c>
      <c r="G38" s="1010">
        <v>1537191</v>
      </c>
      <c r="H38" s="1010">
        <v>1132310</v>
      </c>
      <c r="I38" s="628" t="s">
        <v>332</v>
      </c>
      <c r="J38" s="365"/>
      <c r="K38" s="365"/>
      <c r="L38" s="365"/>
      <c r="M38" s="365"/>
      <c r="N38" s="367"/>
      <c r="O38" s="367"/>
      <c r="P38" s="367"/>
      <c r="Q38" s="367"/>
      <c r="R38" s="367"/>
    </row>
    <row r="39" spans="2:18" s="258" customFormat="1" ht="24.95" customHeight="1" thickBot="1" x14ac:dyDescent="0.75">
      <c r="B39" s="1507"/>
      <c r="C39" s="1683"/>
      <c r="D39" s="1683"/>
      <c r="E39" s="1683"/>
      <c r="F39" s="1683"/>
      <c r="G39" s="1683"/>
      <c r="H39" s="1683"/>
      <c r="I39" s="1501"/>
      <c r="N39" s="341"/>
      <c r="O39" s="341"/>
      <c r="P39" s="341"/>
      <c r="Q39" s="341"/>
      <c r="R39" s="341"/>
    </row>
    <row r="40" spans="2:18" ht="9" customHeight="1" thickTop="1" x14ac:dyDescent="0.5">
      <c r="N40" s="51"/>
      <c r="O40" s="51"/>
      <c r="P40" s="51"/>
      <c r="Q40" s="51"/>
      <c r="R40" s="51"/>
    </row>
    <row r="41" spans="2:18" s="37" customFormat="1" ht="9" customHeight="1" x14ac:dyDescent="0.5">
      <c r="N41" s="48"/>
      <c r="O41" s="48"/>
      <c r="P41" s="48"/>
      <c r="Q41" s="48"/>
      <c r="R41" s="48"/>
    </row>
    <row r="42" spans="2:18" s="419" customFormat="1" ht="18.75" customHeight="1" x14ac:dyDescent="0.5">
      <c r="B42" s="336" t="s">
        <v>1801</v>
      </c>
      <c r="C42" s="336"/>
      <c r="G42" s="1508"/>
      <c r="H42" s="1508"/>
      <c r="I42" s="336" t="s">
        <v>1802</v>
      </c>
    </row>
    <row r="43" spans="2:18" s="419" customFormat="1" ht="18.75" customHeight="1" x14ac:dyDescent="0.5">
      <c r="B43" s="581"/>
      <c r="I43" s="727"/>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97" t="s">
        <v>1923</v>
      </c>
      <c r="C3" s="1797"/>
      <c r="D3" s="1797"/>
      <c r="E3" s="1797"/>
      <c r="F3" s="1797"/>
      <c r="G3" s="1797"/>
      <c r="H3" s="1797"/>
      <c r="I3" s="1797"/>
    </row>
    <row r="4" spans="2:23" ht="12.75" customHeight="1" x14ac:dyDescent="0.85">
      <c r="B4" s="1665"/>
      <c r="C4" s="1665"/>
      <c r="D4" s="1665"/>
      <c r="E4" s="1665"/>
      <c r="F4" s="1665"/>
      <c r="G4" s="1665"/>
      <c r="H4" s="1665"/>
      <c r="I4" s="1665"/>
    </row>
    <row r="5" spans="2:23" ht="30" customHeight="1" x14ac:dyDescent="0.85">
      <c r="B5" s="1797" t="s">
        <v>1924</v>
      </c>
      <c r="C5" s="1797"/>
      <c r="D5" s="1797"/>
      <c r="E5" s="1797"/>
      <c r="F5" s="1797"/>
      <c r="G5" s="1797"/>
      <c r="H5" s="1797"/>
      <c r="I5" s="1797"/>
    </row>
    <row r="6" spans="2:23" s="5" customFormat="1" ht="19.5" customHeight="1" x14ac:dyDescent="0.65">
      <c r="C6" s="104"/>
      <c r="D6" s="104"/>
      <c r="E6" s="104"/>
      <c r="F6" s="104"/>
      <c r="G6" s="104"/>
      <c r="H6" s="104"/>
      <c r="I6" s="2"/>
      <c r="J6" s="2"/>
      <c r="K6" s="2"/>
      <c r="L6" s="2"/>
      <c r="M6" s="2"/>
      <c r="N6" s="2"/>
      <c r="O6" s="2"/>
      <c r="P6" s="2"/>
      <c r="Q6" s="2"/>
      <c r="R6" s="2"/>
      <c r="S6" s="2"/>
    </row>
    <row r="7" spans="2:23" s="419" customFormat="1" ht="24" customHeight="1" x14ac:dyDescent="0.5">
      <c r="B7" s="357" t="s">
        <v>1766</v>
      </c>
      <c r="C7" s="416"/>
      <c r="D7" s="416"/>
      <c r="E7" s="416"/>
      <c r="F7" s="416"/>
      <c r="G7" s="416"/>
      <c r="H7" s="416"/>
      <c r="I7" s="229" t="s">
        <v>1770</v>
      </c>
      <c r="J7" s="229"/>
      <c r="N7" s="229"/>
    </row>
    <row r="8" spans="2:23" ht="18.75" customHeight="1" thickBot="1" x14ac:dyDescent="0.4"/>
    <row r="9" spans="2:23" s="658" customFormat="1" ht="24.95" customHeight="1" thickTop="1" x14ac:dyDescent="0.7">
      <c r="B9" s="1973" t="s">
        <v>887</v>
      </c>
      <c r="C9" s="1784">
        <v>2007</v>
      </c>
      <c r="D9" s="1784">
        <v>2008</v>
      </c>
      <c r="E9" s="1784">
        <v>2009</v>
      </c>
      <c r="F9" s="1784">
        <v>2010</v>
      </c>
      <c r="G9" s="1784">
        <v>2011</v>
      </c>
      <c r="H9" s="1784">
        <v>2012</v>
      </c>
      <c r="I9" s="1950" t="s">
        <v>886</v>
      </c>
      <c r="J9" s="666"/>
      <c r="N9" s="666"/>
    </row>
    <row r="10" spans="2:23" s="658" customFormat="1" ht="24.95" customHeight="1" x14ac:dyDescent="0.7">
      <c r="B10" s="1974"/>
      <c r="C10" s="1785"/>
      <c r="D10" s="1785"/>
      <c r="E10" s="1785"/>
      <c r="F10" s="1785"/>
      <c r="G10" s="1785"/>
      <c r="H10" s="1785"/>
      <c r="I10" s="2002"/>
    </row>
    <row r="11" spans="2:23" s="658" customFormat="1" ht="24.95" customHeight="1" x14ac:dyDescent="0.7">
      <c r="B11" s="1975"/>
      <c r="C11" s="1786"/>
      <c r="D11" s="1786"/>
      <c r="E11" s="1786"/>
      <c r="F11" s="1786"/>
      <c r="G11" s="1786"/>
      <c r="H11" s="1786"/>
      <c r="I11" s="2003"/>
    </row>
    <row r="12" spans="2:23" s="658" customFormat="1" ht="21" customHeight="1" x14ac:dyDescent="0.7">
      <c r="B12" s="701"/>
      <c r="C12" s="401"/>
      <c r="D12" s="401"/>
      <c r="E12" s="401"/>
      <c r="F12" s="401"/>
      <c r="G12" s="401"/>
      <c r="H12" s="401"/>
      <c r="I12" s="726"/>
    </row>
    <row r="13" spans="2:23" s="1411" customFormat="1" ht="37.5" customHeight="1" x14ac:dyDescent="0.2">
      <c r="B13" s="744" t="s">
        <v>221</v>
      </c>
      <c r="C13" s="953"/>
      <c r="D13" s="953"/>
      <c r="E13" s="953"/>
      <c r="F13" s="953"/>
      <c r="G13" s="953"/>
      <c r="H13" s="953"/>
      <c r="I13" s="1088" t="s">
        <v>222</v>
      </c>
    </row>
    <row r="14" spans="2:23" s="1411" customFormat="1" ht="15.75" customHeight="1" x14ac:dyDescent="0.2">
      <c r="B14" s="876"/>
      <c r="C14" s="953"/>
      <c r="D14" s="953"/>
      <c r="E14" s="953"/>
      <c r="F14" s="953"/>
      <c r="G14" s="953"/>
      <c r="H14" s="953"/>
      <c r="I14" s="623"/>
    </row>
    <row r="15" spans="2:23" s="1411" customFormat="1" ht="37.5" customHeight="1" x14ac:dyDescent="0.2">
      <c r="B15" s="876" t="s">
        <v>61</v>
      </c>
      <c r="C15" s="1457">
        <v>1592346</v>
      </c>
      <c r="D15" s="1457">
        <v>2017396</v>
      </c>
      <c r="E15" s="1457">
        <v>2115106</v>
      </c>
      <c r="F15" s="1457">
        <v>2245439</v>
      </c>
      <c r="G15" s="1457">
        <v>2938068</v>
      </c>
      <c r="H15" s="1457">
        <v>3241161</v>
      </c>
      <c r="I15" s="623" t="s">
        <v>864</v>
      </c>
    </row>
    <row r="16" spans="2:23" s="1411" customFormat="1" ht="37.5" customHeight="1" x14ac:dyDescent="0.2">
      <c r="B16" s="876" t="s">
        <v>409</v>
      </c>
      <c r="C16" s="1478">
        <v>248300</v>
      </c>
      <c r="D16" s="1478">
        <v>274879</v>
      </c>
      <c r="E16" s="1478">
        <v>301815</v>
      </c>
      <c r="F16" s="1478">
        <v>377671</v>
      </c>
      <c r="G16" s="1478">
        <v>415848</v>
      </c>
      <c r="H16" s="1478">
        <v>440533</v>
      </c>
      <c r="I16" s="623" t="s">
        <v>408</v>
      </c>
    </row>
    <row r="17" spans="2:9" s="1411" customFormat="1" ht="37.5" customHeight="1" x14ac:dyDescent="0.2">
      <c r="B17" s="876" t="s">
        <v>223</v>
      </c>
      <c r="C17" s="1478">
        <v>1344046</v>
      </c>
      <c r="D17" s="1478">
        <v>1742517</v>
      </c>
      <c r="E17" s="1478">
        <v>1813291</v>
      </c>
      <c r="F17" s="1478">
        <v>1867768</v>
      </c>
      <c r="G17" s="1478">
        <v>2522220</v>
      </c>
      <c r="H17" s="1478">
        <v>2800628</v>
      </c>
      <c r="I17" s="623" t="s">
        <v>224</v>
      </c>
    </row>
    <row r="18" spans="2:9" s="1411" customFormat="1" ht="37.5" customHeight="1" x14ac:dyDescent="0.2">
      <c r="B18" s="876" t="s">
        <v>62</v>
      </c>
      <c r="C18" s="1457">
        <v>412135</v>
      </c>
      <c r="D18" s="1457">
        <v>408725</v>
      </c>
      <c r="E18" s="1457">
        <v>451602</v>
      </c>
      <c r="F18" s="1457">
        <v>579911</v>
      </c>
      <c r="G18" s="1457">
        <v>703594</v>
      </c>
      <c r="H18" s="1457">
        <v>386818</v>
      </c>
      <c r="I18" s="623" t="s">
        <v>865</v>
      </c>
    </row>
    <row r="19" spans="2:9" s="1411" customFormat="1" ht="37.5" customHeight="1" x14ac:dyDescent="0.2">
      <c r="B19" s="876" t="s">
        <v>802</v>
      </c>
      <c r="C19" s="1478">
        <v>178317</v>
      </c>
      <c r="D19" s="1478">
        <v>158399</v>
      </c>
      <c r="E19" s="1478">
        <v>195272</v>
      </c>
      <c r="F19" s="1478">
        <v>231847</v>
      </c>
      <c r="G19" s="1478">
        <v>178383</v>
      </c>
      <c r="H19" s="1478">
        <v>106760</v>
      </c>
      <c r="I19" s="623" t="s">
        <v>889</v>
      </c>
    </row>
    <row r="20" spans="2:9" s="1411" customFormat="1" ht="37.5" customHeight="1" x14ac:dyDescent="0.2">
      <c r="B20" s="876" t="s">
        <v>873</v>
      </c>
      <c r="C20" s="1478">
        <v>233818</v>
      </c>
      <c r="D20" s="1478">
        <v>250326</v>
      </c>
      <c r="E20" s="1478">
        <v>256330</v>
      </c>
      <c r="F20" s="1478">
        <v>348064</v>
      </c>
      <c r="G20" s="1478">
        <v>525211</v>
      </c>
      <c r="H20" s="1478">
        <v>280058</v>
      </c>
      <c r="I20" s="623" t="s">
        <v>890</v>
      </c>
    </row>
    <row r="21" spans="2:9" s="1411" customFormat="1" ht="37.5" customHeight="1" x14ac:dyDescent="0.2">
      <c r="B21" s="876" t="s">
        <v>63</v>
      </c>
      <c r="C21" s="1457">
        <v>16357</v>
      </c>
      <c r="D21" s="1457">
        <v>21939</v>
      </c>
      <c r="E21" s="1457">
        <v>-46003</v>
      </c>
      <c r="F21" s="1457">
        <v>9167</v>
      </c>
      <c r="G21" s="1457">
        <v>-388942</v>
      </c>
      <c r="H21" s="1457">
        <v>-603137</v>
      </c>
      <c r="I21" s="623" t="s">
        <v>866</v>
      </c>
    </row>
    <row r="22" spans="2:9" s="1411" customFormat="1" ht="37.5" customHeight="1" x14ac:dyDescent="0.2">
      <c r="B22" s="886" t="s">
        <v>64</v>
      </c>
      <c r="C22" s="1478">
        <v>779930</v>
      </c>
      <c r="D22" s="1478">
        <v>919542</v>
      </c>
      <c r="E22" s="1478">
        <v>732502</v>
      </c>
      <c r="F22" s="1478">
        <v>911773</v>
      </c>
      <c r="G22" s="1478">
        <v>630030</v>
      </c>
      <c r="H22" s="1478">
        <v>233355</v>
      </c>
      <c r="I22" s="1512" t="s">
        <v>225</v>
      </c>
    </row>
    <row r="23" spans="2:9" s="1411" customFormat="1" ht="37.5" customHeight="1" x14ac:dyDescent="0.2">
      <c r="B23" s="876" t="s">
        <v>65</v>
      </c>
      <c r="C23" s="1478">
        <v>763573</v>
      </c>
      <c r="D23" s="1478">
        <v>897603</v>
      </c>
      <c r="E23" s="1478">
        <v>778505</v>
      </c>
      <c r="F23" s="1478">
        <v>902606</v>
      </c>
      <c r="G23" s="1478">
        <v>1018972</v>
      </c>
      <c r="H23" s="1478">
        <v>836492</v>
      </c>
      <c r="I23" s="623" t="s">
        <v>317</v>
      </c>
    </row>
    <row r="24" spans="2:9" s="1412" customFormat="1" ht="37.5" customHeight="1" x14ac:dyDescent="0.2">
      <c r="B24" s="884" t="s">
        <v>891</v>
      </c>
      <c r="C24" s="892">
        <v>2020838</v>
      </c>
      <c r="D24" s="892">
        <v>2448060</v>
      </c>
      <c r="E24" s="892">
        <v>2520705</v>
      </c>
      <c r="F24" s="892">
        <v>2834517</v>
      </c>
      <c r="G24" s="892">
        <v>3252720</v>
      </c>
      <c r="H24" s="892">
        <v>3024842</v>
      </c>
      <c r="I24" s="578" t="s">
        <v>318</v>
      </c>
    </row>
    <row r="25" spans="2:9" s="1411" customFormat="1" ht="24.95" customHeight="1" x14ac:dyDescent="0.2">
      <c r="B25" s="876"/>
      <c r="C25" s="1478"/>
      <c r="D25" s="1478"/>
      <c r="E25" s="1478"/>
      <c r="F25" s="1478"/>
      <c r="G25" s="1478"/>
      <c r="H25" s="1478"/>
      <c r="I25" s="623"/>
    </row>
    <row r="26" spans="2:9" s="1411" customFormat="1" ht="24.95" customHeight="1" thickBot="1" x14ac:dyDescent="0.25">
      <c r="B26" s="875"/>
      <c r="C26" s="1480"/>
      <c r="D26" s="1480"/>
      <c r="E26" s="1480"/>
      <c r="F26" s="1480"/>
      <c r="G26" s="1480"/>
      <c r="H26" s="1480"/>
      <c r="I26" s="1513"/>
    </row>
    <row r="27" spans="2:9" s="1411" customFormat="1" ht="22.5" customHeight="1" thickTop="1" x14ac:dyDescent="0.2">
      <c r="B27" s="1511"/>
      <c r="C27" s="1478"/>
      <c r="D27" s="1478"/>
      <c r="E27" s="1478"/>
      <c r="F27" s="1478"/>
      <c r="G27" s="1478"/>
      <c r="H27" s="1478"/>
      <c r="I27" s="1514"/>
    </row>
    <row r="28" spans="2:9" s="1411" customFormat="1" ht="37.5" customHeight="1" x14ac:dyDescent="0.2">
      <c r="B28" s="744" t="s">
        <v>51</v>
      </c>
      <c r="C28" s="1481"/>
      <c r="D28" s="1481"/>
      <c r="E28" s="1481"/>
      <c r="F28" s="1481"/>
      <c r="G28" s="1481"/>
      <c r="H28" s="1481"/>
      <c r="I28" s="1088" t="s">
        <v>407</v>
      </c>
    </row>
    <row r="29" spans="2:9" s="1411" customFormat="1" ht="15.75" customHeight="1" x14ac:dyDescent="0.2">
      <c r="B29" s="876"/>
      <c r="C29" s="1478"/>
      <c r="D29" s="1478"/>
      <c r="E29" s="1478"/>
      <c r="F29" s="1478"/>
      <c r="G29" s="1478"/>
      <c r="H29" s="1478"/>
      <c r="I29" s="623"/>
    </row>
    <row r="30" spans="2:9" s="1411" customFormat="1" ht="37.5" customHeight="1" x14ac:dyDescent="0.2">
      <c r="B30" s="876" t="s">
        <v>61</v>
      </c>
      <c r="C30" s="1457">
        <v>1053925</v>
      </c>
      <c r="D30" s="1457">
        <v>1177527</v>
      </c>
      <c r="E30" s="1457">
        <v>1184836</v>
      </c>
      <c r="F30" s="1457">
        <v>1241792</v>
      </c>
      <c r="G30" s="1457">
        <v>1352295</v>
      </c>
      <c r="H30" s="1457">
        <v>1099522</v>
      </c>
      <c r="I30" s="623" t="s">
        <v>864</v>
      </c>
    </row>
    <row r="31" spans="2:9" s="1411" customFormat="1" ht="37.5" customHeight="1" x14ac:dyDescent="0.2">
      <c r="B31" s="876" t="s">
        <v>409</v>
      </c>
      <c r="C31" s="1478">
        <v>199622</v>
      </c>
      <c r="D31" s="1478">
        <v>198610</v>
      </c>
      <c r="E31" s="1478">
        <v>232996</v>
      </c>
      <c r="F31" s="1478">
        <v>259193</v>
      </c>
      <c r="G31" s="1478">
        <v>252341</v>
      </c>
      <c r="H31" s="1478">
        <v>235916</v>
      </c>
      <c r="I31" s="623" t="s">
        <v>408</v>
      </c>
    </row>
    <row r="32" spans="2:9" s="1411" customFormat="1" ht="37.5" customHeight="1" x14ac:dyDescent="0.2">
      <c r="B32" s="876" t="s">
        <v>223</v>
      </c>
      <c r="C32" s="1478">
        <v>854303</v>
      </c>
      <c r="D32" s="1478">
        <v>978917</v>
      </c>
      <c r="E32" s="1478">
        <v>951840</v>
      </c>
      <c r="F32" s="1478">
        <v>982599</v>
      </c>
      <c r="G32" s="1478">
        <v>1099954</v>
      </c>
      <c r="H32" s="1478">
        <v>863606</v>
      </c>
      <c r="I32" s="623" t="s">
        <v>224</v>
      </c>
    </row>
    <row r="33" spans="2:9" s="1411" customFormat="1" ht="37.5" customHeight="1" x14ac:dyDescent="0.2">
      <c r="B33" s="876" t="s">
        <v>62</v>
      </c>
      <c r="C33" s="1457">
        <v>283099</v>
      </c>
      <c r="D33" s="1457">
        <v>266488</v>
      </c>
      <c r="E33" s="1457">
        <v>297100</v>
      </c>
      <c r="F33" s="1457">
        <v>337421</v>
      </c>
      <c r="G33" s="1457">
        <v>381394</v>
      </c>
      <c r="H33" s="1457">
        <v>185935</v>
      </c>
      <c r="I33" s="623" t="s">
        <v>865</v>
      </c>
    </row>
    <row r="34" spans="2:9" s="1411" customFormat="1" ht="37.5" customHeight="1" x14ac:dyDescent="0.2">
      <c r="B34" s="876" t="s">
        <v>802</v>
      </c>
      <c r="C34" s="1478">
        <v>136400</v>
      </c>
      <c r="D34" s="1478">
        <v>112739</v>
      </c>
      <c r="E34" s="1478">
        <v>143820</v>
      </c>
      <c r="F34" s="1478">
        <v>144153</v>
      </c>
      <c r="G34" s="1478">
        <v>267579</v>
      </c>
      <c r="H34" s="1478">
        <v>48717</v>
      </c>
      <c r="I34" s="623" t="s">
        <v>889</v>
      </c>
    </row>
    <row r="35" spans="2:9" s="1411" customFormat="1" ht="37.5" customHeight="1" x14ac:dyDescent="0.2">
      <c r="B35" s="876" t="s">
        <v>873</v>
      </c>
      <c r="C35" s="1478">
        <v>146699</v>
      </c>
      <c r="D35" s="1478">
        <v>153749</v>
      </c>
      <c r="E35" s="1478">
        <v>153280</v>
      </c>
      <c r="F35" s="1478">
        <v>193268</v>
      </c>
      <c r="G35" s="1478">
        <v>113815</v>
      </c>
      <c r="H35" s="1478">
        <v>137218</v>
      </c>
      <c r="I35" s="623" t="s">
        <v>890</v>
      </c>
    </row>
    <row r="36" spans="2:9" s="1411" customFormat="1" ht="37.5" customHeight="1" x14ac:dyDescent="0.2">
      <c r="B36" s="876" t="s">
        <v>63</v>
      </c>
      <c r="C36" s="1457">
        <v>-52990</v>
      </c>
      <c r="D36" s="1457">
        <v>-102499</v>
      </c>
      <c r="E36" s="1457">
        <v>-61109</v>
      </c>
      <c r="F36" s="1457">
        <v>-84618</v>
      </c>
      <c r="G36" s="1457">
        <v>-196498</v>
      </c>
      <c r="H36" s="1457">
        <v>-153147</v>
      </c>
      <c r="I36" s="623" t="s">
        <v>866</v>
      </c>
    </row>
    <row r="37" spans="2:9" s="1411" customFormat="1" ht="37.5" customHeight="1" x14ac:dyDescent="0.2">
      <c r="B37" s="886" t="s">
        <v>64</v>
      </c>
      <c r="C37" s="1478">
        <v>459003</v>
      </c>
      <c r="D37" s="1478">
        <v>448622</v>
      </c>
      <c r="E37" s="1478">
        <v>363474</v>
      </c>
      <c r="F37" s="1478">
        <v>404140</v>
      </c>
      <c r="G37" s="1478">
        <v>213104</v>
      </c>
      <c r="H37" s="1478">
        <v>69985</v>
      </c>
      <c r="I37" s="1512" t="s">
        <v>225</v>
      </c>
    </row>
    <row r="38" spans="2:9" s="1411" customFormat="1" ht="37.5" customHeight="1" x14ac:dyDescent="0.2">
      <c r="B38" s="876" t="s">
        <v>65</v>
      </c>
      <c r="C38" s="1478">
        <v>511993</v>
      </c>
      <c r="D38" s="1478">
        <v>551121</v>
      </c>
      <c r="E38" s="1478">
        <v>424583</v>
      </c>
      <c r="F38" s="1478">
        <v>488758</v>
      </c>
      <c r="G38" s="1478">
        <v>409602</v>
      </c>
      <c r="H38" s="1478">
        <v>223132</v>
      </c>
      <c r="I38" s="623" t="s">
        <v>317</v>
      </c>
    </row>
    <row r="39" spans="2:9" s="1412" customFormat="1" ht="37.5" customHeight="1" x14ac:dyDescent="0.2">
      <c r="B39" s="884" t="s">
        <v>891</v>
      </c>
      <c r="C39" s="892">
        <v>1284034</v>
      </c>
      <c r="D39" s="892">
        <v>1341516</v>
      </c>
      <c r="E39" s="892">
        <v>1420827</v>
      </c>
      <c r="F39" s="892">
        <v>1494595</v>
      </c>
      <c r="G39" s="892">
        <v>1537191</v>
      </c>
      <c r="H39" s="892">
        <v>1132310</v>
      </c>
      <c r="I39" s="578" t="s">
        <v>318</v>
      </c>
    </row>
    <row r="40" spans="2:9" s="1411" customFormat="1" ht="24.95" customHeight="1" thickBot="1" x14ac:dyDescent="0.25">
      <c r="B40" s="875"/>
      <c r="C40" s="1510"/>
      <c r="D40" s="1510"/>
      <c r="E40" s="1510"/>
      <c r="F40" s="1510"/>
      <c r="G40" s="1510"/>
      <c r="H40" s="1510"/>
      <c r="I40" s="1509"/>
    </row>
    <row r="41" spans="2:9" ht="9" customHeight="1" thickTop="1" x14ac:dyDescent="0.35"/>
    <row r="42" spans="2:9" s="419" customFormat="1" ht="18.75" customHeight="1" x14ac:dyDescent="0.5">
      <c r="B42" s="336" t="s">
        <v>1801</v>
      </c>
      <c r="C42" s="336"/>
      <c r="D42" s="336"/>
      <c r="E42" s="336"/>
      <c r="F42" s="336"/>
      <c r="G42" s="336"/>
      <c r="H42" s="336"/>
      <c r="I42" s="336" t="s">
        <v>1802</v>
      </c>
    </row>
    <row r="43" spans="2:9" s="419" customFormat="1" ht="18.75" customHeight="1" x14ac:dyDescent="0.5">
      <c r="B43" s="581"/>
      <c r="I43" s="727"/>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97" t="s">
        <v>1925</v>
      </c>
      <c r="C3" s="1798"/>
      <c r="D3" s="1798"/>
      <c r="E3" s="1798"/>
      <c r="F3" s="1798"/>
      <c r="G3" s="1798"/>
      <c r="H3" s="1798"/>
      <c r="I3" s="1798"/>
    </row>
    <row r="4" spans="2:23" ht="14.25" customHeight="1" x14ac:dyDescent="0.85">
      <c r="B4" s="728"/>
      <c r="C4" s="704"/>
      <c r="D4" s="704"/>
      <c r="E4" s="704"/>
      <c r="F4" s="704"/>
      <c r="G4" s="704"/>
      <c r="H4" s="704"/>
      <c r="I4" s="704"/>
    </row>
    <row r="5" spans="2:23" ht="36.75" x14ac:dyDescent="0.85">
      <c r="B5" s="1797" t="s">
        <v>1926</v>
      </c>
      <c r="C5" s="1798"/>
      <c r="D5" s="1798"/>
      <c r="E5" s="1798"/>
      <c r="F5" s="1798"/>
      <c r="G5" s="1798"/>
      <c r="H5" s="1798"/>
      <c r="I5" s="1798"/>
    </row>
    <row r="6" spans="2:23" ht="19.5" customHeight="1" x14ac:dyDescent="0.65">
      <c r="B6" s="88"/>
      <c r="C6" s="86"/>
      <c r="D6" s="86"/>
      <c r="E6" s="86"/>
      <c r="F6" s="86"/>
      <c r="G6" s="86"/>
      <c r="H6" s="86"/>
      <c r="I6" s="86"/>
    </row>
    <row r="7" spans="2:23" s="37" customFormat="1" ht="20.25" customHeight="1" x14ac:dyDescent="0.5">
      <c r="B7" s="357" t="s">
        <v>1766</v>
      </c>
      <c r="C7" s="419"/>
      <c r="D7" s="419"/>
      <c r="E7" s="419"/>
      <c r="F7" s="419"/>
      <c r="G7" s="419"/>
      <c r="H7" s="419"/>
      <c r="I7" s="229" t="s">
        <v>1770</v>
      </c>
      <c r="J7" s="79"/>
      <c r="N7" s="79"/>
    </row>
    <row r="8" spans="2:23" ht="18.75" customHeight="1" thickBot="1" x14ac:dyDescent="0.4"/>
    <row r="9" spans="2:23" s="361" customFormat="1" ht="24.95" customHeight="1" thickTop="1" x14ac:dyDescent="0.7">
      <c r="B9" s="1973" t="s">
        <v>887</v>
      </c>
      <c r="C9" s="1784">
        <v>2007</v>
      </c>
      <c r="D9" s="1784">
        <v>2008</v>
      </c>
      <c r="E9" s="1784">
        <v>2009</v>
      </c>
      <c r="F9" s="1784">
        <v>2010</v>
      </c>
      <c r="G9" s="1784">
        <v>2011</v>
      </c>
      <c r="H9" s="1784">
        <v>2012</v>
      </c>
      <c r="I9" s="1976" t="s">
        <v>886</v>
      </c>
      <c r="J9" s="526"/>
      <c r="N9" s="526"/>
    </row>
    <row r="10" spans="2:23" s="361" customFormat="1" ht="24.95" customHeight="1" x14ac:dyDescent="0.7">
      <c r="B10" s="1974"/>
      <c r="C10" s="1785"/>
      <c r="D10" s="1785"/>
      <c r="E10" s="1785"/>
      <c r="F10" s="1785"/>
      <c r="G10" s="1785"/>
      <c r="H10" s="1785"/>
      <c r="I10" s="2004"/>
    </row>
    <row r="11" spans="2:23" s="361" customFormat="1" ht="24.95" customHeight="1" x14ac:dyDescent="0.7">
      <c r="B11" s="1975"/>
      <c r="C11" s="1786"/>
      <c r="D11" s="1786"/>
      <c r="E11" s="1786"/>
      <c r="F11" s="1786"/>
      <c r="G11" s="1786"/>
      <c r="H11" s="1786"/>
      <c r="I11" s="2005"/>
    </row>
    <row r="12" spans="2:23" s="361" customFormat="1" ht="15" customHeight="1" x14ac:dyDescent="0.7">
      <c r="B12" s="700"/>
      <c r="C12" s="705"/>
      <c r="D12" s="399"/>
      <c r="E12" s="399"/>
      <c r="F12" s="399"/>
      <c r="G12" s="399"/>
      <c r="H12" s="399"/>
      <c r="I12" s="708"/>
    </row>
    <row r="13" spans="2:23" s="613" customFormat="1" ht="36.950000000000003" customHeight="1" x14ac:dyDescent="0.2">
      <c r="B13" s="1518" t="s">
        <v>221</v>
      </c>
      <c r="C13" s="1456"/>
      <c r="D13" s="909"/>
      <c r="E13" s="909"/>
      <c r="F13" s="909"/>
      <c r="G13" s="909"/>
      <c r="H13" s="909"/>
      <c r="I13" s="1519" t="s">
        <v>222</v>
      </c>
    </row>
    <row r="14" spans="2:23" s="613" customFormat="1" ht="15.75" customHeight="1" x14ac:dyDescent="0.2">
      <c r="B14" s="876"/>
      <c r="C14" s="1456"/>
      <c r="D14" s="909"/>
      <c r="E14" s="909"/>
      <c r="F14" s="909"/>
      <c r="G14" s="909"/>
      <c r="H14" s="909"/>
      <c r="I14" s="889"/>
    </row>
    <row r="15" spans="2:23" s="566" customFormat="1" ht="36.75" customHeight="1" x14ac:dyDescent="0.2">
      <c r="B15" s="884" t="s">
        <v>410</v>
      </c>
      <c r="C15" s="1488"/>
      <c r="D15" s="905"/>
      <c r="E15" s="905"/>
      <c r="F15" s="905"/>
      <c r="G15" s="905"/>
      <c r="H15" s="905"/>
      <c r="I15" s="888" t="s">
        <v>46</v>
      </c>
    </row>
    <row r="16" spans="2:23" s="613" customFormat="1" ht="36.950000000000003" customHeight="1" x14ac:dyDescent="0.2">
      <c r="B16" s="876" t="s">
        <v>853</v>
      </c>
      <c r="C16" s="1457">
        <v>37801</v>
      </c>
      <c r="D16" s="894">
        <v>31886</v>
      </c>
      <c r="E16" s="894">
        <v>39473</v>
      </c>
      <c r="F16" s="894">
        <v>56653</v>
      </c>
      <c r="G16" s="894">
        <v>49456</v>
      </c>
      <c r="H16" s="894">
        <v>24030</v>
      </c>
      <c r="I16" s="889" t="s">
        <v>855</v>
      </c>
    </row>
    <row r="17" spans="2:10" s="613" customFormat="1" ht="36.950000000000003" customHeight="1" x14ac:dyDescent="0.2">
      <c r="B17" s="876" t="s">
        <v>47</v>
      </c>
      <c r="C17" s="1457">
        <v>95227</v>
      </c>
      <c r="D17" s="894">
        <v>90843</v>
      </c>
      <c r="E17" s="894">
        <v>105707</v>
      </c>
      <c r="F17" s="894">
        <v>126714</v>
      </c>
      <c r="G17" s="894">
        <v>136668</v>
      </c>
      <c r="H17" s="894">
        <v>69716</v>
      </c>
      <c r="I17" s="889" t="s">
        <v>699</v>
      </c>
    </row>
    <row r="18" spans="2:10" s="613" customFormat="1" ht="36.950000000000003" customHeight="1" x14ac:dyDescent="0.2">
      <c r="B18" s="876" t="s">
        <v>1587</v>
      </c>
      <c r="C18" s="1457">
        <v>61229</v>
      </c>
      <c r="D18" s="894">
        <v>50398</v>
      </c>
      <c r="E18" s="894">
        <v>64273</v>
      </c>
      <c r="F18" s="894">
        <v>74904</v>
      </c>
      <c r="G18" s="894">
        <v>71203</v>
      </c>
      <c r="H18" s="894">
        <v>32397</v>
      </c>
      <c r="I18" s="889" t="s">
        <v>700</v>
      </c>
    </row>
    <row r="19" spans="2:10" s="613" customFormat="1" ht="36.950000000000003" customHeight="1" x14ac:dyDescent="0.2">
      <c r="B19" s="876" t="s">
        <v>319</v>
      </c>
      <c r="C19" s="1457">
        <v>89889</v>
      </c>
      <c r="D19" s="894">
        <v>112992</v>
      </c>
      <c r="E19" s="894">
        <v>100819</v>
      </c>
      <c r="F19" s="894">
        <v>143597</v>
      </c>
      <c r="G19" s="894">
        <v>298744</v>
      </c>
      <c r="H19" s="894">
        <v>194739</v>
      </c>
      <c r="I19" s="889" t="s">
        <v>320</v>
      </c>
    </row>
    <row r="20" spans="2:10" s="613" customFormat="1" ht="36.950000000000003" customHeight="1" x14ac:dyDescent="0.2">
      <c r="B20" s="876" t="s">
        <v>850</v>
      </c>
      <c r="C20" s="1457">
        <v>127989</v>
      </c>
      <c r="D20" s="894">
        <v>122606</v>
      </c>
      <c r="E20" s="894">
        <v>141333</v>
      </c>
      <c r="F20" s="894">
        <v>178043</v>
      </c>
      <c r="G20" s="894">
        <v>147523</v>
      </c>
      <c r="H20" s="894">
        <v>65936</v>
      </c>
      <c r="I20" s="889" t="s">
        <v>852</v>
      </c>
    </row>
    <row r="21" spans="2:10" s="613" customFormat="1" ht="36.950000000000003" customHeight="1" x14ac:dyDescent="0.2">
      <c r="B21" s="884" t="s">
        <v>854</v>
      </c>
      <c r="C21" s="892">
        <v>412135</v>
      </c>
      <c r="D21" s="892">
        <v>408725</v>
      </c>
      <c r="E21" s="892">
        <v>451605</v>
      </c>
      <c r="F21" s="893">
        <v>579911</v>
      </c>
      <c r="G21" s="893">
        <v>703594</v>
      </c>
      <c r="H21" s="893">
        <v>386818</v>
      </c>
      <c r="I21" s="888" t="s">
        <v>332</v>
      </c>
    </row>
    <row r="22" spans="2:10" s="613" customFormat="1" ht="17.25" customHeight="1" x14ac:dyDescent="0.2">
      <c r="B22" s="876"/>
      <c r="C22" s="1457"/>
      <c r="D22" s="894"/>
      <c r="E22" s="894"/>
      <c r="F22" s="894"/>
      <c r="G22" s="894"/>
      <c r="H22" s="894"/>
      <c r="I22" s="889"/>
    </row>
    <row r="23" spans="2:10" s="613" customFormat="1" ht="36.950000000000003" customHeight="1" x14ac:dyDescent="0.2">
      <c r="B23" s="884" t="s">
        <v>48</v>
      </c>
      <c r="C23" s="892"/>
      <c r="D23" s="893"/>
      <c r="E23" s="893"/>
      <c r="F23" s="893"/>
      <c r="G23" s="893"/>
      <c r="H23" s="893"/>
      <c r="I23" s="888" t="s">
        <v>49</v>
      </c>
    </row>
    <row r="24" spans="2:10" s="613" customFormat="1" ht="36.950000000000003" customHeight="1" x14ac:dyDescent="0.2">
      <c r="B24" s="876" t="s">
        <v>319</v>
      </c>
      <c r="C24" s="1457">
        <v>89889</v>
      </c>
      <c r="D24" s="894">
        <v>112992</v>
      </c>
      <c r="E24" s="894">
        <v>100819</v>
      </c>
      <c r="F24" s="894">
        <v>143597</v>
      </c>
      <c r="G24" s="894">
        <v>298744</v>
      </c>
      <c r="H24" s="894">
        <v>194739</v>
      </c>
      <c r="I24" s="889" t="s">
        <v>320</v>
      </c>
      <c r="J24" s="1350"/>
    </row>
    <row r="25" spans="2:10" s="613" customFormat="1" ht="36.950000000000003" customHeight="1" x14ac:dyDescent="0.2">
      <c r="B25" s="876" t="s">
        <v>37</v>
      </c>
      <c r="C25" s="1457">
        <v>38077</v>
      </c>
      <c r="D25" s="894">
        <v>38632</v>
      </c>
      <c r="E25" s="894">
        <v>37540</v>
      </c>
      <c r="F25" s="894">
        <v>49151</v>
      </c>
      <c r="G25" s="894">
        <v>27251</v>
      </c>
      <c r="H25" s="894">
        <v>14037</v>
      </c>
      <c r="I25" s="889" t="s">
        <v>50</v>
      </c>
      <c r="J25" s="1350"/>
    </row>
    <row r="26" spans="2:10" s="613" customFormat="1" ht="36.950000000000003" customHeight="1" x14ac:dyDescent="0.2">
      <c r="B26" s="876" t="s">
        <v>38</v>
      </c>
      <c r="C26" s="1457">
        <v>72975</v>
      </c>
      <c r="D26" s="894">
        <v>65940</v>
      </c>
      <c r="E26" s="894">
        <v>77966</v>
      </c>
      <c r="F26" s="894">
        <v>99652</v>
      </c>
      <c r="G26" s="894">
        <v>61553</v>
      </c>
      <c r="H26" s="894">
        <v>39624</v>
      </c>
      <c r="I26" s="889" t="s">
        <v>39</v>
      </c>
      <c r="J26" s="1350"/>
    </row>
    <row r="27" spans="2:10" s="613" customFormat="1" ht="36.950000000000003" customHeight="1" x14ac:dyDescent="0.2">
      <c r="B27" s="876" t="s">
        <v>40</v>
      </c>
      <c r="C27" s="1457">
        <v>76583</v>
      </c>
      <c r="D27" s="894">
        <v>66894</v>
      </c>
      <c r="E27" s="894">
        <v>69267</v>
      </c>
      <c r="F27" s="894">
        <v>84225</v>
      </c>
      <c r="G27" s="894">
        <v>77765</v>
      </c>
      <c r="H27" s="894">
        <v>22058</v>
      </c>
      <c r="I27" s="889" t="s">
        <v>428</v>
      </c>
      <c r="J27" s="1350"/>
    </row>
    <row r="28" spans="2:10" s="613" customFormat="1" ht="36.950000000000003" customHeight="1" x14ac:dyDescent="0.2">
      <c r="B28" s="876" t="s">
        <v>41</v>
      </c>
      <c r="C28" s="1457">
        <v>134611</v>
      </c>
      <c r="D28" s="894">
        <v>124267</v>
      </c>
      <c r="E28" s="894">
        <v>166013</v>
      </c>
      <c r="F28" s="894">
        <v>203286</v>
      </c>
      <c r="G28" s="894">
        <v>238281</v>
      </c>
      <c r="H28" s="894">
        <v>116360</v>
      </c>
      <c r="I28" s="891" t="s">
        <v>892</v>
      </c>
      <c r="J28" s="1350"/>
    </row>
    <row r="29" spans="2:10" s="613" customFormat="1" ht="36.950000000000003" customHeight="1" x14ac:dyDescent="0.2">
      <c r="B29" s="884" t="s">
        <v>854</v>
      </c>
      <c r="C29" s="892">
        <v>412135</v>
      </c>
      <c r="D29" s="892">
        <v>408725</v>
      </c>
      <c r="E29" s="892">
        <v>451605</v>
      </c>
      <c r="F29" s="893">
        <v>579911</v>
      </c>
      <c r="G29" s="893">
        <v>703594</v>
      </c>
      <c r="H29" s="893">
        <v>386818</v>
      </c>
      <c r="I29" s="888" t="s">
        <v>332</v>
      </c>
      <c r="J29" s="1350"/>
    </row>
    <row r="30" spans="2:10" s="613" customFormat="1" ht="30" customHeight="1" thickBot="1" x14ac:dyDescent="0.25">
      <c r="B30" s="875"/>
      <c r="C30" s="1458"/>
      <c r="D30" s="897"/>
      <c r="E30" s="897"/>
      <c r="F30" s="897"/>
      <c r="G30" s="897"/>
      <c r="H30" s="897"/>
      <c r="I30" s="890"/>
    </row>
    <row r="31" spans="2:10" s="613" customFormat="1" ht="17.25" customHeight="1" thickTop="1" x14ac:dyDescent="0.2">
      <c r="B31" s="876"/>
      <c r="C31" s="1457"/>
      <c r="D31" s="894"/>
      <c r="E31" s="894"/>
      <c r="F31" s="894"/>
      <c r="G31" s="894"/>
      <c r="H31" s="894"/>
      <c r="I31" s="889"/>
    </row>
    <row r="32" spans="2:10" s="613" customFormat="1" ht="36.950000000000003" customHeight="1" x14ac:dyDescent="0.2">
      <c r="B32" s="744" t="s">
        <v>51</v>
      </c>
      <c r="C32" s="1462"/>
      <c r="D32" s="898"/>
      <c r="E32" s="898"/>
      <c r="F32" s="898"/>
      <c r="G32" s="898"/>
      <c r="H32" s="898"/>
      <c r="I32" s="887" t="s">
        <v>407</v>
      </c>
    </row>
    <row r="33" spans="2:10" s="613" customFormat="1" ht="15.75" customHeight="1" x14ac:dyDescent="0.2">
      <c r="B33" s="876"/>
      <c r="C33" s="1457"/>
      <c r="D33" s="894"/>
      <c r="E33" s="894"/>
      <c r="F33" s="894"/>
      <c r="G33" s="894"/>
      <c r="H33" s="894"/>
      <c r="I33" s="889"/>
    </row>
    <row r="34" spans="2:10" s="613" customFormat="1" ht="36.950000000000003" customHeight="1" x14ac:dyDescent="0.2">
      <c r="B34" s="884" t="s">
        <v>410</v>
      </c>
      <c r="C34" s="1457"/>
      <c r="D34" s="894"/>
      <c r="E34" s="894"/>
      <c r="F34" s="894"/>
      <c r="G34" s="894"/>
      <c r="H34" s="894"/>
      <c r="I34" s="888" t="s">
        <v>46</v>
      </c>
    </row>
    <row r="35" spans="2:10" s="613" customFormat="1" ht="36.950000000000003" customHeight="1" x14ac:dyDescent="0.2">
      <c r="B35" s="876" t="s">
        <v>853</v>
      </c>
      <c r="C35" s="1457">
        <v>26260</v>
      </c>
      <c r="D35" s="894">
        <v>21879</v>
      </c>
      <c r="E35" s="894">
        <v>26911</v>
      </c>
      <c r="F35" s="894">
        <v>34552</v>
      </c>
      <c r="G35" s="894">
        <v>31368</v>
      </c>
      <c r="H35" s="894">
        <v>11614</v>
      </c>
      <c r="I35" s="889" t="s">
        <v>855</v>
      </c>
    </row>
    <row r="36" spans="2:10" s="613" customFormat="1" ht="36.950000000000003" customHeight="1" x14ac:dyDescent="0.2">
      <c r="B36" s="876" t="s">
        <v>47</v>
      </c>
      <c r="C36" s="1457">
        <v>66361</v>
      </c>
      <c r="D36" s="894">
        <v>64644</v>
      </c>
      <c r="E36" s="894">
        <v>74284</v>
      </c>
      <c r="F36" s="894">
        <v>83103</v>
      </c>
      <c r="G36" s="894">
        <v>93746</v>
      </c>
      <c r="H36" s="894">
        <v>38304</v>
      </c>
      <c r="I36" s="889" t="s">
        <v>699</v>
      </c>
    </row>
    <row r="37" spans="2:10" s="613" customFormat="1" ht="36.950000000000003" customHeight="1" x14ac:dyDescent="0.2">
      <c r="B37" s="876" t="s">
        <v>1587</v>
      </c>
      <c r="C37" s="1457">
        <v>40704</v>
      </c>
      <c r="D37" s="894">
        <v>33218</v>
      </c>
      <c r="E37" s="894">
        <v>42300</v>
      </c>
      <c r="F37" s="894">
        <v>44631</v>
      </c>
      <c r="G37" s="894">
        <v>43768</v>
      </c>
      <c r="H37" s="894">
        <v>14603</v>
      </c>
      <c r="I37" s="889" t="s">
        <v>700</v>
      </c>
    </row>
    <row r="38" spans="2:10" s="613" customFormat="1" ht="36.950000000000003" customHeight="1" x14ac:dyDescent="0.2">
      <c r="B38" s="876" t="s">
        <v>319</v>
      </c>
      <c r="C38" s="1457">
        <v>60573</v>
      </c>
      <c r="D38" s="894">
        <v>61990</v>
      </c>
      <c r="E38" s="894">
        <v>56018</v>
      </c>
      <c r="F38" s="894">
        <v>70519</v>
      </c>
      <c r="G38" s="894">
        <v>118283</v>
      </c>
      <c r="H38" s="894">
        <v>87960</v>
      </c>
      <c r="I38" s="889" t="s">
        <v>320</v>
      </c>
    </row>
    <row r="39" spans="2:10" s="613" customFormat="1" ht="36.950000000000003" customHeight="1" x14ac:dyDescent="0.2">
      <c r="B39" s="876" t="s">
        <v>850</v>
      </c>
      <c r="C39" s="1457">
        <v>89201</v>
      </c>
      <c r="D39" s="894">
        <v>84757</v>
      </c>
      <c r="E39" s="894">
        <v>97587</v>
      </c>
      <c r="F39" s="894">
        <v>104616</v>
      </c>
      <c r="G39" s="894">
        <v>94229</v>
      </c>
      <c r="H39" s="894">
        <v>33454</v>
      </c>
      <c r="I39" s="889" t="s">
        <v>852</v>
      </c>
    </row>
    <row r="40" spans="2:10" s="613" customFormat="1" ht="36.950000000000003" customHeight="1" x14ac:dyDescent="0.2">
      <c r="B40" s="884" t="s">
        <v>854</v>
      </c>
      <c r="C40" s="892">
        <v>283099</v>
      </c>
      <c r="D40" s="892">
        <v>266488</v>
      </c>
      <c r="E40" s="892">
        <v>297100</v>
      </c>
      <c r="F40" s="892">
        <v>337421</v>
      </c>
      <c r="G40" s="892">
        <v>381394</v>
      </c>
      <c r="H40" s="892">
        <v>185935</v>
      </c>
      <c r="I40" s="888" t="s">
        <v>332</v>
      </c>
    </row>
    <row r="41" spans="2:10" s="613" customFormat="1" ht="17.25" customHeight="1" x14ac:dyDescent="0.2">
      <c r="B41" s="876"/>
      <c r="C41" s="1457"/>
      <c r="D41" s="894"/>
      <c r="E41" s="894"/>
      <c r="F41" s="894"/>
      <c r="G41" s="894"/>
      <c r="H41" s="894"/>
      <c r="I41" s="889"/>
    </row>
    <row r="42" spans="2:10" s="613" customFormat="1" ht="36.950000000000003" customHeight="1" x14ac:dyDescent="0.2">
      <c r="B42" s="884" t="s">
        <v>48</v>
      </c>
      <c r="C42" s="1457"/>
      <c r="D42" s="894"/>
      <c r="E42" s="894"/>
      <c r="F42" s="894"/>
      <c r="G42" s="894"/>
      <c r="H42" s="894"/>
      <c r="I42" s="888" t="s">
        <v>49</v>
      </c>
    </row>
    <row r="43" spans="2:10" s="613" customFormat="1" ht="36.950000000000003" customHeight="1" x14ac:dyDescent="0.2">
      <c r="B43" s="876" t="s">
        <v>319</v>
      </c>
      <c r="C43" s="1457">
        <v>60573</v>
      </c>
      <c r="D43" s="894">
        <v>61990</v>
      </c>
      <c r="E43" s="894">
        <v>56018</v>
      </c>
      <c r="F43" s="894">
        <v>70519</v>
      </c>
      <c r="G43" s="894">
        <v>118283</v>
      </c>
      <c r="H43" s="894">
        <v>87960</v>
      </c>
      <c r="I43" s="889" t="s">
        <v>320</v>
      </c>
      <c r="J43" s="1350"/>
    </row>
    <row r="44" spans="2:10" s="613" customFormat="1" ht="36.950000000000003" customHeight="1" x14ac:dyDescent="0.2">
      <c r="B44" s="876" t="s">
        <v>37</v>
      </c>
      <c r="C44" s="1457">
        <v>26034</v>
      </c>
      <c r="D44" s="894">
        <v>27431</v>
      </c>
      <c r="E44" s="894">
        <v>25371</v>
      </c>
      <c r="F44" s="894">
        <v>21894</v>
      </c>
      <c r="G44" s="894">
        <v>17765</v>
      </c>
      <c r="H44" s="894">
        <v>7716</v>
      </c>
      <c r="I44" s="889" t="s">
        <v>50</v>
      </c>
      <c r="J44" s="1350"/>
    </row>
    <row r="45" spans="2:10" s="613" customFormat="1" ht="36.950000000000003" customHeight="1" x14ac:dyDescent="0.2">
      <c r="B45" s="876" t="s">
        <v>38</v>
      </c>
      <c r="C45" s="1457">
        <v>59848</v>
      </c>
      <c r="D45" s="894">
        <v>46125</v>
      </c>
      <c r="E45" s="894">
        <v>59234</v>
      </c>
      <c r="F45" s="894">
        <v>54555</v>
      </c>
      <c r="G45" s="894">
        <v>33603</v>
      </c>
      <c r="H45" s="894">
        <v>11558</v>
      </c>
      <c r="I45" s="889" t="s">
        <v>39</v>
      </c>
      <c r="J45" s="1350"/>
    </row>
    <row r="46" spans="2:10" s="613" customFormat="1" ht="36.950000000000003" customHeight="1" x14ac:dyDescent="0.2">
      <c r="B46" s="876" t="s">
        <v>40</v>
      </c>
      <c r="C46" s="1457">
        <v>41174</v>
      </c>
      <c r="D46" s="894">
        <v>38892</v>
      </c>
      <c r="E46" s="894">
        <v>37041</v>
      </c>
      <c r="F46" s="894">
        <v>45268</v>
      </c>
      <c r="G46" s="894">
        <v>41797</v>
      </c>
      <c r="H46" s="894">
        <v>9847</v>
      </c>
      <c r="I46" s="889" t="s">
        <v>428</v>
      </c>
      <c r="J46" s="1350"/>
    </row>
    <row r="47" spans="2:10" s="613" customFormat="1" ht="36.950000000000003" customHeight="1" x14ac:dyDescent="0.2">
      <c r="B47" s="876" t="s">
        <v>41</v>
      </c>
      <c r="C47" s="1457">
        <v>95471</v>
      </c>
      <c r="D47" s="894">
        <v>92050</v>
      </c>
      <c r="E47" s="894">
        <v>119436</v>
      </c>
      <c r="F47" s="894">
        <v>145185</v>
      </c>
      <c r="G47" s="894">
        <v>169946</v>
      </c>
      <c r="H47" s="894">
        <v>68854</v>
      </c>
      <c r="I47" s="891" t="s">
        <v>892</v>
      </c>
      <c r="J47" s="1350"/>
    </row>
    <row r="48" spans="2:10" s="613" customFormat="1" ht="36.950000000000003" customHeight="1" x14ac:dyDescent="0.2">
      <c r="B48" s="884" t="s">
        <v>854</v>
      </c>
      <c r="C48" s="892">
        <v>283100</v>
      </c>
      <c r="D48" s="892">
        <v>266488</v>
      </c>
      <c r="E48" s="892">
        <v>297100</v>
      </c>
      <c r="F48" s="892">
        <v>337421</v>
      </c>
      <c r="G48" s="892">
        <v>381394</v>
      </c>
      <c r="H48" s="892">
        <v>185935</v>
      </c>
      <c r="I48" s="888" t="s">
        <v>332</v>
      </c>
      <c r="J48" s="1350"/>
    </row>
    <row r="49" spans="2:9" s="613" customFormat="1" ht="30" customHeight="1" thickBot="1" x14ac:dyDescent="0.25">
      <c r="B49" s="875"/>
      <c r="C49" s="1515"/>
      <c r="D49" s="1516"/>
      <c r="E49" s="1516"/>
      <c r="F49" s="1516"/>
      <c r="G49" s="1516"/>
      <c r="H49" s="1516"/>
      <c r="I49" s="1517"/>
    </row>
    <row r="50" spans="2:9" ht="9" customHeight="1" thickTop="1" x14ac:dyDescent="0.35"/>
    <row r="51" spans="2:9" s="419" customFormat="1" ht="18.75" customHeight="1" x14ac:dyDescent="0.5">
      <c r="B51" s="336" t="s">
        <v>1801</v>
      </c>
      <c r="C51" s="336"/>
      <c r="D51" s="336"/>
      <c r="E51" s="336"/>
      <c r="F51" s="336"/>
      <c r="G51" s="336"/>
      <c r="H51" s="336"/>
      <c r="I51" s="336" t="s">
        <v>1802</v>
      </c>
    </row>
    <row r="52" spans="2:9" s="419" customFormat="1" ht="18.75" customHeight="1" x14ac:dyDescent="0.5">
      <c r="B52" s="581"/>
      <c r="I52" s="727"/>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44"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97" t="s">
        <v>1927</v>
      </c>
      <c r="C3" s="1798"/>
      <c r="D3" s="1798"/>
      <c r="E3" s="1798"/>
      <c r="F3" s="1798"/>
      <c r="G3" s="1798"/>
      <c r="H3" s="1798"/>
      <c r="I3" s="1946"/>
    </row>
    <row r="4" spans="2:22" ht="10.5" customHeight="1" x14ac:dyDescent="0.85">
      <c r="B4" s="728"/>
      <c r="C4" s="704"/>
      <c r="D4" s="704"/>
      <c r="E4" s="704"/>
      <c r="F4" s="704"/>
      <c r="G4" s="704"/>
      <c r="H4" s="704"/>
      <c r="I4" s="474"/>
    </row>
    <row r="5" spans="2:22" ht="36.75" x14ac:dyDescent="0.85">
      <c r="B5" s="1797" t="s">
        <v>1928</v>
      </c>
      <c r="C5" s="1797"/>
      <c r="D5" s="1797"/>
      <c r="E5" s="1797"/>
      <c r="F5" s="1797"/>
      <c r="G5" s="1797"/>
      <c r="H5" s="1797"/>
      <c r="I5" s="2006"/>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61" customFormat="1" ht="24.95" customHeight="1" thickTop="1" x14ac:dyDescent="0.7">
      <c r="B9" s="1973" t="s">
        <v>887</v>
      </c>
      <c r="C9" s="1784">
        <v>2007</v>
      </c>
      <c r="D9" s="1784">
        <v>2008</v>
      </c>
      <c r="E9" s="1784">
        <v>2009</v>
      </c>
      <c r="F9" s="1784">
        <v>2010</v>
      </c>
      <c r="G9" s="1784">
        <v>2011</v>
      </c>
      <c r="H9" s="1784">
        <v>2012</v>
      </c>
      <c r="I9" s="1976" t="s">
        <v>886</v>
      </c>
      <c r="J9" s="526"/>
      <c r="N9" s="526"/>
    </row>
    <row r="10" spans="2:22" s="361" customFormat="1" ht="24.95" customHeight="1" x14ac:dyDescent="0.7">
      <c r="B10" s="1974"/>
      <c r="C10" s="1785"/>
      <c r="D10" s="1785"/>
      <c r="E10" s="1785"/>
      <c r="F10" s="1785"/>
      <c r="G10" s="1785"/>
      <c r="H10" s="1785"/>
      <c r="I10" s="2004"/>
    </row>
    <row r="11" spans="2:22" s="361" customFormat="1" ht="24.95" customHeight="1" x14ac:dyDescent="0.7">
      <c r="B11" s="1975"/>
      <c r="C11" s="1786"/>
      <c r="D11" s="1786"/>
      <c r="E11" s="1786"/>
      <c r="F11" s="1786"/>
      <c r="G11" s="1786"/>
      <c r="H11" s="1786"/>
      <c r="I11" s="2005"/>
    </row>
    <row r="12" spans="2:22" s="361" customFormat="1" ht="15" customHeight="1" x14ac:dyDescent="0.7">
      <c r="B12" s="701"/>
      <c r="C12" s="468"/>
      <c r="D12" s="468"/>
      <c r="E12" s="468"/>
      <c r="F12" s="468"/>
      <c r="G12" s="468"/>
      <c r="H12" s="468"/>
      <c r="I12" s="713"/>
    </row>
    <row r="13" spans="2:22" s="883" customFormat="1" ht="24.95" customHeight="1" x14ac:dyDescent="0.2">
      <c r="B13" s="744" t="s">
        <v>1589</v>
      </c>
      <c r="C13" s="1520"/>
      <c r="D13" s="1520"/>
      <c r="E13" s="1520"/>
      <c r="F13" s="1520"/>
      <c r="G13" s="1520"/>
      <c r="H13" s="1520"/>
      <c r="I13" s="887" t="s">
        <v>1590</v>
      </c>
    </row>
    <row r="14" spans="2:22" s="613" customFormat="1" ht="15" customHeight="1" x14ac:dyDescent="0.2">
      <c r="B14" s="876"/>
      <c r="C14" s="1099"/>
      <c r="D14" s="1099"/>
      <c r="E14" s="1099"/>
      <c r="F14" s="1099"/>
      <c r="G14" s="1099"/>
      <c r="H14" s="1099"/>
      <c r="I14" s="889"/>
    </row>
    <row r="15" spans="2:22" s="613" customFormat="1" ht="24.95" customHeight="1" x14ac:dyDescent="0.2">
      <c r="B15" s="743" t="s">
        <v>893</v>
      </c>
      <c r="C15" s="363"/>
      <c r="D15" s="363"/>
      <c r="E15" s="363"/>
      <c r="F15" s="363"/>
      <c r="G15" s="363"/>
      <c r="H15" s="363"/>
      <c r="I15" s="888" t="s">
        <v>693</v>
      </c>
    </row>
    <row r="16" spans="2:22" s="613" customFormat="1" ht="24.95" customHeight="1" x14ac:dyDescent="0.2">
      <c r="B16" s="876" t="s">
        <v>687</v>
      </c>
      <c r="C16" s="909">
        <v>163</v>
      </c>
      <c r="D16" s="909">
        <v>80</v>
      </c>
      <c r="E16" s="909">
        <v>157.9</v>
      </c>
      <c r="F16" s="909">
        <v>129</v>
      </c>
      <c r="G16" s="909">
        <v>152.36950175659888</v>
      </c>
      <c r="H16" s="909">
        <v>149</v>
      </c>
      <c r="I16" s="889" t="s">
        <v>339</v>
      </c>
    </row>
    <row r="17" spans="1:15" s="613" customFormat="1" ht="24.95" customHeight="1" x14ac:dyDescent="0.2">
      <c r="B17" s="876" t="s">
        <v>688</v>
      </c>
      <c r="C17" s="909">
        <v>138</v>
      </c>
      <c r="D17" s="909">
        <v>78</v>
      </c>
      <c r="E17" s="909">
        <v>140.80000000000001</v>
      </c>
      <c r="F17" s="909">
        <v>113</v>
      </c>
      <c r="G17" s="909">
        <v>145.42775927360626</v>
      </c>
      <c r="H17" s="909">
        <v>154</v>
      </c>
      <c r="I17" s="889" t="s">
        <v>692</v>
      </c>
    </row>
    <row r="18" spans="1:15" s="613" customFormat="1" ht="24.95" customHeight="1" x14ac:dyDescent="0.2">
      <c r="B18" s="876" t="s">
        <v>689</v>
      </c>
      <c r="C18" s="909">
        <v>151.80000000000001</v>
      </c>
      <c r="D18" s="909">
        <v>148</v>
      </c>
      <c r="E18" s="909">
        <v>155.30000000000001</v>
      </c>
      <c r="F18" s="909">
        <v>155</v>
      </c>
      <c r="G18" s="909">
        <v>157.40463899568641</v>
      </c>
      <c r="H18" s="909">
        <v>122</v>
      </c>
      <c r="I18" s="889" t="s">
        <v>340</v>
      </c>
    </row>
    <row r="19" spans="1:15" s="613" customFormat="1" ht="24.95" customHeight="1" x14ac:dyDescent="0.2">
      <c r="B19" s="876" t="s">
        <v>690</v>
      </c>
      <c r="C19" s="909">
        <v>76.900000000000006</v>
      </c>
      <c r="D19" s="909">
        <v>71</v>
      </c>
      <c r="E19" s="909">
        <v>65.8</v>
      </c>
      <c r="F19" s="909">
        <v>71.400000000000006</v>
      </c>
      <c r="G19" s="909">
        <v>76.095667578578841</v>
      </c>
      <c r="H19" s="909">
        <v>64</v>
      </c>
      <c r="I19" s="889" t="s">
        <v>341</v>
      </c>
    </row>
    <row r="20" spans="1:15" s="613" customFormat="1" ht="24.95" customHeight="1" x14ac:dyDescent="0.2">
      <c r="B20" s="876" t="s">
        <v>342</v>
      </c>
      <c r="C20" s="909">
        <v>83.3</v>
      </c>
      <c r="D20" s="909">
        <v>103</v>
      </c>
      <c r="E20" s="909">
        <v>112.3</v>
      </c>
      <c r="F20" s="909">
        <v>112</v>
      </c>
      <c r="G20" s="909">
        <v>120.53818112008626</v>
      </c>
      <c r="H20" s="909">
        <v>116</v>
      </c>
      <c r="I20" s="889" t="s">
        <v>343</v>
      </c>
    </row>
    <row r="21" spans="1:15" s="613" customFormat="1" ht="24.95" customHeight="1" x14ac:dyDescent="0.2">
      <c r="B21" s="876" t="s">
        <v>1588</v>
      </c>
      <c r="C21" s="909">
        <v>132</v>
      </c>
      <c r="D21" s="909">
        <v>134</v>
      </c>
      <c r="E21" s="909">
        <v>161.5</v>
      </c>
      <c r="F21" s="909">
        <v>132</v>
      </c>
      <c r="G21" s="909">
        <v>149</v>
      </c>
      <c r="H21" s="909">
        <v>155</v>
      </c>
      <c r="I21" s="889" t="s">
        <v>1591</v>
      </c>
    </row>
    <row r="22" spans="1:15" s="566" customFormat="1" ht="24.95" customHeight="1" x14ac:dyDescent="0.2">
      <c r="A22" s="613"/>
      <c r="B22" s="884" t="s">
        <v>854</v>
      </c>
      <c r="C22" s="1488">
        <v>116.80934579439251</v>
      </c>
      <c r="D22" s="1488">
        <v>97.451713395638635</v>
      </c>
      <c r="E22" s="1488">
        <v>125.43489096573208</v>
      </c>
      <c r="F22" s="1488">
        <v>115.19719626168224</v>
      </c>
      <c r="G22" s="1488">
        <v>127.70479946800057</v>
      </c>
      <c r="H22" s="1488">
        <v>119.98130841121494</v>
      </c>
      <c r="I22" s="888" t="s">
        <v>332</v>
      </c>
      <c r="J22" s="613"/>
      <c r="K22" s="613"/>
      <c r="L22" s="613"/>
      <c r="M22" s="613"/>
      <c r="N22" s="613"/>
      <c r="O22" s="613"/>
    </row>
    <row r="23" spans="1:15" s="613" customFormat="1" ht="15" customHeight="1" x14ac:dyDescent="0.2">
      <c r="B23" s="876"/>
      <c r="C23" s="909"/>
      <c r="D23" s="909"/>
      <c r="E23" s="909"/>
      <c r="F23" s="909"/>
      <c r="G23" s="909"/>
      <c r="H23" s="909"/>
      <c r="I23" s="889"/>
    </row>
    <row r="24" spans="1:15" s="566" customFormat="1" ht="24.95" customHeight="1" x14ac:dyDescent="0.2">
      <c r="B24" s="743" t="s">
        <v>894</v>
      </c>
      <c r="C24" s="905"/>
      <c r="D24" s="905"/>
      <c r="E24" s="905"/>
      <c r="F24" s="905"/>
      <c r="G24" s="905"/>
      <c r="H24" s="905"/>
      <c r="I24" s="888" t="s">
        <v>897</v>
      </c>
      <c r="J24" s="613"/>
      <c r="K24" s="613"/>
      <c r="L24" s="613"/>
      <c r="M24" s="613"/>
      <c r="N24" s="613"/>
      <c r="O24" s="613"/>
    </row>
    <row r="25" spans="1:15" s="613" customFormat="1" ht="24.95" customHeight="1" x14ac:dyDescent="0.2">
      <c r="B25" s="876" t="s">
        <v>305</v>
      </c>
      <c r="C25" s="909">
        <v>165.5</v>
      </c>
      <c r="D25" s="909">
        <v>151</v>
      </c>
      <c r="E25" s="909">
        <v>149</v>
      </c>
      <c r="F25" s="909">
        <v>138</v>
      </c>
      <c r="G25" s="909">
        <v>157.68842346427292</v>
      </c>
      <c r="H25" s="909">
        <v>150</v>
      </c>
      <c r="I25" s="889" t="s">
        <v>302</v>
      </c>
    </row>
    <row r="26" spans="1:15" s="613" customFormat="1" ht="24.95" customHeight="1" x14ac:dyDescent="0.2">
      <c r="B26" s="876" t="s">
        <v>734</v>
      </c>
      <c r="C26" s="909">
        <v>121</v>
      </c>
      <c r="D26" s="909">
        <v>113</v>
      </c>
      <c r="E26" s="909">
        <v>115</v>
      </c>
      <c r="F26" s="909">
        <v>103</v>
      </c>
      <c r="G26" s="909">
        <v>112.32459471313578</v>
      </c>
      <c r="H26" s="909">
        <v>107</v>
      </c>
      <c r="I26" s="889" t="s">
        <v>303</v>
      </c>
    </row>
    <row r="27" spans="1:15" s="613" customFormat="1" ht="24.95" customHeight="1" x14ac:dyDescent="0.2">
      <c r="B27" s="876" t="s">
        <v>735</v>
      </c>
      <c r="C27" s="909">
        <v>134.6</v>
      </c>
      <c r="D27" s="909">
        <v>119</v>
      </c>
      <c r="E27" s="909">
        <v>128</v>
      </c>
      <c r="F27" s="909">
        <v>128</v>
      </c>
      <c r="G27" s="909">
        <v>136</v>
      </c>
      <c r="H27" s="909">
        <v>117</v>
      </c>
      <c r="I27" s="889" t="s">
        <v>304</v>
      </c>
    </row>
    <row r="28" spans="1:15" s="613" customFormat="1" ht="24.95" customHeight="1" x14ac:dyDescent="0.2">
      <c r="B28" s="876" t="s">
        <v>736</v>
      </c>
      <c r="C28" s="909">
        <v>147.4</v>
      </c>
      <c r="D28" s="909">
        <v>126</v>
      </c>
      <c r="E28" s="909">
        <v>134</v>
      </c>
      <c r="F28" s="909">
        <v>128</v>
      </c>
      <c r="G28" s="909">
        <v>145.17005007048539</v>
      </c>
      <c r="H28" s="909">
        <v>141</v>
      </c>
      <c r="I28" s="889" t="s">
        <v>898</v>
      </c>
    </row>
    <row r="29" spans="1:15" s="613" customFormat="1" ht="24.95" customHeight="1" x14ac:dyDescent="0.2">
      <c r="B29" s="876" t="s">
        <v>691</v>
      </c>
      <c r="C29" s="909">
        <v>135.30000000000001</v>
      </c>
      <c r="D29" s="909">
        <v>128</v>
      </c>
      <c r="E29" s="909">
        <v>129</v>
      </c>
      <c r="F29" s="909">
        <v>126</v>
      </c>
      <c r="G29" s="909">
        <v>101.03489872687153</v>
      </c>
      <c r="H29" s="909">
        <v>94</v>
      </c>
      <c r="I29" s="889" t="s">
        <v>828</v>
      </c>
    </row>
    <row r="30" spans="1:15" s="566" customFormat="1" ht="24.95" customHeight="1" x14ac:dyDescent="0.2">
      <c r="A30" s="613"/>
      <c r="B30" s="884" t="s">
        <v>854</v>
      </c>
      <c r="C30" s="1488">
        <v>134.95418994413407</v>
      </c>
      <c r="D30" s="1488">
        <v>124.5</v>
      </c>
      <c r="E30" s="1488">
        <v>125.87430167597766</v>
      </c>
      <c r="F30" s="1488">
        <v>115.17597765363129</v>
      </c>
      <c r="G30" s="1488">
        <v>126.65742013302786</v>
      </c>
      <c r="H30" s="1488">
        <v>119.8100558659218</v>
      </c>
      <c r="I30" s="888" t="s">
        <v>332</v>
      </c>
      <c r="J30" s="613"/>
      <c r="K30" s="613"/>
      <c r="L30" s="613"/>
      <c r="M30" s="613"/>
      <c r="N30" s="613"/>
      <c r="O30" s="613"/>
    </row>
    <row r="31" spans="1:15" s="613" customFormat="1" ht="24.95" customHeight="1" thickBot="1" x14ac:dyDescent="0.25">
      <c r="B31" s="734"/>
      <c r="C31" s="1041"/>
      <c r="D31" s="1040"/>
      <c r="E31" s="1040"/>
      <c r="F31" s="1040"/>
      <c r="G31" s="1040"/>
      <c r="H31" s="1680"/>
      <c r="I31" s="736"/>
    </row>
    <row r="32" spans="1:15" s="613" customFormat="1" ht="15" customHeight="1" thickTop="1" x14ac:dyDescent="0.2">
      <c r="B32" s="876"/>
      <c r="C32" s="909"/>
      <c r="D32" s="909"/>
      <c r="E32" s="909"/>
      <c r="F32" s="909"/>
      <c r="G32" s="909"/>
      <c r="H32" s="909"/>
      <c r="I32" s="889"/>
    </row>
    <row r="33" spans="2:15" s="883" customFormat="1" ht="24.95" customHeight="1" x14ac:dyDescent="0.2">
      <c r="B33" s="744" t="s">
        <v>895</v>
      </c>
      <c r="C33" s="1489"/>
      <c r="D33" s="1489"/>
      <c r="E33" s="1489"/>
      <c r="F33" s="1489"/>
      <c r="G33" s="1489"/>
      <c r="H33" s="1489"/>
      <c r="I33" s="887" t="s">
        <v>896</v>
      </c>
      <c r="J33" s="613"/>
      <c r="K33" s="613"/>
      <c r="L33" s="613"/>
      <c r="M33" s="613"/>
      <c r="N33" s="613"/>
      <c r="O33" s="613"/>
    </row>
    <row r="34" spans="2:15" s="613" customFormat="1" ht="15" customHeight="1" x14ac:dyDescent="0.2">
      <c r="B34" s="876"/>
      <c r="C34" s="909"/>
      <c r="D34" s="909"/>
      <c r="E34" s="909"/>
      <c r="F34" s="909"/>
      <c r="G34" s="909"/>
      <c r="H34" s="909"/>
      <c r="I34" s="889"/>
    </row>
    <row r="35" spans="2:15" s="613" customFormat="1" ht="24.95" customHeight="1" x14ac:dyDescent="0.2">
      <c r="B35" s="743" t="s">
        <v>893</v>
      </c>
      <c r="C35" s="892">
        <v>11204.170000000002</v>
      </c>
      <c r="D35" s="892">
        <v>9073.9570000000003</v>
      </c>
      <c r="E35" s="892">
        <v>10953.300000000001</v>
      </c>
      <c r="F35" s="892">
        <v>10859.6</v>
      </c>
      <c r="G35" s="892">
        <v>12349.8</v>
      </c>
      <c r="H35" s="892">
        <v>10665.402</v>
      </c>
      <c r="I35" s="888" t="s">
        <v>693</v>
      </c>
    </row>
    <row r="36" spans="2:15" s="613" customFormat="1" ht="24.95" customHeight="1" x14ac:dyDescent="0.2">
      <c r="B36" s="876" t="s">
        <v>344</v>
      </c>
      <c r="C36" s="894">
        <v>4041.1</v>
      </c>
      <c r="D36" s="894">
        <v>2139</v>
      </c>
      <c r="E36" s="894">
        <v>3701.7</v>
      </c>
      <c r="F36" s="894">
        <v>3083.1</v>
      </c>
      <c r="G36" s="894">
        <v>3858.3</v>
      </c>
      <c r="H36" s="894">
        <v>3609</v>
      </c>
      <c r="I36" s="889" t="s">
        <v>345</v>
      </c>
    </row>
    <row r="37" spans="2:15" s="613" customFormat="1" ht="24.95" customHeight="1" x14ac:dyDescent="0.2">
      <c r="B37" s="876" t="s">
        <v>346</v>
      </c>
      <c r="C37" s="894">
        <v>784.5</v>
      </c>
      <c r="D37" s="894">
        <v>261</v>
      </c>
      <c r="E37" s="894">
        <v>845.5</v>
      </c>
      <c r="F37" s="894">
        <v>679.8</v>
      </c>
      <c r="G37" s="894">
        <v>666.8</v>
      </c>
      <c r="H37" s="894">
        <v>728.1</v>
      </c>
      <c r="I37" s="889" t="s">
        <v>347</v>
      </c>
    </row>
    <row r="38" spans="2:15" s="613" customFormat="1" ht="24.95" customHeight="1" x14ac:dyDescent="0.2">
      <c r="B38" s="876" t="s">
        <v>348</v>
      </c>
      <c r="C38" s="894">
        <v>177.3</v>
      </c>
      <c r="D38" s="894">
        <v>281</v>
      </c>
      <c r="E38" s="894">
        <v>183.3</v>
      </c>
      <c r="F38" s="894">
        <v>133.1</v>
      </c>
      <c r="G38" s="894">
        <v>298.39999999999998</v>
      </c>
      <c r="H38" s="894">
        <v>257.7</v>
      </c>
      <c r="I38" s="889" t="s">
        <v>349</v>
      </c>
    </row>
    <row r="39" spans="2:15" s="613" customFormat="1" ht="24.95" customHeight="1" x14ac:dyDescent="0.2">
      <c r="B39" s="876" t="s">
        <v>350</v>
      </c>
      <c r="C39" s="894">
        <v>109</v>
      </c>
      <c r="D39" s="894">
        <v>34.1</v>
      </c>
      <c r="E39" s="894">
        <v>102.5</v>
      </c>
      <c r="F39" s="894">
        <v>77.3</v>
      </c>
      <c r="G39" s="894">
        <v>112.5</v>
      </c>
      <c r="H39" s="894">
        <v>130.19999999999999</v>
      </c>
      <c r="I39" s="889" t="s">
        <v>351</v>
      </c>
    </row>
    <row r="40" spans="2:15" s="613" customFormat="1" ht="24.95" customHeight="1" x14ac:dyDescent="0.2">
      <c r="B40" s="876" t="s">
        <v>352</v>
      </c>
      <c r="C40" s="894">
        <v>50</v>
      </c>
      <c r="D40" s="894">
        <v>27.1</v>
      </c>
      <c r="E40" s="894">
        <v>57.4</v>
      </c>
      <c r="F40" s="894">
        <v>42.9</v>
      </c>
      <c r="G40" s="894">
        <v>50.1</v>
      </c>
      <c r="H40" s="894">
        <v>55.9</v>
      </c>
      <c r="I40" s="889" t="s">
        <v>694</v>
      </c>
    </row>
    <row r="41" spans="2:15" s="613" customFormat="1" ht="24.95" customHeight="1" x14ac:dyDescent="0.2">
      <c r="B41" s="876" t="s">
        <v>353</v>
      </c>
      <c r="C41" s="894">
        <v>570.1</v>
      </c>
      <c r="D41" s="894">
        <v>720.5</v>
      </c>
      <c r="E41" s="894">
        <v>705.6</v>
      </c>
      <c r="F41" s="894">
        <v>673.2</v>
      </c>
      <c r="G41" s="894">
        <v>713.3</v>
      </c>
      <c r="H41" s="894">
        <v>698.1</v>
      </c>
      <c r="I41" s="889" t="s">
        <v>354</v>
      </c>
    </row>
    <row r="42" spans="2:15" s="613" customFormat="1" ht="24.95" customHeight="1" x14ac:dyDescent="0.2">
      <c r="B42" s="876" t="s">
        <v>355</v>
      </c>
      <c r="C42" s="894">
        <v>1232.5</v>
      </c>
      <c r="D42" s="894">
        <v>1163.3</v>
      </c>
      <c r="E42" s="894">
        <v>1165.5999999999999</v>
      </c>
      <c r="F42" s="894">
        <v>1156.3</v>
      </c>
      <c r="G42" s="894">
        <v>1155</v>
      </c>
      <c r="H42" s="894">
        <v>783.87400000000002</v>
      </c>
      <c r="I42" s="889" t="s">
        <v>356</v>
      </c>
    </row>
    <row r="43" spans="2:15" s="613" customFormat="1" ht="24.95" customHeight="1" x14ac:dyDescent="0.2">
      <c r="B43" s="876" t="s">
        <v>357</v>
      </c>
      <c r="C43" s="894">
        <v>99.8</v>
      </c>
      <c r="D43" s="894">
        <v>94.2</v>
      </c>
      <c r="E43" s="894">
        <v>81.7</v>
      </c>
      <c r="F43" s="894">
        <v>109.6</v>
      </c>
      <c r="G43" s="894">
        <v>84.9</v>
      </c>
      <c r="H43" s="894">
        <v>64.3</v>
      </c>
      <c r="I43" s="889" t="s">
        <v>718</v>
      </c>
    </row>
    <row r="44" spans="2:15" s="613" customFormat="1" ht="24.95" customHeight="1" x14ac:dyDescent="0.2">
      <c r="B44" s="876" t="s">
        <v>493</v>
      </c>
      <c r="C44" s="894">
        <v>711.5</v>
      </c>
      <c r="D44" s="894">
        <v>697.8</v>
      </c>
      <c r="E44" s="894">
        <v>652.1</v>
      </c>
      <c r="F44" s="894">
        <v>628.29999999999995</v>
      </c>
      <c r="G44" s="894">
        <v>671.7</v>
      </c>
      <c r="H44" s="894">
        <v>592.70000000000005</v>
      </c>
      <c r="I44" s="889" t="s">
        <v>899</v>
      </c>
    </row>
    <row r="45" spans="2:15" s="613" customFormat="1" ht="24.95" customHeight="1" x14ac:dyDescent="0.2">
      <c r="B45" s="876" t="s">
        <v>494</v>
      </c>
      <c r="C45" s="894">
        <v>24.1</v>
      </c>
      <c r="D45" s="894">
        <v>17.2</v>
      </c>
      <c r="E45" s="894">
        <v>13.1</v>
      </c>
      <c r="F45" s="894">
        <v>19.5</v>
      </c>
      <c r="G45" s="894">
        <v>17.100000000000001</v>
      </c>
      <c r="H45" s="894">
        <v>15.6</v>
      </c>
      <c r="I45" s="889" t="s">
        <v>495</v>
      </c>
    </row>
    <row r="46" spans="2:15" s="613" customFormat="1" ht="24.95" customHeight="1" x14ac:dyDescent="0.2">
      <c r="B46" s="876" t="s">
        <v>496</v>
      </c>
      <c r="C46" s="894">
        <v>1366.5</v>
      </c>
      <c r="D46" s="894">
        <v>1104.9000000000001</v>
      </c>
      <c r="E46" s="894">
        <v>732.7</v>
      </c>
      <c r="F46" s="894">
        <v>1493</v>
      </c>
      <c r="G46" s="894">
        <v>1805.2</v>
      </c>
      <c r="H46" s="894">
        <v>1027.9000000000001</v>
      </c>
      <c r="I46" s="889" t="s">
        <v>497</v>
      </c>
    </row>
    <row r="47" spans="2:15" s="613" customFormat="1" ht="24.95" customHeight="1" x14ac:dyDescent="0.2">
      <c r="B47" s="876" t="s">
        <v>498</v>
      </c>
      <c r="C47" s="894">
        <v>22.4</v>
      </c>
      <c r="D47" s="894">
        <v>18.8</v>
      </c>
      <c r="E47" s="894">
        <v>14.6</v>
      </c>
      <c r="F47" s="894">
        <v>13</v>
      </c>
      <c r="G47" s="894">
        <v>11.9</v>
      </c>
      <c r="H47" s="894">
        <v>13.1</v>
      </c>
      <c r="I47" s="889" t="s">
        <v>900</v>
      </c>
    </row>
    <row r="48" spans="2:15" s="613" customFormat="1" ht="24.95" customHeight="1" x14ac:dyDescent="0.2">
      <c r="B48" s="876" t="s">
        <v>499</v>
      </c>
      <c r="C48" s="894">
        <v>495.3</v>
      </c>
      <c r="D48" s="894">
        <v>827</v>
      </c>
      <c r="E48" s="894">
        <v>885.9</v>
      </c>
      <c r="F48" s="894">
        <v>960.4</v>
      </c>
      <c r="G48" s="894">
        <v>1095</v>
      </c>
      <c r="H48" s="894">
        <v>1049.761</v>
      </c>
      <c r="I48" s="889" t="s">
        <v>500</v>
      </c>
    </row>
    <row r="49" spans="2:15" s="613" customFormat="1" ht="24.95" customHeight="1" x14ac:dyDescent="0.2">
      <c r="B49" s="876" t="s">
        <v>501</v>
      </c>
      <c r="C49" s="894">
        <v>273</v>
      </c>
      <c r="D49" s="894">
        <v>280.89999999999998</v>
      </c>
      <c r="E49" s="894">
        <v>358</v>
      </c>
      <c r="F49" s="894">
        <v>325.7</v>
      </c>
      <c r="G49" s="894">
        <v>338</v>
      </c>
      <c r="H49" s="894">
        <v>362.50099999999998</v>
      </c>
      <c r="I49" s="889" t="s">
        <v>502</v>
      </c>
    </row>
    <row r="50" spans="2:15" s="613" customFormat="1" ht="24.95" customHeight="1" x14ac:dyDescent="0.2">
      <c r="B50" s="876" t="s">
        <v>503</v>
      </c>
      <c r="C50" s="894">
        <v>280.2</v>
      </c>
      <c r="D50" s="894">
        <v>360.7</v>
      </c>
      <c r="E50" s="894">
        <v>361</v>
      </c>
      <c r="F50" s="894">
        <v>393.1</v>
      </c>
      <c r="G50" s="894">
        <v>307.8</v>
      </c>
      <c r="H50" s="894">
        <v>349.166</v>
      </c>
      <c r="I50" s="889" t="s">
        <v>300</v>
      </c>
    </row>
    <row r="51" spans="2:15" s="613" customFormat="1" ht="24.95" customHeight="1" x14ac:dyDescent="0.2">
      <c r="B51" s="876" t="s">
        <v>301</v>
      </c>
      <c r="C51" s="894">
        <v>966.87</v>
      </c>
      <c r="D51" s="894">
        <v>1046.4569999999999</v>
      </c>
      <c r="E51" s="894">
        <v>1092.5999999999999</v>
      </c>
      <c r="F51" s="894">
        <v>1071.3</v>
      </c>
      <c r="G51" s="894">
        <v>1163.8</v>
      </c>
      <c r="H51" s="894">
        <v>927.5</v>
      </c>
      <c r="I51" s="889" t="s">
        <v>732</v>
      </c>
    </row>
    <row r="52" spans="2:15" s="613" customFormat="1" ht="15" customHeight="1" x14ac:dyDescent="0.2">
      <c r="B52" s="876"/>
      <c r="C52" s="894"/>
      <c r="D52" s="894"/>
      <c r="E52" s="894"/>
      <c r="F52" s="894"/>
      <c r="G52" s="894"/>
      <c r="H52" s="894"/>
      <c r="I52" s="889"/>
    </row>
    <row r="53" spans="2:15" s="566" customFormat="1" ht="24.95" customHeight="1" x14ac:dyDescent="0.2">
      <c r="B53" s="743" t="s">
        <v>894</v>
      </c>
      <c r="C53" s="892">
        <v>6131.6329999999998</v>
      </c>
      <c r="D53" s="892">
        <v>5473.2579999999998</v>
      </c>
      <c r="E53" s="892">
        <v>5678.8559999999998</v>
      </c>
      <c r="F53" s="892">
        <v>5525.67</v>
      </c>
      <c r="G53" s="892">
        <v>6036.0689999999995</v>
      </c>
      <c r="H53" s="892">
        <v>5439.6850000000004</v>
      </c>
      <c r="I53" s="888" t="s">
        <v>897</v>
      </c>
      <c r="J53" s="613"/>
      <c r="K53" s="613"/>
      <c r="L53" s="613"/>
      <c r="M53" s="613"/>
      <c r="N53" s="613"/>
      <c r="O53" s="613"/>
    </row>
    <row r="54" spans="2:15" s="613" customFormat="1" ht="24.95" customHeight="1" x14ac:dyDescent="0.2">
      <c r="B54" s="876" t="s">
        <v>1648</v>
      </c>
      <c r="C54" s="894">
        <v>24.632999999999999</v>
      </c>
      <c r="D54" s="894">
        <v>20.257999999999999</v>
      </c>
      <c r="E54" s="894">
        <v>21.856000000000002</v>
      </c>
      <c r="F54" s="894">
        <v>18.670000000000002</v>
      </c>
      <c r="G54" s="894">
        <v>21.068999999999999</v>
      </c>
      <c r="H54" s="894">
        <v>20.285</v>
      </c>
      <c r="I54" s="889" t="s">
        <v>1269</v>
      </c>
    </row>
    <row r="55" spans="2:15" s="613" customFormat="1" ht="24.95" customHeight="1" x14ac:dyDescent="0.2">
      <c r="B55" s="876" t="s">
        <v>733</v>
      </c>
      <c r="C55" s="894">
        <v>3427</v>
      </c>
      <c r="D55" s="894">
        <v>3028</v>
      </c>
      <c r="E55" s="894">
        <v>3248</v>
      </c>
      <c r="F55" s="894">
        <v>3266</v>
      </c>
      <c r="G55" s="894">
        <v>3457</v>
      </c>
      <c r="H55" s="894">
        <v>2967.1490000000003</v>
      </c>
      <c r="I55" s="891" t="s">
        <v>901</v>
      </c>
    </row>
    <row r="56" spans="2:15" s="613" customFormat="1" ht="24.95" customHeight="1" x14ac:dyDescent="0.2">
      <c r="B56" s="876" t="s">
        <v>1647</v>
      </c>
      <c r="C56" s="894">
        <v>2680</v>
      </c>
      <c r="D56" s="894">
        <v>2425</v>
      </c>
      <c r="E56" s="894">
        <v>2409</v>
      </c>
      <c r="F56" s="894">
        <v>2241</v>
      </c>
      <c r="G56" s="894">
        <v>2558</v>
      </c>
      <c r="H56" s="894">
        <v>2452.2510000000002</v>
      </c>
      <c r="I56" s="889" t="s">
        <v>1646</v>
      </c>
    </row>
    <row r="57" spans="2:15" s="361" customFormat="1" ht="24.95" customHeight="1" thickBot="1" x14ac:dyDescent="0.75">
      <c r="B57" s="735"/>
      <c r="C57" s="732"/>
      <c r="D57" s="733"/>
      <c r="E57" s="733"/>
      <c r="F57" s="733"/>
      <c r="G57" s="733"/>
      <c r="H57" s="1637"/>
      <c r="I57" s="737"/>
      <c r="J57" s="613"/>
      <c r="K57" s="613"/>
      <c r="L57" s="613"/>
      <c r="M57" s="613"/>
      <c r="N57" s="613"/>
      <c r="O57" s="613"/>
    </row>
    <row r="58" spans="2:15" ht="9" customHeight="1" thickTop="1" x14ac:dyDescent="0.35">
      <c r="J58" s="613"/>
      <c r="K58" s="613"/>
      <c r="L58" s="613"/>
      <c r="M58" s="613"/>
      <c r="N58" s="613"/>
      <c r="O58" s="613"/>
    </row>
    <row r="59" spans="2:15" s="419" customFormat="1" ht="18.75" customHeight="1" x14ac:dyDescent="0.5">
      <c r="B59" s="336" t="s">
        <v>1801</v>
      </c>
      <c r="I59" s="358" t="s">
        <v>1802</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T55"/>
  <sheetViews>
    <sheetView rightToLeft="1" view="pageBreakPreview" zoomScale="50" zoomScaleNormal="50" zoomScaleSheetLayoutView="50" workbookViewId="0"/>
  </sheetViews>
  <sheetFormatPr defaultRowHeight="15" x14ac:dyDescent="0.35"/>
  <cols>
    <col min="1" max="1" width="9.140625" style="48"/>
    <col min="2" max="2" width="68.7109375" style="48" customWidth="1"/>
    <col min="3" max="6" width="15.5703125" style="48" customWidth="1"/>
    <col min="7" max="7" width="69.28515625" style="48" customWidth="1"/>
    <col min="8" max="8" width="9.140625" style="48"/>
    <col min="9" max="9" width="9.28515625" style="48" bestFit="1" customWidth="1"/>
    <col min="10" max="10" width="9.7109375" style="48" bestFit="1" customWidth="1"/>
    <col min="11" max="11" width="9" style="48" bestFit="1" customWidth="1"/>
    <col min="12"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29.25" customHeight="1" x14ac:dyDescent="0.85">
      <c r="B3" s="1797" t="s">
        <v>1929</v>
      </c>
      <c r="C3" s="1798"/>
      <c r="D3" s="1798"/>
      <c r="E3" s="1798"/>
      <c r="F3" s="1798"/>
      <c r="G3" s="1798"/>
    </row>
    <row r="4" spans="2:20" ht="14.25" customHeight="1" x14ac:dyDescent="0.85">
      <c r="B4" s="729"/>
      <c r="C4" s="704"/>
      <c r="D4" s="474"/>
      <c r="E4" s="474"/>
      <c r="F4" s="474"/>
      <c r="G4" s="474"/>
    </row>
    <row r="5" spans="2:20" ht="29.25" customHeight="1" x14ac:dyDescent="0.85">
      <c r="B5" s="2008" t="s">
        <v>1930</v>
      </c>
      <c r="C5" s="1798"/>
      <c r="D5" s="1798"/>
      <c r="E5" s="1798"/>
      <c r="F5" s="1798"/>
      <c r="G5" s="1798"/>
    </row>
    <row r="6" spans="2:20" s="5" customFormat="1" ht="19.5" customHeight="1" x14ac:dyDescent="0.65">
      <c r="D6" s="2"/>
      <c r="E6" s="2"/>
      <c r="F6" s="2"/>
      <c r="G6" s="2"/>
      <c r="H6" s="2"/>
      <c r="I6" s="2"/>
      <c r="J6" s="2"/>
      <c r="K6" s="2"/>
      <c r="L6" s="2"/>
      <c r="M6" s="2"/>
      <c r="N6" s="2"/>
      <c r="O6" s="2"/>
      <c r="P6" s="2"/>
      <c r="Q6" s="2"/>
      <c r="R6" s="2"/>
    </row>
    <row r="7" spans="2:20" ht="18.75" x14ac:dyDescent="0.45">
      <c r="B7" s="98"/>
      <c r="C7" s="99"/>
      <c r="D7" s="100"/>
      <c r="E7" s="100"/>
      <c r="F7" s="100"/>
      <c r="G7" s="99"/>
      <c r="K7" s="100"/>
    </row>
    <row r="8" spans="2:20" s="5" customFormat="1" ht="19.5" customHeight="1" thickBot="1" x14ac:dyDescent="0.7">
      <c r="D8" s="2"/>
      <c r="E8" s="2"/>
      <c r="F8" s="2"/>
      <c r="G8" s="2"/>
      <c r="H8" s="2"/>
      <c r="I8" s="2"/>
      <c r="J8" s="2"/>
      <c r="K8" s="2"/>
      <c r="L8" s="2"/>
      <c r="M8" s="2"/>
      <c r="N8" s="2"/>
      <c r="O8" s="2"/>
      <c r="P8" s="2"/>
      <c r="Q8" s="2"/>
      <c r="R8" s="2"/>
    </row>
    <row r="9" spans="2:20" s="258" customFormat="1" ht="24.95" customHeight="1" thickTop="1" x14ac:dyDescent="0.7">
      <c r="B9" s="1967" t="s">
        <v>887</v>
      </c>
      <c r="C9" s="230"/>
      <c r="D9" s="1784">
        <v>2010</v>
      </c>
      <c r="E9" s="1784">
        <v>2011</v>
      </c>
      <c r="F9" s="1784">
        <v>2012</v>
      </c>
      <c r="G9" s="1970" t="s">
        <v>886</v>
      </c>
      <c r="I9" s="2007"/>
      <c r="J9" s="2007"/>
      <c r="K9" s="2007"/>
    </row>
    <row r="10" spans="2:20" s="258" customFormat="1" ht="24.95" customHeight="1" x14ac:dyDescent="0.7">
      <c r="B10" s="1968"/>
      <c r="C10" s="690" t="s">
        <v>308</v>
      </c>
      <c r="D10" s="1785"/>
      <c r="E10" s="1785"/>
      <c r="F10" s="1785"/>
      <c r="G10" s="2000"/>
      <c r="I10" s="2007"/>
      <c r="J10" s="2007"/>
      <c r="K10" s="2007"/>
    </row>
    <row r="11" spans="2:20" s="258" customFormat="1" ht="24.95" customHeight="1" x14ac:dyDescent="0.7">
      <c r="B11" s="1969"/>
      <c r="C11" s="1664" t="s">
        <v>309</v>
      </c>
      <c r="D11" s="1786"/>
      <c r="E11" s="1786"/>
      <c r="F11" s="1786"/>
      <c r="G11" s="2001"/>
      <c r="J11" s="257"/>
    </row>
    <row r="12" spans="2:20" s="258" customFormat="1" ht="17.25" customHeight="1" x14ac:dyDescent="0.7">
      <c r="B12" s="345"/>
      <c r="C12" s="730"/>
      <c r="D12" s="579"/>
      <c r="E12" s="579"/>
      <c r="F12" s="579"/>
      <c r="G12" s="1523"/>
    </row>
    <row r="13" spans="2:20" s="362" customFormat="1" ht="37.5" customHeight="1" x14ac:dyDescent="0.2">
      <c r="B13" s="456" t="s">
        <v>513</v>
      </c>
      <c r="C13" s="1521">
        <v>60.743463881052485</v>
      </c>
      <c r="D13" s="1263">
        <v>100</v>
      </c>
      <c r="E13" s="1263">
        <v>68</v>
      </c>
      <c r="F13" s="1263">
        <v>31</v>
      </c>
      <c r="G13" s="741" t="s">
        <v>786</v>
      </c>
      <c r="J13" s="365"/>
      <c r="L13" s="981"/>
      <c r="M13" s="981"/>
      <c r="N13" s="981"/>
      <c r="O13" s="1638"/>
      <c r="P13" s="1638"/>
      <c r="Q13" s="1638"/>
    </row>
    <row r="14" spans="2:20" s="367" customFormat="1" ht="17.25" customHeight="1" x14ac:dyDescent="0.2">
      <c r="B14" s="456"/>
      <c r="C14" s="1521"/>
      <c r="D14" s="1263"/>
      <c r="E14" s="1263"/>
      <c r="F14" s="1263"/>
      <c r="G14" s="741"/>
      <c r="J14" s="870"/>
      <c r="L14" s="981"/>
      <c r="M14" s="981"/>
      <c r="N14" s="981"/>
      <c r="O14" s="1638"/>
      <c r="P14" s="1638"/>
      <c r="Q14" s="1638"/>
    </row>
    <row r="15" spans="2:20" s="362" customFormat="1" ht="37.5" customHeight="1" x14ac:dyDescent="0.2">
      <c r="B15" s="456" t="s">
        <v>787</v>
      </c>
      <c r="C15" s="1521">
        <v>33.816162877946333</v>
      </c>
      <c r="D15" s="1263">
        <v>100</v>
      </c>
      <c r="E15" s="1263">
        <v>91</v>
      </c>
      <c r="F15" s="1263">
        <v>67</v>
      </c>
      <c r="G15" s="741" t="s">
        <v>167</v>
      </c>
      <c r="J15" s="365"/>
      <c r="L15" s="981"/>
      <c r="M15" s="981"/>
      <c r="N15" s="981"/>
      <c r="O15" s="1638"/>
      <c r="P15" s="1638"/>
      <c r="Q15" s="1638"/>
    </row>
    <row r="16" spans="2:20" s="367" customFormat="1" ht="37.5" customHeight="1" x14ac:dyDescent="0.2">
      <c r="B16" s="639" t="s">
        <v>168</v>
      </c>
      <c r="C16" s="1522">
        <v>5.7478443487774511</v>
      </c>
      <c r="D16" s="1333">
        <v>100</v>
      </c>
      <c r="E16" s="1333">
        <v>98</v>
      </c>
      <c r="F16" s="1333">
        <v>85</v>
      </c>
      <c r="G16" s="878" t="s">
        <v>685</v>
      </c>
      <c r="L16" s="981"/>
      <c r="M16" s="981"/>
      <c r="N16" s="981"/>
      <c r="O16" s="1638"/>
      <c r="P16" s="1638"/>
      <c r="Q16" s="1638"/>
    </row>
    <row r="17" spans="2:17" s="367" customFormat="1" ht="37.5" customHeight="1" x14ac:dyDescent="0.2">
      <c r="B17" s="639" t="s">
        <v>169</v>
      </c>
      <c r="C17" s="1522">
        <v>2.116038380442574</v>
      </c>
      <c r="D17" s="1333">
        <v>100</v>
      </c>
      <c r="E17" s="1333">
        <v>99</v>
      </c>
      <c r="F17" s="1333">
        <v>72</v>
      </c>
      <c r="G17" s="878" t="s">
        <v>495</v>
      </c>
      <c r="L17" s="981"/>
      <c r="M17" s="981"/>
      <c r="N17" s="981"/>
      <c r="O17" s="1638"/>
      <c r="P17" s="1638"/>
      <c r="Q17" s="1638"/>
    </row>
    <row r="18" spans="2:17" s="367" customFormat="1" ht="37.5" customHeight="1" x14ac:dyDescent="0.2">
      <c r="B18" s="639" t="s">
        <v>170</v>
      </c>
      <c r="C18" s="1522">
        <v>2.5970514631600565</v>
      </c>
      <c r="D18" s="1333">
        <v>100</v>
      </c>
      <c r="E18" s="1333">
        <v>80</v>
      </c>
      <c r="F18" s="1333">
        <v>44</v>
      </c>
      <c r="G18" s="878" t="s">
        <v>171</v>
      </c>
      <c r="L18" s="981"/>
      <c r="M18" s="981"/>
      <c r="N18" s="981"/>
      <c r="O18" s="1638"/>
      <c r="P18" s="1638"/>
      <c r="Q18" s="1638"/>
    </row>
    <row r="19" spans="2:17" s="367" customFormat="1" ht="37.5" customHeight="1" x14ac:dyDescent="0.2">
      <c r="B19" s="639" t="s">
        <v>52</v>
      </c>
      <c r="C19" s="1522">
        <v>0.16704463046877291</v>
      </c>
      <c r="D19" s="1333">
        <v>100</v>
      </c>
      <c r="E19" s="1333">
        <v>77</v>
      </c>
      <c r="F19" s="1333">
        <v>43</v>
      </c>
      <c r="G19" s="878" t="s">
        <v>509</v>
      </c>
      <c r="L19" s="981"/>
      <c r="M19" s="981"/>
      <c r="N19" s="981"/>
      <c r="O19" s="1638"/>
      <c r="P19" s="1638"/>
      <c r="Q19" s="1638"/>
    </row>
    <row r="20" spans="2:17" s="367" customFormat="1" ht="37.5" customHeight="1" x14ac:dyDescent="0.2">
      <c r="B20" s="639" t="s">
        <v>82</v>
      </c>
      <c r="C20" s="1522">
        <v>9.8088942358074943E-2</v>
      </c>
      <c r="D20" s="1333">
        <v>100</v>
      </c>
      <c r="E20" s="1333">
        <v>77</v>
      </c>
      <c r="F20" s="1333">
        <v>53</v>
      </c>
      <c r="G20" s="878" t="s">
        <v>902</v>
      </c>
      <c r="L20" s="981"/>
      <c r="M20" s="981"/>
      <c r="N20" s="981"/>
      <c r="O20" s="1638"/>
      <c r="P20" s="1638"/>
      <c r="Q20" s="1638"/>
    </row>
    <row r="21" spans="2:17" s="367" customFormat="1" ht="37.5" customHeight="1" x14ac:dyDescent="0.2">
      <c r="B21" s="639" t="s">
        <v>83</v>
      </c>
      <c r="C21" s="1522">
        <v>2.3055093289291118E-2</v>
      </c>
      <c r="D21" s="1333">
        <v>100</v>
      </c>
      <c r="E21" s="1333">
        <v>62</v>
      </c>
      <c r="F21" s="1333">
        <v>62</v>
      </c>
      <c r="G21" s="878" t="s">
        <v>508</v>
      </c>
      <c r="L21" s="981"/>
      <c r="M21" s="981"/>
      <c r="N21" s="981"/>
      <c r="O21" s="1638"/>
      <c r="P21" s="1638"/>
      <c r="Q21" s="1638"/>
    </row>
    <row r="22" spans="2:17" s="367" customFormat="1" ht="37.5" customHeight="1" x14ac:dyDescent="0.2">
      <c r="B22" s="639" t="s">
        <v>84</v>
      </c>
      <c r="C22" s="1522">
        <v>6.2248751881086015E-2</v>
      </c>
      <c r="D22" s="1333">
        <v>100</v>
      </c>
      <c r="E22" s="1333">
        <v>161</v>
      </c>
      <c r="F22" s="1333">
        <v>0</v>
      </c>
      <c r="G22" s="878" t="s">
        <v>85</v>
      </c>
      <c r="L22" s="981"/>
      <c r="M22" s="981"/>
      <c r="N22" s="981"/>
      <c r="O22" s="1638"/>
      <c r="P22" s="1638"/>
      <c r="Q22" s="1638"/>
    </row>
    <row r="23" spans="2:17" s="367" customFormat="1" ht="37.5" customHeight="1" x14ac:dyDescent="0.2">
      <c r="B23" s="639" t="s">
        <v>86</v>
      </c>
      <c r="C23" s="1522">
        <v>18.304905704668446</v>
      </c>
      <c r="D23" s="1333">
        <v>100</v>
      </c>
      <c r="E23" s="1333">
        <v>91</v>
      </c>
      <c r="F23" s="1333">
        <v>67</v>
      </c>
      <c r="G23" s="878" t="s">
        <v>358</v>
      </c>
      <c r="L23" s="981"/>
      <c r="M23" s="981"/>
      <c r="N23" s="981"/>
      <c r="O23" s="1638"/>
      <c r="P23" s="1638"/>
      <c r="Q23" s="1638"/>
    </row>
    <row r="24" spans="2:17" s="367" customFormat="1" ht="37.5" customHeight="1" x14ac:dyDescent="0.2">
      <c r="B24" s="639" t="s">
        <v>359</v>
      </c>
      <c r="C24" s="1522">
        <v>1.209973214173433</v>
      </c>
      <c r="D24" s="1333">
        <v>100</v>
      </c>
      <c r="E24" s="1333">
        <v>109</v>
      </c>
      <c r="F24" s="1333">
        <v>56</v>
      </c>
      <c r="G24" s="878" t="s">
        <v>360</v>
      </c>
      <c r="L24" s="981"/>
      <c r="M24" s="981"/>
      <c r="N24" s="981"/>
      <c r="O24" s="1638"/>
      <c r="P24" s="1638"/>
      <c r="Q24" s="1638"/>
    </row>
    <row r="25" spans="2:17" s="367" customFormat="1" ht="37.5" customHeight="1" x14ac:dyDescent="0.2">
      <c r="B25" s="639" t="s">
        <v>79</v>
      </c>
      <c r="C25" s="1522">
        <v>0.16515830465419457</v>
      </c>
      <c r="D25" s="1333">
        <v>100</v>
      </c>
      <c r="E25" s="1333">
        <v>52</v>
      </c>
      <c r="F25" s="1333">
        <v>25</v>
      </c>
      <c r="G25" s="878" t="s">
        <v>80</v>
      </c>
      <c r="L25" s="981"/>
      <c r="M25" s="981"/>
      <c r="N25" s="981"/>
      <c r="O25" s="1638"/>
      <c r="P25" s="1638"/>
      <c r="Q25" s="1638"/>
    </row>
    <row r="26" spans="2:17" s="367" customFormat="1" ht="37.5" customHeight="1" x14ac:dyDescent="0.2">
      <c r="B26" s="639" t="s">
        <v>81</v>
      </c>
      <c r="C26" s="1522">
        <v>1.5799026655879678</v>
      </c>
      <c r="D26" s="1333">
        <v>100</v>
      </c>
      <c r="E26" s="1333">
        <v>90</v>
      </c>
      <c r="F26" s="1333">
        <v>68</v>
      </c>
      <c r="G26" s="878" t="s">
        <v>1275</v>
      </c>
      <c r="L26" s="981"/>
      <c r="M26" s="981"/>
      <c r="N26" s="981"/>
      <c r="O26" s="1638"/>
      <c r="P26" s="1638"/>
      <c r="Q26" s="1638"/>
    </row>
    <row r="27" spans="2:17" s="367" customFormat="1" ht="37.5" customHeight="1" x14ac:dyDescent="0.2">
      <c r="B27" s="639" t="s">
        <v>534</v>
      </c>
      <c r="C27" s="1522">
        <v>0.42798636815211333</v>
      </c>
      <c r="D27" s="1333">
        <v>100</v>
      </c>
      <c r="E27" s="1333">
        <v>12</v>
      </c>
      <c r="F27" s="1333">
        <v>2</v>
      </c>
      <c r="G27" s="878" t="s">
        <v>507</v>
      </c>
      <c r="L27" s="981"/>
      <c r="M27" s="981"/>
      <c r="N27" s="981"/>
      <c r="O27" s="1638"/>
      <c r="P27" s="1638"/>
      <c r="Q27" s="1638"/>
    </row>
    <row r="28" spans="2:17" s="367" customFormat="1" ht="37.5" customHeight="1" x14ac:dyDescent="0.2">
      <c r="B28" s="639" t="s">
        <v>330</v>
      </c>
      <c r="C28" s="1522">
        <v>6.3506302424138267E-2</v>
      </c>
      <c r="D28" s="1333">
        <v>100</v>
      </c>
      <c r="E28" s="1333">
        <v>83</v>
      </c>
      <c r="F28" s="1333">
        <v>0</v>
      </c>
      <c r="G28" s="878" t="s">
        <v>125</v>
      </c>
      <c r="L28" s="981"/>
      <c r="M28" s="981"/>
      <c r="N28" s="981"/>
      <c r="O28" s="1638"/>
      <c r="P28" s="1638"/>
      <c r="Q28" s="1638"/>
    </row>
    <row r="29" spans="2:17" s="367" customFormat="1" ht="37.5" customHeight="1" x14ac:dyDescent="0.2">
      <c r="B29" s="639" t="s">
        <v>535</v>
      </c>
      <c r="C29" s="1522">
        <v>0.31962742969244506</v>
      </c>
      <c r="D29" s="1333">
        <v>100</v>
      </c>
      <c r="E29" s="1333">
        <v>98</v>
      </c>
      <c r="F29" s="1333">
        <v>28</v>
      </c>
      <c r="G29" s="878" t="s">
        <v>536</v>
      </c>
      <c r="L29" s="981"/>
      <c r="M29" s="981"/>
      <c r="N29" s="981"/>
      <c r="O29" s="1638"/>
      <c r="P29" s="1638"/>
      <c r="Q29" s="1638"/>
    </row>
    <row r="30" spans="2:17" s="367" customFormat="1" ht="37.5" customHeight="1" x14ac:dyDescent="0.2">
      <c r="B30" s="639" t="s">
        <v>537</v>
      </c>
      <c r="C30" s="1522">
        <v>0.41226698636396025</v>
      </c>
      <c r="D30" s="1333">
        <v>100</v>
      </c>
      <c r="E30" s="1333">
        <v>86</v>
      </c>
      <c r="F30" s="1333">
        <v>50</v>
      </c>
      <c r="G30" s="878" t="s">
        <v>538</v>
      </c>
      <c r="L30" s="981"/>
      <c r="M30" s="981"/>
      <c r="N30" s="981"/>
      <c r="O30" s="1638"/>
      <c r="P30" s="1638"/>
      <c r="Q30" s="1638"/>
    </row>
    <row r="31" spans="2:17" s="367" customFormat="1" ht="37.5" customHeight="1" x14ac:dyDescent="0.2">
      <c r="B31" s="639" t="s">
        <v>539</v>
      </c>
      <c r="C31" s="1522">
        <v>0.48164185798900905</v>
      </c>
      <c r="D31" s="1333">
        <v>100</v>
      </c>
      <c r="E31" s="1333">
        <v>47</v>
      </c>
      <c r="F31" s="1333">
        <v>9</v>
      </c>
      <c r="G31" s="878" t="s">
        <v>903</v>
      </c>
      <c r="L31" s="981"/>
      <c r="M31" s="981"/>
      <c r="N31" s="981"/>
      <c r="O31" s="1638"/>
      <c r="P31" s="1638"/>
      <c r="Q31" s="1638"/>
    </row>
    <row r="32" spans="2:17" s="367" customFormat="1" ht="37.5" customHeight="1" x14ac:dyDescent="0.2">
      <c r="B32" s="639" t="s">
        <v>540</v>
      </c>
      <c r="C32" s="1522">
        <v>3.9822433863321023E-2</v>
      </c>
      <c r="D32" s="1333">
        <v>100</v>
      </c>
      <c r="E32" s="1333">
        <v>107</v>
      </c>
      <c r="F32" s="1333">
        <v>67</v>
      </c>
      <c r="G32" s="878" t="s">
        <v>1276</v>
      </c>
      <c r="L32" s="981"/>
      <c r="M32" s="981"/>
      <c r="N32" s="981"/>
      <c r="O32" s="1638"/>
      <c r="P32" s="1638"/>
      <c r="Q32" s="1638"/>
    </row>
    <row r="33" spans="2:17" s="367" customFormat="1" ht="17.25" customHeight="1" x14ac:dyDescent="0.2">
      <c r="B33" s="456"/>
      <c r="C33" s="1521"/>
      <c r="D33" s="1263"/>
      <c r="E33" s="1263"/>
      <c r="F33" s="1263"/>
      <c r="G33" s="741"/>
      <c r="J33" s="870"/>
      <c r="L33" s="981"/>
      <c r="M33" s="981"/>
      <c r="N33" s="981"/>
      <c r="O33" s="1638"/>
      <c r="P33" s="1638"/>
      <c r="Q33" s="1638"/>
    </row>
    <row r="34" spans="2:17" s="362" customFormat="1" ht="37.5" customHeight="1" x14ac:dyDescent="0.2">
      <c r="B34" s="456" t="s">
        <v>541</v>
      </c>
      <c r="C34" s="1521">
        <v>5.4403732410011774</v>
      </c>
      <c r="D34" s="1000">
        <v>100</v>
      </c>
      <c r="E34" s="1000">
        <v>106</v>
      </c>
      <c r="F34" s="1000">
        <v>92</v>
      </c>
      <c r="G34" s="741" t="s">
        <v>909</v>
      </c>
      <c r="J34" s="365"/>
      <c r="L34" s="981"/>
      <c r="M34" s="981"/>
      <c r="N34" s="981"/>
      <c r="O34" s="1638"/>
      <c r="P34" s="1638"/>
      <c r="Q34" s="1638"/>
    </row>
    <row r="35" spans="2:17" s="367" customFormat="1" ht="37.5" customHeight="1" x14ac:dyDescent="0.2">
      <c r="B35" s="639" t="s">
        <v>904</v>
      </c>
      <c r="C35" s="1522">
        <v>4.7732426779119628</v>
      </c>
      <c r="D35" s="881">
        <v>100</v>
      </c>
      <c r="E35" s="881">
        <v>106</v>
      </c>
      <c r="F35" s="881">
        <v>92</v>
      </c>
      <c r="G35" s="878" t="s">
        <v>910</v>
      </c>
      <c r="L35" s="981"/>
      <c r="M35" s="981"/>
      <c r="N35" s="981"/>
      <c r="O35" s="1638"/>
      <c r="P35" s="1638"/>
      <c r="Q35" s="1638"/>
    </row>
    <row r="36" spans="2:17" s="367" customFormat="1" ht="37.5" customHeight="1" x14ac:dyDescent="0.2">
      <c r="B36" s="639" t="s">
        <v>648</v>
      </c>
      <c r="C36" s="1522">
        <v>0.66713056308921459</v>
      </c>
      <c r="D36" s="881">
        <v>100</v>
      </c>
      <c r="E36" s="881">
        <v>104</v>
      </c>
      <c r="F36" s="881">
        <v>89</v>
      </c>
      <c r="G36" s="878" t="s">
        <v>686</v>
      </c>
      <c r="L36" s="981"/>
      <c r="M36" s="981"/>
      <c r="N36" s="981"/>
      <c r="O36" s="1638"/>
      <c r="P36" s="1638"/>
      <c r="Q36" s="1638"/>
    </row>
    <row r="37" spans="2:17" s="367" customFormat="1" ht="17.25" customHeight="1" x14ac:dyDescent="0.2">
      <c r="B37" s="456"/>
      <c r="C37" s="1521"/>
      <c r="D37" s="1263"/>
      <c r="E37" s="1263"/>
      <c r="F37" s="1263"/>
      <c r="G37" s="741"/>
      <c r="J37" s="870"/>
      <c r="L37" s="981"/>
      <c r="M37" s="981"/>
      <c r="N37" s="981"/>
      <c r="O37" s="1638"/>
      <c r="P37" s="1638"/>
      <c r="Q37" s="1638"/>
    </row>
    <row r="38" spans="2:17" s="362" customFormat="1" ht="37.5" customHeight="1" x14ac:dyDescent="0.2">
      <c r="B38" s="456" t="s">
        <v>306</v>
      </c>
      <c r="C38" s="1521">
        <v>100</v>
      </c>
      <c r="D38" s="1000">
        <v>100</v>
      </c>
      <c r="E38" s="1000">
        <v>73</v>
      </c>
      <c r="F38" s="1000">
        <v>38</v>
      </c>
      <c r="G38" s="741" t="s">
        <v>307</v>
      </c>
      <c r="I38" s="367"/>
      <c r="L38" s="981"/>
      <c r="M38" s="981"/>
      <c r="N38" s="981"/>
      <c r="O38" s="1638"/>
      <c r="P38" s="1638"/>
      <c r="Q38" s="1638"/>
    </row>
    <row r="39" spans="2:17" s="258" customFormat="1" ht="27" customHeight="1" thickBot="1" x14ac:dyDescent="0.75">
      <c r="B39" s="353"/>
      <c r="C39" s="739"/>
      <c r="D39" s="388"/>
      <c r="E39" s="388"/>
      <c r="F39" s="1639"/>
      <c r="G39" s="1486"/>
      <c r="O39" s="1638"/>
      <c r="P39" s="1638"/>
      <c r="Q39" s="1638"/>
    </row>
    <row r="40" spans="2:17" ht="9" customHeight="1" thickTop="1" x14ac:dyDescent="0.5">
      <c r="B40" s="37"/>
      <c r="C40" s="37"/>
      <c r="D40" s="37"/>
      <c r="E40" s="37"/>
      <c r="F40" s="37"/>
      <c r="G40" s="37"/>
    </row>
    <row r="41" spans="2:17" s="419" customFormat="1" ht="18.75" customHeight="1" x14ac:dyDescent="0.5">
      <c r="B41" s="336" t="s">
        <v>1801</v>
      </c>
      <c r="G41" s="358" t="s">
        <v>1802</v>
      </c>
    </row>
    <row r="42" spans="2:17" ht="18" x14ac:dyDescent="0.45">
      <c r="C42" s="101"/>
    </row>
    <row r="43" spans="2:17" ht="18" x14ac:dyDescent="0.45">
      <c r="C43" s="101"/>
    </row>
    <row r="44" spans="2:17" ht="18" x14ac:dyDescent="0.45">
      <c r="C44" s="101"/>
    </row>
    <row r="45" spans="2:17" ht="18" x14ac:dyDescent="0.45">
      <c r="C45" s="101"/>
    </row>
    <row r="46" spans="2:17" ht="18" x14ac:dyDescent="0.45">
      <c r="C46" s="101"/>
    </row>
    <row r="47" spans="2:17" ht="18" x14ac:dyDescent="0.45">
      <c r="C47" s="101"/>
    </row>
    <row r="48" spans="2:17"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8">
    <mergeCell ref="I9:K10"/>
    <mergeCell ref="B3:G3"/>
    <mergeCell ref="B5:G5"/>
    <mergeCell ref="B9:B11"/>
    <mergeCell ref="G9:G11"/>
    <mergeCell ref="D9:D11"/>
    <mergeCell ref="E9:E11"/>
    <mergeCell ref="F9:F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97" t="s">
        <v>1931</v>
      </c>
      <c r="C3" s="1798"/>
      <c r="D3" s="1798"/>
      <c r="E3" s="1798"/>
      <c r="F3" s="1798"/>
      <c r="G3" s="1798"/>
      <c r="H3" s="1798"/>
      <c r="I3" s="1798"/>
    </row>
    <row r="4" spans="1:23" ht="10.5" customHeight="1" x14ac:dyDescent="0.85">
      <c r="B4" s="729"/>
      <c r="C4" s="704"/>
      <c r="D4" s="704"/>
      <c r="E4" s="704"/>
      <c r="F4" s="704"/>
      <c r="G4" s="704"/>
      <c r="H4" s="704"/>
      <c r="I4" s="474"/>
    </row>
    <row r="5" spans="1:23" ht="36.75" x14ac:dyDescent="0.85">
      <c r="B5" s="1797" t="s">
        <v>1932</v>
      </c>
      <c r="C5" s="1798"/>
      <c r="D5" s="1798"/>
      <c r="E5" s="1798"/>
      <c r="F5" s="1798"/>
      <c r="G5" s="1798"/>
      <c r="H5" s="1798"/>
      <c r="I5" s="1798"/>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7" t="s">
        <v>1812</v>
      </c>
      <c r="C7" s="419"/>
      <c r="D7" s="419"/>
      <c r="E7" s="419"/>
      <c r="F7" s="419"/>
      <c r="G7" s="419"/>
      <c r="H7" s="419"/>
      <c r="I7" s="229" t="s">
        <v>1813</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67" t="s">
        <v>887</v>
      </c>
      <c r="C9" s="1784">
        <v>2007</v>
      </c>
      <c r="D9" s="1784">
        <v>2008</v>
      </c>
      <c r="E9" s="1784">
        <v>2009</v>
      </c>
      <c r="F9" s="1784">
        <v>2010</v>
      </c>
      <c r="G9" s="1784">
        <v>2011</v>
      </c>
      <c r="H9" s="1784">
        <v>2012</v>
      </c>
      <c r="I9" s="1970" t="s">
        <v>886</v>
      </c>
      <c r="J9" s="341"/>
      <c r="N9" s="341"/>
    </row>
    <row r="10" spans="1:23" s="258" customFormat="1" ht="23.1" customHeight="1" x14ac:dyDescent="0.7">
      <c r="B10" s="1968"/>
      <c r="C10" s="1785"/>
      <c r="D10" s="1785"/>
      <c r="E10" s="1785"/>
      <c r="F10" s="1785"/>
      <c r="G10" s="1785"/>
      <c r="H10" s="1785"/>
      <c r="I10" s="2000"/>
    </row>
    <row r="11" spans="1:23" s="258" customFormat="1" ht="22.5" customHeight="1" x14ac:dyDescent="0.7">
      <c r="B11" s="1969"/>
      <c r="C11" s="1786"/>
      <c r="D11" s="1786"/>
      <c r="E11" s="1786"/>
      <c r="F11" s="1786"/>
      <c r="G11" s="1786"/>
      <c r="H11" s="1786"/>
      <c r="I11" s="2001"/>
    </row>
    <row r="12" spans="1:23" s="258" customFormat="1" ht="15" customHeight="1" x14ac:dyDescent="0.7">
      <c r="B12" s="1528"/>
      <c r="C12" s="740"/>
      <c r="D12" s="740"/>
      <c r="E12" s="740"/>
      <c r="F12" s="740"/>
      <c r="G12" s="740"/>
      <c r="H12" s="740"/>
      <c r="I12" s="593"/>
    </row>
    <row r="13" spans="1:23" s="367" customFormat="1" ht="23.1" customHeight="1" x14ac:dyDescent="0.2">
      <c r="B13" s="1529" t="s">
        <v>230</v>
      </c>
      <c r="C13" s="1333"/>
      <c r="D13" s="1333"/>
      <c r="E13" s="1333"/>
      <c r="F13" s="1333"/>
      <c r="G13" s="1333"/>
      <c r="H13" s="1333"/>
      <c r="I13" s="877" t="s">
        <v>231</v>
      </c>
    </row>
    <row r="14" spans="1:23" s="367" customFormat="1" ht="9.9499999999999993" customHeight="1" x14ac:dyDescent="0.2">
      <c r="B14" s="1530"/>
      <c r="C14" s="1263"/>
      <c r="D14" s="1263"/>
      <c r="E14" s="1263"/>
      <c r="F14" s="1263"/>
      <c r="G14" s="1263"/>
      <c r="H14" s="1263"/>
      <c r="I14" s="877"/>
    </row>
    <row r="15" spans="1:23" s="367" customFormat="1" ht="23.1" customHeight="1" x14ac:dyDescent="0.2">
      <c r="B15" s="743" t="s">
        <v>232</v>
      </c>
      <c r="C15" s="892">
        <v>22313</v>
      </c>
      <c r="D15" s="892">
        <v>25533</v>
      </c>
      <c r="E15" s="892">
        <v>26236</v>
      </c>
      <c r="F15" s="892">
        <v>27133</v>
      </c>
      <c r="G15" s="892">
        <v>29684</v>
      </c>
      <c r="H15" s="892">
        <v>30305</v>
      </c>
      <c r="I15" s="741" t="s">
        <v>274</v>
      </c>
    </row>
    <row r="16" spans="1:23" s="367" customFormat="1" ht="23.1" customHeight="1" x14ac:dyDescent="0.2">
      <c r="B16" s="617" t="s">
        <v>168</v>
      </c>
      <c r="C16" s="894">
        <v>4069</v>
      </c>
      <c r="D16" s="894">
        <v>4717</v>
      </c>
      <c r="E16" s="894">
        <v>5093</v>
      </c>
      <c r="F16" s="894">
        <v>5431</v>
      </c>
      <c r="G16" s="894">
        <v>6464</v>
      </c>
      <c r="H16" s="894">
        <v>6711</v>
      </c>
      <c r="I16" s="878" t="s">
        <v>685</v>
      </c>
    </row>
    <row r="17" spans="2:9" s="367" customFormat="1" ht="23.1" customHeight="1" x14ac:dyDescent="0.2">
      <c r="B17" s="617" t="s">
        <v>169</v>
      </c>
      <c r="C17" s="894">
        <v>2063</v>
      </c>
      <c r="D17" s="894">
        <v>2228</v>
      </c>
      <c r="E17" s="894">
        <v>2266</v>
      </c>
      <c r="F17" s="894">
        <v>2397</v>
      </c>
      <c r="G17" s="894">
        <v>2912</v>
      </c>
      <c r="H17" s="894">
        <v>3261</v>
      </c>
      <c r="I17" s="878" t="s">
        <v>495</v>
      </c>
    </row>
    <row r="18" spans="2:9" s="367" customFormat="1" ht="23.1" customHeight="1" x14ac:dyDescent="0.2">
      <c r="B18" s="617" t="s">
        <v>170</v>
      </c>
      <c r="C18" s="894">
        <v>4819</v>
      </c>
      <c r="D18" s="894">
        <v>5578</v>
      </c>
      <c r="E18" s="894">
        <v>5802</v>
      </c>
      <c r="F18" s="894">
        <v>5997</v>
      </c>
      <c r="G18" s="894">
        <v>5449</v>
      </c>
      <c r="H18" s="894">
        <v>6450</v>
      </c>
      <c r="I18" s="878" t="s">
        <v>171</v>
      </c>
    </row>
    <row r="19" spans="2:9" s="367" customFormat="1" ht="23.1" customHeight="1" x14ac:dyDescent="0.2">
      <c r="B19" s="617" t="s">
        <v>52</v>
      </c>
      <c r="C19" s="894">
        <v>411</v>
      </c>
      <c r="D19" s="894">
        <v>464</v>
      </c>
      <c r="E19" s="894">
        <v>475</v>
      </c>
      <c r="F19" s="894">
        <v>478</v>
      </c>
      <c r="G19" s="894">
        <v>514</v>
      </c>
      <c r="H19" s="894">
        <v>539</v>
      </c>
      <c r="I19" s="878" t="s">
        <v>509</v>
      </c>
    </row>
    <row r="20" spans="2:9" s="367" customFormat="1" ht="23.1" customHeight="1" x14ac:dyDescent="0.2">
      <c r="B20" s="617" t="s">
        <v>82</v>
      </c>
      <c r="C20" s="894">
        <v>239</v>
      </c>
      <c r="D20" s="894">
        <v>279</v>
      </c>
      <c r="E20" s="894">
        <v>282</v>
      </c>
      <c r="F20" s="894">
        <v>264</v>
      </c>
      <c r="G20" s="894">
        <v>294</v>
      </c>
      <c r="H20" s="894">
        <v>233</v>
      </c>
      <c r="I20" s="878" t="s">
        <v>902</v>
      </c>
    </row>
    <row r="21" spans="2:9" s="367" customFormat="1" ht="23.1" customHeight="1" x14ac:dyDescent="0.2">
      <c r="B21" s="617" t="s">
        <v>83</v>
      </c>
      <c r="C21" s="894">
        <v>33</v>
      </c>
      <c r="D21" s="894">
        <v>36</v>
      </c>
      <c r="E21" s="894">
        <v>34</v>
      </c>
      <c r="F21" s="894">
        <v>33</v>
      </c>
      <c r="G21" s="894">
        <v>35</v>
      </c>
      <c r="H21" s="894">
        <v>32</v>
      </c>
      <c r="I21" s="878" t="s">
        <v>508</v>
      </c>
    </row>
    <row r="22" spans="2:9" s="367" customFormat="1" ht="23.1" customHeight="1" x14ac:dyDescent="0.2">
      <c r="B22" s="617" t="s">
        <v>84</v>
      </c>
      <c r="C22" s="894">
        <v>120</v>
      </c>
      <c r="D22" s="894">
        <v>130</v>
      </c>
      <c r="E22" s="894">
        <v>146</v>
      </c>
      <c r="F22" s="894">
        <v>142</v>
      </c>
      <c r="G22" s="894">
        <v>156</v>
      </c>
      <c r="H22" s="894">
        <v>88</v>
      </c>
      <c r="I22" s="878" t="s">
        <v>85</v>
      </c>
    </row>
    <row r="23" spans="2:9" s="367" customFormat="1" ht="23.1" customHeight="1" x14ac:dyDescent="0.2">
      <c r="B23" s="617" t="s">
        <v>86</v>
      </c>
      <c r="C23" s="894">
        <v>2710</v>
      </c>
      <c r="D23" s="894">
        <v>3176</v>
      </c>
      <c r="E23" s="894">
        <v>3212</v>
      </c>
      <c r="F23" s="894">
        <v>3331</v>
      </c>
      <c r="G23" s="894">
        <v>3826</v>
      </c>
      <c r="H23" s="894">
        <v>3917</v>
      </c>
      <c r="I23" s="878" t="s">
        <v>358</v>
      </c>
    </row>
    <row r="24" spans="2:9" s="367" customFormat="1" ht="23.1" customHeight="1" x14ac:dyDescent="0.2">
      <c r="B24" s="617" t="s">
        <v>359</v>
      </c>
      <c r="C24" s="894">
        <v>1478</v>
      </c>
      <c r="D24" s="894">
        <v>1699</v>
      </c>
      <c r="E24" s="894">
        <v>1740</v>
      </c>
      <c r="F24" s="894">
        <v>1918</v>
      </c>
      <c r="G24" s="894">
        <v>2195</v>
      </c>
      <c r="H24" s="894">
        <v>1983</v>
      </c>
      <c r="I24" s="878" t="s">
        <v>360</v>
      </c>
    </row>
    <row r="25" spans="2:9" s="367" customFormat="1" ht="23.1" customHeight="1" x14ac:dyDescent="0.2">
      <c r="B25" s="617" t="s">
        <v>79</v>
      </c>
      <c r="C25" s="894">
        <v>355</v>
      </c>
      <c r="D25" s="894">
        <v>404</v>
      </c>
      <c r="E25" s="894">
        <v>397</v>
      </c>
      <c r="F25" s="894">
        <v>412</v>
      </c>
      <c r="G25" s="894">
        <v>404</v>
      </c>
      <c r="H25" s="894">
        <v>297</v>
      </c>
      <c r="I25" s="878" t="s">
        <v>80</v>
      </c>
    </row>
    <row r="26" spans="2:9" s="367" customFormat="1" ht="23.1" customHeight="1" x14ac:dyDescent="0.2">
      <c r="B26" s="617" t="s">
        <v>81</v>
      </c>
      <c r="C26" s="894">
        <v>4353</v>
      </c>
      <c r="D26" s="894">
        <v>5026</v>
      </c>
      <c r="E26" s="894">
        <v>4973</v>
      </c>
      <c r="F26" s="894">
        <v>4966</v>
      </c>
      <c r="G26" s="894">
        <v>5597</v>
      </c>
      <c r="H26" s="894">
        <v>5393</v>
      </c>
      <c r="I26" s="878" t="s">
        <v>1275</v>
      </c>
    </row>
    <row r="27" spans="2:9" s="367" customFormat="1" ht="23.1" customHeight="1" x14ac:dyDescent="0.2">
      <c r="B27" s="617" t="s">
        <v>534</v>
      </c>
      <c r="C27" s="894">
        <v>379</v>
      </c>
      <c r="D27" s="894">
        <v>427</v>
      </c>
      <c r="E27" s="894">
        <v>430</v>
      </c>
      <c r="F27" s="894">
        <v>422</v>
      </c>
      <c r="G27" s="894">
        <v>416</v>
      </c>
      <c r="H27" s="894">
        <v>374</v>
      </c>
      <c r="I27" s="878" t="s">
        <v>507</v>
      </c>
    </row>
    <row r="28" spans="2:9" s="367" customFormat="1" ht="23.1" customHeight="1" x14ac:dyDescent="0.2">
      <c r="B28" s="617" t="s">
        <v>330</v>
      </c>
      <c r="C28" s="894">
        <v>124</v>
      </c>
      <c r="D28" s="894">
        <v>137</v>
      </c>
      <c r="E28" s="894">
        <v>127</v>
      </c>
      <c r="F28" s="894">
        <v>124</v>
      </c>
      <c r="G28" s="894">
        <v>128</v>
      </c>
      <c r="H28" s="894">
        <v>110</v>
      </c>
      <c r="I28" s="878" t="s">
        <v>125</v>
      </c>
    </row>
    <row r="29" spans="2:9" s="367" customFormat="1" ht="23.1" customHeight="1" x14ac:dyDescent="0.2">
      <c r="B29" s="617" t="s">
        <v>535</v>
      </c>
      <c r="C29" s="894">
        <v>590</v>
      </c>
      <c r="D29" s="894">
        <v>568</v>
      </c>
      <c r="E29" s="894">
        <v>600</v>
      </c>
      <c r="F29" s="894">
        <v>543</v>
      </c>
      <c r="G29" s="894">
        <v>552</v>
      </c>
      <c r="H29" s="894">
        <v>180</v>
      </c>
      <c r="I29" s="878" t="s">
        <v>536</v>
      </c>
    </row>
    <row r="30" spans="2:9" s="367" customFormat="1" ht="23.1" customHeight="1" x14ac:dyDescent="0.2">
      <c r="B30" s="617" t="s">
        <v>537</v>
      </c>
      <c r="C30" s="894">
        <v>348</v>
      </c>
      <c r="D30" s="894">
        <v>415</v>
      </c>
      <c r="E30" s="894">
        <v>410</v>
      </c>
      <c r="F30" s="894">
        <v>432</v>
      </c>
      <c r="G30" s="894">
        <v>481</v>
      </c>
      <c r="H30" s="894">
        <v>493</v>
      </c>
      <c r="I30" s="878" t="s">
        <v>538</v>
      </c>
    </row>
    <row r="31" spans="2:9" s="367" customFormat="1" ht="23.1" customHeight="1" x14ac:dyDescent="0.2">
      <c r="B31" s="617" t="s">
        <v>539</v>
      </c>
      <c r="C31" s="894">
        <v>184</v>
      </c>
      <c r="D31" s="894">
        <v>206</v>
      </c>
      <c r="E31" s="894">
        <v>204</v>
      </c>
      <c r="F31" s="894">
        <v>200</v>
      </c>
      <c r="G31" s="894">
        <v>218</v>
      </c>
      <c r="H31" s="894">
        <v>209</v>
      </c>
      <c r="I31" s="878" t="s">
        <v>903</v>
      </c>
    </row>
    <row r="32" spans="2:9" s="367" customFormat="1" ht="23.1" customHeight="1" x14ac:dyDescent="0.2">
      <c r="B32" s="617" t="s">
        <v>540</v>
      </c>
      <c r="C32" s="894">
        <v>38</v>
      </c>
      <c r="D32" s="894">
        <v>43</v>
      </c>
      <c r="E32" s="894">
        <v>45</v>
      </c>
      <c r="F32" s="894">
        <v>43</v>
      </c>
      <c r="G32" s="894">
        <v>43</v>
      </c>
      <c r="H32" s="894">
        <v>35</v>
      </c>
      <c r="I32" s="878" t="s">
        <v>1276</v>
      </c>
    </row>
    <row r="33" spans="2:14" s="367" customFormat="1" ht="9.9499999999999993" customHeight="1" x14ac:dyDescent="0.2">
      <c r="B33" s="744"/>
      <c r="C33" s="893"/>
      <c r="D33" s="893"/>
      <c r="E33" s="893"/>
      <c r="F33" s="893"/>
      <c r="G33" s="893"/>
      <c r="H33" s="893"/>
      <c r="I33" s="877"/>
    </row>
    <row r="34" spans="2:14" s="367" customFormat="1" ht="23.1" customHeight="1" x14ac:dyDescent="0.2">
      <c r="B34" s="743" t="s">
        <v>513</v>
      </c>
      <c r="C34" s="893">
        <v>5217</v>
      </c>
      <c r="D34" s="893">
        <v>6392</v>
      </c>
      <c r="E34" s="893">
        <v>6860</v>
      </c>
      <c r="F34" s="893">
        <v>7159</v>
      </c>
      <c r="G34" s="893">
        <v>8089</v>
      </c>
      <c r="H34" s="893">
        <v>7871</v>
      </c>
      <c r="I34" s="741" t="s">
        <v>786</v>
      </c>
    </row>
    <row r="35" spans="2:14" s="367" customFormat="1" ht="9.9499999999999993" customHeight="1" x14ac:dyDescent="0.2">
      <c r="B35" s="744"/>
      <c r="C35" s="893"/>
      <c r="D35" s="893"/>
      <c r="E35" s="893"/>
      <c r="F35" s="893"/>
      <c r="G35" s="893"/>
      <c r="H35" s="893"/>
      <c r="I35" s="877"/>
    </row>
    <row r="36" spans="2:14" s="367" customFormat="1" ht="23.1" customHeight="1" x14ac:dyDescent="0.2">
      <c r="B36" s="743" t="s">
        <v>275</v>
      </c>
      <c r="C36" s="893">
        <v>11605</v>
      </c>
      <c r="D36" s="893">
        <v>13584</v>
      </c>
      <c r="E36" s="893">
        <v>15506</v>
      </c>
      <c r="F36" s="893">
        <v>17097</v>
      </c>
      <c r="G36" s="893">
        <v>18796</v>
      </c>
      <c r="H36" s="893">
        <v>21646</v>
      </c>
      <c r="I36" s="741" t="s">
        <v>276</v>
      </c>
    </row>
    <row r="37" spans="2:14" s="367" customFormat="1" ht="9.9499999999999993" customHeight="1" x14ac:dyDescent="0.2">
      <c r="B37" s="744"/>
      <c r="C37" s="893"/>
      <c r="D37" s="893"/>
      <c r="E37" s="893"/>
      <c r="F37" s="893"/>
      <c r="G37" s="893"/>
      <c r="H37" s="893"/>
      <c r="I37" s="877"/>
    </row>
    <row r="38" spans="2:14" s="367" customFormat="1" ht="23.1" customHeight="1" x14ac:dyDescent="0.2">
      <c r="B38" s="743" t="s">
        <v>854</v>
      </c>
      <c r="C38" s="892">
        <v>39135</v>
      </c>
      <c r="D38" s="892">
        <v>45509</v>
      </c>
      <c r="E38" s="892">
        <v>48602</v>
      </c>
      <c r="F38" s="892">
        <v>51389</v>
      </c>
      <c r="G38" s="892">
        <v>56569</v>
      </c>
      <c r="H38" s="892">
        <v>59822</v>
      </c>
      <c r="I38" s="741" t="s">
        <v>332</v>
      </c>
    </row>
    <row r="39" spans="2:14" s="367" customFormat="1" ht="15" customHeight="1" thickBot="1" x14ac:dyDescent="0.25">
      <c r="B39" s="876"/>
      <c r="C39" s="894"/>
      <c r="D39" s="894"/>
      <c r="E39" s="894"/>
      <c r="F39" s="894"/>
      <c r="G39" s="894"/>
      <c r="H39" s="894"/>
      <c r="I39" s="878"/>
    </row>
    <row r="40" spans="2:14" s="367" customFormat="1" ht="15" customHeight="1" thickTop="1" x14ac:dyDescent="0.2">
      <c r="B40" s="1531"/>
      <c r="C40" s="1156"/>
      <c r="D40" s="1156"/>
      <c r="E40" s="1156"/>
      <c r="F40" s="1156"/>
      <c r="G40" s="1156"/>
      <c r="H40" s="1156"/>
      <c r="I40" s="1532"/>
    </row>
    <row r="41" spans="2:14" s="367" customFormat="1" ht="23.1" customHeight="1" x14ac:dyDescent="0.2">
      <c r="B41" s="744" t="s">
        <v>785</v>
      </c>
      <c r="C41" s="894"/>
      <c r="D41" s="894"/>
      <c r="E41" s="894"/>
      <c r="F41" s="894"/>
      <c r="G41" s="894"/>
      <c r="H41" s="894"/>
      <c r="I41" s="877" t="s">
        <v>141</v>
      </c>
    </row>
    <row r="42" spans="2:14" s="367" customFormat="1" ht="9.9499999999999993" customHeight="1" x14ac:dyDescent="0.2">
      <c r="B42" s="744"/>
      <c r="C42" s="893"/>
      <c r="D42" s="893"/>
      <c r="E42" s="893"/>
      <c r="F42" s="893"/>
      <c r="G42" s="893"/>
      <c r="H42" s="893"/>
      <c r="I42" s="877"/>
    </row>
    <row r="43" spans="2:14" s="367" customFormat="1" ht="23.1" customHeight="1" x14ac:dyDescent="0.2">
      <c r="B43" s="743" t="s">
        <v>232</v>
      </c>
      <c r="C43" s="892">
        <v>103535</v>
      </c>
      <c r="D43" s="892">
        <v>101979</v>
      </c>
      <c r="E43" s="892">
        <v>96383</v>
      </c>
      <c r="F43" s="892">
        <v>94497</v>
      </c>
      <c r="G43" s="892">
        <v>91479</v>
      </c>
      <c r="H43" s="892">
        <v>76259</v>
      </c>
      <c r="I43" s="741" t="s">
        <v>274</v>
      </c>
    </row>
    <row r="44" spans="2:14" s="367" customFormat="1" ht="23.1" customHeight="1" x14ac:dyDescent="0.2">
      <c r="B44" s="617" t="s">
        <v>168</v>
      </c>
      <c r="C44" s="894">
        <v>22881</v>
      </c>
      <c r="D44" s="894">
        <v>22790</v>
      </c>
      <c r="E44" s="894">
        <v>22405</v>
      </c>
      <c r="F44" s="894">
        <v>22058</v>
      </c>
      <c r="G44" s="894">
        <v>21203</v>
      </c>
      <c r="H44" s="894">
        <v>21042</v>
      </c>
      <c r="I44" s="878" t="s">
        <v>685</v>
      </c>
      <c r="J44" s="1262"/>
      <c r="K44" s="1262"/>
      <c r="L44" s="1262"/>
      <c r="M44" s="1262"/>
      <c r="N44" s="1262"/>
    </row>
    <row r="45" spans="2:14" s="367" customFormat="1" ht="23.1" customHeight="1" x14ac:dyDescent="0.2">
      <c r="B45" s="617" t="s">
        <v>169</v>
      </c>
      <c r="C45" s="894">
        <v>9756</v>
      </c>
      <c r="D45" s="894">
        <v>9756</v>
      </c>
      <c r="E45" s="894">
        <v>9756</v>
      </c>
      <c r="F45" s="894">
        <v>10317</v>
      </c>
      <c r="G45" s="894">
        <v>11900</v>
      </c>
      <c r="H45" s="894">
        <v>10474</v>
      </c>
      <c r="I45" s="878" t="s">
        <v>495</v>
      </c>
      <c r="J45" s="1262"/>
      <c r="K45" s="1262"/>
      <c r="L45" s="1262"/>
      <c r="M45" s="1262"/>
      <c r="N45" s="1262"/>
    </row>
    <row r="46" spans="2:14" s="367" customFormat="1" ht="23.1" customHeight="1" x14ac:dyDescent="0.2">
      <c r="B46" s="617" t="s">
        <v>170</v>
      </c>
      <c r="C46" s="894">
        <v>26681</v>
      </c>
      <c r="D46" s="894">
        <v>26191</v>
      </c>
      <c r="E46" s="894">
        <v>24792</v>
      </c>
      <c r="F46" s="894">
        <v>24158</v>
      </c>
      <c r="G46" s="894">
        <v>22316</v>
      </c>
      <c r="H46" s="894">
        <v>11144</v>
      </c>
      <c r="I46" s="878" t="s">
        <v>171</v>
      </c>
      <c r="J46" s="1262"/>
      <c r="K46" s="1262"/>
      <c r="L46" s="1262"/>
      <c r="M46" s="1262"/>
      <c r="N46" s="1262"/>
    </row>
    <row r="47" spans="2:14" s="367" customFormat="1" ht="23.1" customHeight="1" x14ac:dyDescent="0.2">
      <c r="B47" s="617" t="s">
        <v>52</v>
      </c>
      <c r="C47" s="894">
        <v>2235</v>
      </c>
      <c r="D47" s="894">
        <v>2145</v>
      </c>
      <c r="E47" s="894">
        <v>1961</v>
      </c>
      <c r="F47" s="894">
        <v>1866</v>
      </c>
      <c r="G47" s="894">
        <v>1644</v>
      </c>
      <c r="H47" s="894">
        <v>1379</v>
      </c>
      <c r="I47" s="878" t="s">
        <v>509</v>
      </c>
      <c r="J47" s="1262"/>
      <c r="K47" s="1262"/>
      <c r="L47" s="1262"/>
      <c r="M47" s="1262"/>
      <c r="N47" s="1262"/>
    </row>
    <row r="48" spans="2:14" s="367" customFormat="1" ht="23.1" customHeight="1" x14ac:dyDescent="0.2">
      <c r="B48" s="617" t="s">
        <v>82</v>
      </c>
      <c r="C48" s="894">
        <v>1153</v>
      </c>
      <c r="D48" s="894">
        <v>1101</v>
      </c>
      <c r="E48" s="894">
        <v>940</v>
      </c>
      <c r="F48" s="894">
        <v>879</v>
      </c>
      <c r="G48" s="894">
        <v>875</v>
      </c>
      <c r="H48" s="894">
        <v>856</v>
      </c>
      <c r="I48" s="878" t="s">
        <v>902</v>
      </c>
      <c r="J48" s="1262"/>
      <c r="K48" s="1262"/>
      <c r="L48" s="1262"/>
      <c r="M48" s="1262"/>
      <c r="N48" s="1262"/>
    </row>
    <row r="49" spans="2:14" s="367" customFormat="1" ht="23.1" customHeight="1" x14ac:dyDescent="0.2">
      <c r="B49" s="617" t="s">
        <v>83</v>
      </c>
      <c r="C49" s="894">
        <v>137</v>
      </c>
      <c r="D49" s="894">
        <v>120</v>
      </c>
      <c r="E49" s="894">
        <v>103</v>
      </c>
      <c r="F49" s="894">
        <v>94</v>
      </c>
      <c r="G49" s="894">
        <v>70</v>
      </c>
      <c r="H49" s="894">
        <v>62</v>
      </c>
      <c r="I49" s="878" t="s">
        <v>508</v>
      </c>
      <c r="J49" s="1262"/>
      <c r="K49" s="1262"/>
      <c r="L49" s="1262"/>
      <c r="M49" s="1262"/>
      <c r="N49" s="1262"/>
    </row>
    <row r="50" spans="2:14" s="367" customFormat="1" ht="23.1" customHeight="1" x14ac:dyDescent="0.2">
      <c r="B50" s="617" t="s">
        <v>84</v>
      </c>
      <c r="C50" s="894">
        <v>585</v>
      </c>
      <c r="D50" s="894">
        <v>568</v>
      </c>
      <c r="E50" s="894">
        <v>512</v>
      </c>
      <c r="F50" s="894">
        <v>512</v>
      </c>
      <c r="G50" s="894">
        <v>450</v>
      </c>
      <c r="H50" s="894">
        <v>457</v>
      </c>
      <c r="I50" s="878" t="s">
        <v>85</v>
      </c>
      <c r="J50" s="1262"/>
      <c r="K50" s="1262"/>
      <c r="L50" s="1262"/>
      <c r="M50" s="1262"/>
      <c r="N50" s="1262"/>
    </row>
    <row r="51" spans="2:14" s="367" customFormat="1" ht="23.1" customHeight="1" x14ac:dyDescent="0.2">
      <c r="B51" s="617" t="s">
        <v>86</v>
      </c>
      <c r="C51" s="894">
        <v>8004</v>
      </c>
      <c r="D51" s="894">
        <v>7918</v>
      </c>
      <c r="E51" s="894">
        <v>7724</v>
      </c>
      <c r="F51" s="894">
        <v>7440</v>
      </c>
      <c r="G51" s="894">
        <v>7315</v>
      </c>
      <c r="H51" s="894">
        <v>7160</v>
      </c>
      <c r="I51" s="878" t="s">
        <v>358</v>
      </c>
      <c r="J51" s="1262"/>
      <c r="K51" s="1262"/>
      <c r="L51" s="1262"/>
      <c r="M51" s="1262"/>
      <c r="N51" s="1262"/>
    </row>
    <row r="52" spans="2:14" s="367" customFormat="1" ht="23.1" customHeight="1" x14ac:dyDescent="0.2">
      <c r="B52" s="617" t="s">
        <v>359</v>
      </c>
      <c r="C52" s="894">
        <v>5715</v>
      </c>
      <c r="D52" s="894">
        <v>5730</v>
      </c>
      <c r="E52" s="894">
        <v>5858</v>
      </c>
      <c r="F52" s="894">
        <v>5648</v>
      </c>
      <c r="G52" s="894">
        <v>5446</v>
      </c>
      <c r="H52" s="894">
        <v>5250</v>
      </c>
      <c r="I52" s="878" t="s">
        <v>360</v>
      </c>
      <c r="J52" s="1262"/>
      <c r="K52" s="1262"/>
      <c r="L52" s="1262"/>
      <c r="M52" s="1262"/>
      <c r="N52" s="1262"/>
    </row>
    <row r="53" spans="2:14" s="367" customFormat="1" ht="23.1" customHeight="1" x14ac:dyDescent="0.2">
      <c r="B53" s="617" t="s">
        <v>79</v>
      </c>
      <c r="C53" s="894">
        <v>1480</v>
      </c>
      <c r="D53" s="894">
        <v>1420</v>
      </c>
      <c r="E53" s="894">
        <v>1220</v>
      </c>
      <c r="F53" s="894">
        <v>1184</v>
      </c>
      <c r="G53" s="894">
        <v>938</v>
      </c>
      <c r="H53" s="894">
        <v>956</v>
      </c>
      <c r="I53" s="878" t="s">
        <v>80</v>
      </c>
      <c r="J53" s="1262"/>
      <c r="K53" s="1262"/>
      <c r="L53" s="1262"/>
      <c r="M53" s="1262"/>
      <c r="N53" s="1262"/>
    </row>
    <row r="54" spans="2:14" s="367" customFormat="1" ht="23.1" customHeight="1" x14ac:dyDescent="0.2">
      <c r="B54" s="617" t="s">
        <v>81</v>
      </c>
      <c r="C54" s="894">
        <v>17932</v>
      </c>
      <c r="D54" s="894">
        <v>17625</v>
      </c>
      <c r="E54" s="894">
        <v>15220</v>
      </c>
      <c r="F54" s="894">
        <v>14823</v>
      </c>
      <c r="G54" s="894">
        <v>14228</v>
      </c>
      <c r="H54" s="894">
        <v>13778</v>
      </c>
      <c r="I54" s="878" t="s">
        <v>1275</v>
      </c>
      <c r="J54" s="1262"/>
      <c r="K54" s="1262"/>
      <c r="L54" s="1262"/>
      <c r="M54" s="1262"/>
      <c r="N54" s="1262"/>
    </row>
    <row r="55" spans="2:14" s="367" customFormat="1" ht="23.1" customHeight="1" x14ac:dyDescent="0.2">
      <c r="B55" s="617" t="s">
        <v>534</v>
      </c>
      <c r="C55" s="894">
        <v>1515</v>
      </c>
      <c r="D55" s="894">
        <v>1465</v>
      </c>
      <c r="E55" s="894">
        <v>1369</v>
      </c>
      <c r="F55" s="894">
        <v>1294</v>
      </c>
      <c r="G55" s="894">
        <v>1159</v>
      </c>
      <c r="H55" s="894">
        <v>1043</v>
      </c>
      <c r="I55" s="878" t="s">
        <v>507</v>
      </c>
      <c r="J55" s="1262"/>
      <c r="K55" s="1262"/>
      <c r="L55" s="1262"/>
      <c r="M55" s="1262"/>
      <c r="N55" s="1262"/>
    </row>
    <row r="56" spans="2:14" s="367" customFormat="1" ht="23.1" customHeight="1" x14ac:dyDescent="0.2">
      <c r="B56" s="617" t="s">
        <v>330</v>
      </c>
      <c r="C56" s="894">
        <v>656</v>
      </c>
      <c r="D56" s="894">
        <v>622</v>
      </c>
      <c r="E56" s="894">
        <v>481</v>
      </c>
      <c r="F56" s="894">
        <v>473</v>
      </c>
      <c r="G56" s="894">
        <v>380</v>
      </c>
      <c r="H56" s="894">
        <v>361</v>
      </c>
      <c r="I56" s="878" t="s">
        <v>125</v>
      </c>
      <c r="J56" s="1262"/>
      <c r="K56" s="1262"/>
      <c r="L56" s="1262"/>
      <c r="M56" s="1262"/>
      <c r="N56" s="1262"/>
    </row>
    <row r="57" spans="2:14" s="367" customFormat="1" ht="23.1" customHeight="1" x14ac:dyDescent="0.2">
      <c r="B57" s="617" t="s">
        <v>535</v>
      </c>
      <c r="C57" s="894">
        <v>2173</v>
      </c>
      <c r="D57" s="894">
        <v>1980</v>
      </c>
      <c r="E57" s="894">
        <v>1776</v>
      </c>
      <c r="F57" s="894">
        <v>1589</v>
      </c>
      <c r="G57" s="894">
        <v>1496</v>
      </c>
      <c r="H57" s="894">
        <v>456</v>
      </c>
      <c r="I57" s="878" t="s">
        <v>536</v>
      </c>
      <c r="J57" s="1262"/>
      <c r="K57" s="1262"/>
      <c r="L57" s="1262"/>
      <c r="M57" s="1262"/>
      <c r="N57" s="1262"/>
    </row>
    <row r="58" spans="2:14" s="367" customFormat="1" ht="23.1" customHeight="1" x14ac:dyDescent="0.2">
      <c r="B58" s="617" t="s">
        <v>537</v>
      </c>
      <c r="C58" s="894">
        <v>1537</v>
      </c>
      <c r="D58" s="894">
        <v>1495</v>
      </c>
      <c r="E58" s="894">
        <v>1323</v>
      </c>
      <c r="F58" s="894">
        <v>1284</v>
      </c>
      <c r="G58" s="894">
        <v>1273</v>
      </c>
      <c r="H58" s="894">
        <v>1170</v>
      </c>
      <c r="I58" s="878" t="s">
        <v>538</v>
      </c>
      <c r="J58" s="1262"/>
      <c r="K58" s="1262"/>
      <c r="L58" s="1262"/>
      <c r="M58" s="1262"/>
      <c r="N58" s="1262"/>
    </row>
    <row r="59" spans="2:14" s="367" customFormat="1" ht="23.1" customHeight="1" x14ac:dyDescent="0.2">
      <c r="B59" s="617" t="s">
        <v>539</v>
      </c>
      <c r="C59" s="894">
        <v>877</v>
      </c>
      <c r="D59" s="894">
        <v>842</v>
      </c>
      <c r="E59" s="894">
        <v>748</v>
      </c>
      <c r="F59" s="894">
        <v>707</v>
      </c>
      <c r="G59" s="894">
        <v>650</v>
      </c>
      <c r="H59" s="894">
        <v>564</v>
      </c>
      <c r="I59" s="878" t="s">
        <v>903</v>
      </c>
      <c r="J59" s="1262"/>
      <c r="K59" s="1262"/>
      <c r="L59" s="1262"/>
      <c r="M59" s="1262"/>
      <c r="N59" s="1262"/>
    </row>
    <row r="60" spans="2:14" s="367" customFormat="1" ht="23.1" customHeight="1" x14ac:dyDescent="0.2">
      <c r="B60" s="617" t="s">
        <v>540</v>
      </c>
      <c r="C60" s="894">
        <v>218</v>
      </c>
      <c r="D60" s="894">
        <v>211</v>
      </c>
      <c r="E60" s="894">
        <v>195</v>
      </c>
      <c r="F60" s="894">
        <v>171</v>
      </c>
      <c r="G60" s="894">
        <v>136</v>
      </c>
      <c r="H60" s="894">
        <v>107</v>
      </c>
      <c r="I60" s="878" t="s">
        <v>1276</v>
      </c>
      <c r="J60" s="1262"/>
      <c r="K60" s="1262"/>
      <c r="L60" s="1262"/>
      <c r="M60" s="1262"/>
      <c r="N60" s="1262"/>
    </row>
    <row r="61" spans="2:14" s="367" customFormat="1" ht="9.9499999999999993" customHeight="1" x14ac:dyDescent="0.2">
      <c r="B61" s="744"/>
      <c r="C61" s="893"/>
      <c r="D61" s="893"/>
      <c r="E61" s="893"/>
      <c r="F61" s="893"/>
      <c r="G61" s="893"/>
      <c r="H61" s="893"/>
      <c r="I61" s="877"/>
      <c r="J61" s="1262"/>
      <c r="K61" s="1262"/>
      <c r="L61" s="1262"/>
      <c r="M61" s="1262"/>
      <c r="N61" s="1262"/>
    </row>
    <row r="62" spans="2:14" s="367" customFormat="1" ht="23.1" customHeight="1" x14ac:dyDescent="0.2">
      <c r="B62" s="743" t="s">
        <v>513</v>
      </c>
      <c r="C62" s="893">
        <v>22307</v>
      </c>
      <c r="D62" s="893">
        <v>22707</v>
      </c>
      <c r="E62" s="893">
        <v>22651</v>
      </c>
      <c r="F62" s="893">
        <v>22702</v>
      </c>
      <c r="G62" s="893">
        <v>22598</v>
      </c>
      <c r="H62" s="893">
        <v>22143</v>
      </c>
      <c r="I62" s="741" t="s">
        <v>786</v>
      </c>
      <c r="J62" s="1262"/>
      <c r="K62" s="1262"/>
      <c r="L62" s="1262"/>
      <c r="M62" s="1262"/>
      <c r="N62" s="1262"/>
    </row>
    <row r="63" spans="2:14" s="367" customFormat="1" ht="9.9499999999999993" customHeight="1" x14ac:dyDescent="0.2">
      <c r="B63" s="744"/>
      <c r="C63" s="893"/>
      <c r="D63" s="893"/>
      <c r="E63" s="893"/>
      <c r="F63" s="893"/>
      <c r="G63" s="893"/>
      <c r="H63" s="893"/>
      <c r="I63" s="877"/>
      <c r="J63" s="870"/>
      <c r="K63" s="870"/>
      <c r="L63" s="870"/>
      <c r="M63" s="870"/>
      <c r="N63" s="870"/>
    </row>
    <row r="64" spans="2:14" s="367" customFormat="1" ht="23.1" customHeight="1" x14ac:dyDescent="0.2">
      <c r="B64" s="743" t="s">
        <v>275</v>
      </c>
      <c r="C64" s="893">
        <v>63025</v>
      </c>
      <c r="D64" s="893">
        <v>63878</v>
      </c>
      <c r="E64" s="893">
        <v>65313</v>
      </c>
      <c r="F64" s="893">
        <v>66124</v>
      </c>
      <c r="G64" s="893">
        <v>67690</v>
      </c>
      <c r="H64" s="893">
        <v>65655</v>
      </c>
      <c r="I64" s="741" t="s">
        <v>276</v>
      </c>
      <c r="J64" s="870"/>
      <c r="K64" s="870"/>
      <c r="L64" s="870"/>
      <c r="M64" s="870"/>
      <c r="N64" s="870"/>
    </row>
    <row r="65" spans="2:14" s="367" customFormat="1" ht="9.9499999999999993" customHeight="1" x14ac:dyDescent="0.2">
      <c r="B65" s="744"/>
      <c r="C65" s="893"/>
      <c r="D65" s="893"/>
      <c r="E65" s="893"/>
      <c r="F65" s="893"/>
      <c r="G65" s="893"/>
      <c r="H65" s="893"/>
      <c r="I65" s="877"/>
      <c r="J65" s="870"/>
      <c r="K65" s="870"/>
      <c r="L65" s="870"/>
      <c r="M65" s="870"/>
      <c r="N65" s="870"/>
    </row>
    <row r="66" spans="2:14" s="367" customFormat="1" ht="23.1" customHeight="1" x14ac:dyDescent="0.2">
      <c r="B66" s="743" t="s">
        <v>854</v>
      </c>
      <c r="C66" s="892">
        <v>188867</v>
      </c>
      <c r="D66" s="892">
        <v>188564</v>
      </c>
      <c r="E66" s="892">
        <v>184347</v>
      </c>
      <c r="F66" s="892">
        <v>183323</v>
      </c>
      <c r="G66" s="892">
        <v>181767</v>
      </c>
      <c r="H66" s="892">
        <v>164057</v>
      </c>
      <c r="I66" s="741" t="s">
        <v>332</v>
      </c>
      <c r="J66" s="870"/>
      <c r="K66" s="870"/>
      <c r="L66" s="870"/>
      <c r="M66" s="870"/>
      <c r="N66" s="870"/>
    </row>
    <row r="67" spans="2:14" s="258" customFormat="1" ht="15" customHeight="1" thickBot="1" x14ac:dyDescent="0.75">
      <c r="B67" s="1524"/>
      <c r="C67" s="1525"/>
      <c r="D67" s="1526"/>
      <c r="E67" s="1527"/>
      <c r="F67" s="1527"/>
      <c r="G67" s="1527"/>
      <c r="H67" s="1640"/>
      <c r="I67" s="731"/>
    </row>
    <row r="68" spans="2:14" ht="9" customHeight="1" thickTop="1" x14ac:dyDescent="0.35"/>
    <row r="69" spans="2:14" s="37" customFormat="1" ht="18.75" customHeight="1" x14ac:dyDescent="0.5">
      <c r="B69" s="336" t="s">
        <v>1801</v>
      </c>
      <c r="C69" s="419"/>
      <c r="D69" s="419"/>
      <c r="E69" s="419"/>
      <c r="F69" s="419"/>
      <c r="G69" s="419"/>
      <c r="H69" s="419"/>
      <c r="I69" s="358" t="s">
        <v>1802</v>
      </c>
    </row>
    <row r="70" spans="2:14" ht="22.5" x14ac:dyDescent="0.5">
      <c r="B70" s="359"/>
      <c r="C70" s="419"/>
      <c r="D70" s="419"/>
      <c r="E70" s="419"/>
      <c r="F70" s="419"/>
      <c r="G70" s="419"/>
      <c r="H70" s="419"/>
      <c r="I70" s="358"/>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87" t="s">
        <v>1933</v>
      </c>
      <c r="C3" s="2009"/>
      <c r="D3" s="2009"/>
      <c r="E3" s="2009"/>
      <c r="F3" s="2009"/>
      <c r="G3" s="2009"/>
      <c r="H3" s="2009"/>
      <c r="I3" s="2009"/>
    </row>
    <row r="4" spans="2:23" ht="10.5" customHeight="1" x14ac:dyDescent="0.35">
      <c r="B4" s="1538"/>
      <c r="C4" s="1539"/>
      <c r="D4" s="1539"/>
      <c r="E4" s="1539"/>
      <c r="F4" s="1539"/>
      <c r="G4" s="1539"/>
      <c r="H4" s="1539"/>
      <c r="I4" s="1468"/>
    </row>
    <row r="5" spans="2:23" ht="27.75" customHeight="1" x14ac:dyDescent="0.35">
      <c r="B5" s="1987" t="s">
        <v>1934</v>
      </c>
      <c r="C5" s="1987"/>
      <c r="D5" s="1987"/>
      <c r="E5" s="1987"/>
      <c r="F5" s="1987"/>
      <c r="G5" s="1987"/>
      <c r="H5" s="1987"/>
      <c r="I5" s="1987"/>
    </row>
    <row r="6" spans="2:23" ht="19.5" customHeight="1" x14ac:dyDescent="0.65">
      <c r="B6" s="88"/>
      <c r="C6" s="86"/>
      <c r="D6" s="90"/>
      <c r="E6" s="86"/>
      <c r="F6" s="86"/>
      <c r="G6" s="86"/>
      <c r="H6" s="86"/>
      <c r="I6" s="86"/>
    </row>
    <row r="7" spans="2:23" s="37" customFormat="1" ht="22.5" x14ac:dyDescent="0.5">
      <c r="B7" s="357" t="s">
        <v>1814</v>
      </c>
      <c r="C7" s="477"/>
      <c r="D7" s="477"/>
      <c r="E7" s="477"/>
      <c r="F7" s="477"/>
      <c r="G7" s="477"/>
      <c r="H7" s="477"/>
      <c r="I7" s="229" t="s">
        <v>1815</v>
      </c>
      <c r="J7" s="79"/>
      <c r="N7" s="79"/>
    </row>
    <row r="8" spans="2:23" ht="18.75" customHeight="1" thickBot="1" x14ac:dyDescent="0.4"/>
    <row r="9" spans="2:23" s="258" customFormat="1" ht="23.1" customHeight="1" thickTop="1" x14ac:dyDescent="0.7">
      <c r="B9" s="1967" t="s">
        <v>887</v>
      </c>
      <c r="C9" s="1784">
        <v>2007</v>
      </c>
      <c r="D9" s="1784">
        <v>2008</v>
      </c>
      <c r="E9" s="1784">
        <v>2009</v>
      </c>
      <c r="F9" s="1784">
        <v>2010</v>
      </c>
      <c r="G9" s="1784">
        <v>2011</v>
      </c>
      <c r="H9" s="1784">
        <v>2012</v>
      </c>
      <c r="I9" s="1970" t="s">
        <v>886</v>
      </c>
      <c r="J9" s="341"/>
      <c r="N9" s="341"/>
    </row>
    <row r="10" spans="2:23" s="258" customFormat="1" ht="23.1" customHeight="1" x14ac:dyDescent="0.7">
      <c r="B10" s="1968"/>
      <c r="C10" s="1785"/>
      <c r="D10" s="1785"/>
      <c r="E10" s="1785"/>
      <c r="F10" s="1785"/>
      <c r="G10" s="1785"/>
      <c r="H10" s="1785"/>
      <c r="I10" s="2000"/>
    </row>
    <row r="11" spans="2:23" s="258" customFormat="1" ht="23.1" customHeight="1" x14ac:dyDescent="0.7">
      <c r="B11" s="1969"/>
      <c r="C11" s="1786"/>
      <c r="D11" s="1786"/>
      <c r="E11" s="1786"/>
      <c r="F11" s="1786"/>
      <c r="G11" s="1786"/>
      <c r="H11" s="1786"/>
      <c r="I11" s="2001"/>
    </row>
    <row r="12" spans="2:23" s="258" customFormat="1" ht="9.9499999999999993" customHeight="1" x14ac:dyDescent="0.7">
      <c r="B12" s="595"/>
      <c r="C12" s="385"/>
      <c r="D12" s="385"/>
      <c r="E12" s="385"/>
      <c r="F12" s="385"/>
      <c r="G12" s="385"/>
      <c r="H12" s="385"/>
      <c r="I12" s="590"/>
    </row>
    <row r="13" spans="2:23" s="367" customFormat="1" ht="23.1" customHeight="1" x14ac:dyDescent="0.2">
      <c r="B13" s="1533" t="s">
        <v>542</v>
      </c>
      <c r="C13" s="894"/>
      <c r="D13" s="894"/>
      <c r="E13" s="894"/>
      <c r="F13" s="894"/>
      <c r="G13" s="894"/>
      <c r="H13" s="894"/>
      <c r="I13" s="877" t="s">
        <v>543</v>
      </c>
    </row>
    <row r="14" spans="2:23" s="367" customFormat="1" ht="9.9499999999999993" customHeight="1" x14ac:dyDescent="0.2">
      <c r="B14" s="1534"/>
      <c r="C14" s="909"/>
      <c r="D14" s="909"/>
      <c r="E14" s="909"/>
      <c r="F14" s="909"/>
      <c r="G14" s="909"/>
      <c r="H14" s="909"/>
      <c r="I14" s="878"/>
    </row>
    <row r="15" spans="2:23" s="367" customFormat="1" ht="23.1" customHeight="1" x14ac:dyDescent="0.2">
      <c r="B15" s="1534" t="s">
        <v>875</v>
      </c>
      <c r="C15" s="909">
        <v>3894.0889999999999</v>
      </c>
      <c r="D15" s="909">
        <v>3613.893</v>
      </c>
      <c r="E15" s="909">
        <v>3824.1570000000002</v>
      </c>
      <c r="F15" s="909">
        <v>5283.3069999999998</v>
      </c>
      <c r="G15" s="909">
        <v>2860.7849999999999</v>
      </c>
      <c r="H15" s="909">
        <v>1129.778</v>
      </c>
      <c r="I15" s="1536" t="s">
        <v>874</v>
      </c>
    </row>
    <row r="16" spans="2:23" s="367" customFormat="1" ht="23.1" customHeight="1" x14ac:dyDescent="0.2">
      <c r="B16" s="1534" t="s">
        <v>42</v>
      </c>
      <c r="C16" s="909">
        <v>837.822</v>
      </c>
      <c r="D16" s="909">
        <v>861.88400000000001</v>
      </c>
      <c r="E16" s="909">
        <v>963.774</v>
      </c>
      <c r="F16" s="909">
        <v>998.21799999999996</v>
      </c>
      <c r="G16" s="909">
        <v>298.40199999999999</v>
      </c>
      <c r="H16" s="909">
        <v>52.768000000000029</v>
      </c>
      <c r="I16" s="878" t="s">
        <v>43</v>
      </c>
    </row>
    <row r="17" spans="2:9" s="367" customFormat="1" ht="23.1" customHeight="1" x14ac:dyDescent="0.2">
      <c r="B17" s="1534" t="s">
        <v>44</v>
      </c>
      <c r="C17" s="909">
        <v>245.4</v>
      </c>
      <c r="D17" s="909">
        <v>341</v>
      </c>
      <c r="E17" s="909">
        <v>408.452</v>
      </c>
      <c r="F17" s="909">
        <v>499.45499999999998</v>
      </c>
      <c r="G17" s="909">
        <v>177.24499999999998</v>
      </c>
      <c r="H17" s="909">
        <v>31.609000000000005</v>
      </c>
      <c r="I17" s="878" t="s">
        <v>45</v>
      </c>
    </row>
    <row r="18" spans="2:9" s="367" customFormat="1" ht="23.1" customHeight="1" x14ac:dyDescent="0.2">
      <c r="B18" s="1534" t="s">
        <v>24</v>
      </c>
      <c r="C18" s="909">
        <v>873.3</v>
      </c>
      <c r="D18" s="909">
        <v>989.02099999999996</v>
      </c>
      <c r="E18" s="909">
        <v>1290.896</v>
      </c>
      <c r="F18" s="909">
        <v>2496.8809999999999</v>
      </c>
      <c r="G18" s="909">
        <v>2014.548</v>
      </c>
      <c r="H18" s="909">
        <v>326.91700000000003</v>
      </c>
      <c r="I18" s="878" t="s">
        <v>25</v>
      </c>
    </row>
    <row r="19" spans="2:9" s="367" customFormat="1" ht="23.1" customHeight="1" x14ac:dyDescent="0.2">
      <c r="B19" s="1534" t="s">
        <v>26</v>
      </c>
      <c r="C19" s="909">
        <v>153</v>
      </c>
      <c r="D19" s="909">
        <v>186</v>
      </c>
      <c r="E19" s="909">
        <v>168.57900000000001</v>
      </c>
      <c r="F19" s="909">
        <v>178.761</v>
      </c>
      <c r="G19" s="909">
        <v>82.216000000000008</v>
      </c>
      <c r="H19" s="909">
        <v>23.247999999999998</v>
      </c>
      <c r="I19" s="878" t="s">
        <v>27</v>
      </c>
    </row>
    <row r="20" spans="2:9" s="367" customFormat="1" ht="23.1" customHeight="1" x14ac:dyDescent="0.2">
      <c r="B20" s="1535" t="s">
        <v>854</v>
      </c>
      <c r="C20" s="905">
        <v>6003.6109999999999</v>
      </c>
      <c r="D20" s="905">
        <v>5991.7979999999998</v>
      </c>
      <c r="E20" s="905">
        <v>6655.8580000000002</v>
      </c>
      <c r="F20" s="905">
        <v>9456.6219999999994</v>
      </c>
      <c r="G20" s="905">
        <v>5433.1959999999999</v>
      </c>
      <c r="H20" s="905">
        <v>1564.3200000000002</v>
      </c>
      <c r="I20" s="741" t="s">
        <v>332</v>
      </c>
    </row>
    <row r="21" spans="2:9" s="367" customFormat="1" ht="9.9499999999999993" customHeight="1" x14ac:dyDescent="0.2">
      <c r="B21" s="1534"/>
      <c r="C21" s="909"/>
      <c r="D21" s="909"/>
      <c r="E21" s="909"/>
      <c r="F21" s="909"/>
      <c r="G21" s="909"/>
      <c r="H21" s="909"/>
      <c r="I21" s="878"/>
    </row>
    <row r="22" spans="2:9" s="367" customFormat="1" ht="23.1" customHeight="1" x14ac:dyDescent="0.2">
      <c r="B22" s="1533" t="s">
        <v>918</v>
      </c>
      <c r="C22" s="909"/>
      <c r="D22" s="909"/>
      <c r="E22" s="909"/>
      <c r="F22" s="909"/>
      <c r="G22" s="909"/>
      <c r="H22" s="909"/>
      <c r="I22" s="1493" t="s">
        <v>917</v>
      </c>
    </row>
    <row r="23" spans="2:9" s="367" customFormat="1" ht="9.9499999999999993" customHeight="1" x14ac:dyDescent="0.2">
      <c r="B23" s="1534"/>
      <c r="C23" s="909"/>
      <c r="D23" s="909"/>
      <c r="E23" s="909"/>
      <c r="F23" s="909"/>
      <c r="G23" s="909"/>
      <c r="H23" s="909"/>
      <c r="I23" s="878"/>
    </row>
    <row r="24" spans="2:9" s="367" customFormat="1" ht="23.1" customHeight="1" x14ac:dyDescent="0.2">
      <c r="B24" s="1534" t="s">
        <v>28</v>
      </c>
      <c r="C24" s="909">
        <v>6946.49</v>
      </c>
      <c r="D24" s="909">
        <v>6480</v>
      </c>
      <c r="E24" s="909">
        <v>6149.7060000000001</v>
      </c>
      <c r="F24" s="909">
        <v>4479.9809999999998</v>
      </c>
      <c r="G24" s="909">
        <v>1983</v>
      </c>
      <c r="H24" s="909">
        <v>293.28800000000001</v>
      </c>
      <c r="I24" s="878" t="s">
        <v>29</v>
      </c>
    </row>
    <row r="25" spans="2:9" s="367" customFormat="1" ht="23.1" customHeight="1" x14ac:dyDescent="0.2">
      <c r="B25" s="1534" t="s">
        <v>30</v>
      </c>
      <c r="C25" s="909">
        <v>3410.752</v>
      </c>
      <c r="D25" s="909">
        <v>4206.5339999999997</v>
      </c>
      <c r="E25" s="909">
        <v>5380.6220000000003</v>
      </c>
      <c r="F25" s="909">
        <v>8389.1479999999992</v>
      </c>
      <c r="G25" s="909">
        <v>3152.78</v>
      </c>
      <c r="H25" s="909">
        <v>478.7</v>
      </c>
      <c r="I25" s="878" t="s">
        <v>569</v>
      </c>
    </row>
    <row r="26" spans="2:9" s="367" customFormat="1" ht="23.1" customHeight="1" x14ac:dyDescent="0.2">
      <c r="B26" s="1535" t="s">
        <v>854</v>
      </c>
      <c r="C26" s="905">
        <v>10357.242</v>
      </c>
      <c r="D26" s="905">
        <v>10686.534</v>
      </c>
      <c r="E26" s="905">
        <v>11530.328000000001</v>
      </c>
      <c r="F26" s="905">
        <v>12869.128999999999</v>
      </c>
      <c r="G26" s="905">
        <v>5135.7800000000007</v>
      </c>
      <c r="H26" s="905">
        <v>771.98800000000006</v>
      </c>
      <c r="I26" s="741" t="s">
        <v>332</v>
      </c>
    </row>
    <row r="27" spans="2:9" s="367" customFormat="1" ht="9.9499999999999993" customHeight="1" x14ac:dyDescent="0.2">
      <c r="B27" s="1534"/>
      <c r="C27" s="909"/>
      <c r="D27" s="909"/>
      <c r="E27" s="909"/>
      <c r="F27" s="909"/>
      <c r="G27" s="909"/>
      <c r="H27" s="909"/>
      <c r="I27" s="878"/>
    </row>
    <row r="28" spans="2:9" s="367" customFormat="1" ht="60" customHeight="1" x14ac:dyDescent="0.2">
      <c r="B28" s="1533" t="s">
        <v>1466</v>
      </c>
      <c r="C28" s="909"/>
      <c r="D28" s="909"/>
      <c r="E28" s="909"/>
      <c r="F28" s="909"/>
      <c r="G28" s="909"/>
      <c r="H28" s="909"/>
      <c r="I28" s="1537" t="s">
        <v>1467</v>
      </c>
    </row>
    <row r="29" spans="2:9" s="367" customFormat="1" ht="9.9499999999999993" customHeight="1" x14ac:dyDescent="0.2">
      <c r="B29" s="1534"/>
      <c r="C29" s="909"/>
      <c r="D29" s="909"/>
      <c r="E29" s="909"/>
      <c r="F29" s="909"/>
      <c r="G29" s="909"/>
      <c r="H29" s="909"/>
      <c r="I29" s="878"/>
    </row>
    <row r="30" spans="2:9" s="367" customFormat="1" ht="23.1" customHeight="1" x14ac:dyDescent="0.2">
      <c r="B30" s="1534" t="s">
        <v>1214</v>
      </c>
      <c r="C30" s="909">
        <v>1295.7270000000001</v>
      </c>
      <c r="D30" s="909">
        <v>1360.894</v>
      </c>
      <c r="E30" s="909">
        <v>1018.076</v>
      </c>
      <c r="F30" s="909">
        <v>1112.433</v>
      </c>
      <c r="G30" s="909">
        <v>960.173</v>
      </c>
      <c r="H30" s="909">
        <v>793.65099999999995</v>
      </c>
      <c r="I30" s="878" t="s">
        <v>1219</v>
      </c>
    </row>
    <row r="31" spans="2:9" s="367" customFormat="1" ht="23.1" customHeight="1" x14ac:dyDescent="0.2">
      <c r="B31" s="1534" t="s">
        <v>1215</v>
      </c>
      <c r="C31" s="909">
        <v>754.16399999999999</v>
      </c>
      <c r="D31" s="909">
        <v>932.226</v>
      </c>
      <c r="E31" s="909">
        <v>660.1</v>
      </c>
      <c r="F31" s="909">
        <v>682.83100000000002</v>
      </c>
      <c r="G31" s="909">
        <v>955.64099999999996</v>
      </c>
      <c r="H31" s="909">
        <v>968.19600000000003</v>
      </c>
      <c r="I31" s="878" t="s">
        <v>1220</v>
      </c>
    </row>
    <row r="32" spans="2:9" s="367" customFormat="1" ht="23.1" customHeight="1" x14ac:dyDescent="0.2">
      <c r="B32" s="1534" t="s">
        <v>1216</v>
      </c>
      <c r="C32" s="909">
        <v>138.96</v>
      </c>
      <c r="D32" s="909">
        <v>141.92500000000001</v>
      </c>
      <c r="E32" s="909">
        <v>179.16399999999999</v>
      </c>
      <c r="F32" s="909">
        <v>368.53699999999998</v>
      </c>
      <c r="G32" s="909">
        <v>330.452</v>
      </c>
      <c r="H32" s="909">
        <v>136.38800000000001</v>
      </c>
      <c r="I32" s="878" t="s">
        <v>1221</v>
      </c>
    </row>
    <row r="33" spans="2:22" s="367" customFormat="1" ht="23.1" customHeight="1" x14ac:dyDescent="0.2">
      <c r="B33" s="1534" t="s">
        <v>1217</v>
      </c>
      <c r="C33" s="909">
        <v>59.082000000000001</v>
      </c>
      <c r="D33" s="909">
        <v>104.062</v>
      </c>
      <c r="E33" s="909">
        <v>124.453</v>
      </c>
      <c r="F33" s="909">
        <v>116.902</v>
      </c>
      <c r="G33" s="909">
        <v>159.97900000000001</v>
      </c>
      <c r="H33" s="909">
        <v>69.477000000000004</v>
      </c>
      <c r="I33" s="878" t="s">
        <v>1222</v>
      </c>
    </row>
    <row r="34" spans="2:22" s="367" customFormat="1" ht="23.1" customHeight="1" x14ac:dyDescent="0.2">
      <c r="B34" s="1534" t="s">
        <v>1218</v>
      </c>
      <c r="C34" s="909">
        <v>1245.1239999999998</v>
      </c>
      <c r="D34" s="909">
        <v>1821.106</v>
      </c>
      <c r="E34" s="909">
        <v>2423.3020000000006</v>
      </c>
      <c r="F34" s="909">
        <v>3091.5449999999996</v>
      </c>
      <c r="G34" s="909">
        <v>2845.4490000000001</v>
      </c>
      <c r="H34" s="909">
        <v>2019.4389999999999</v>
      </c>
      <c r="I34" s="878" t="s">
        <v>27</v>
      </c>
      <c r="M34" s="870"/>
    </row>
    <row r="35" spans="2:22" s="367" customFormat="1" ht="23.1" customHeight="1" x14ac:dyDescent="0.2">
      <c r="B35" s="1535" t="s">
        <v>854</v>
      </c>
      <c r="C35" s="905">
        <v>3493.0569999999998</v>
      </c>
      <c r="D35" s="905">
        <v>4360.2129999999997</v>
      </c>
      <c r="E35" s="905">
        <v>4405.0950000000003</v>
      </c>
      <c r="F35" s="905">
        <v>5372.2479999999996</v>
      </c>
      <c r="G35" s="905">
        <v>5251.6939999999995</v>
      </c>
      <c r="H35" s="905">
        <v>3987.1509999999998</v>
      </c>
      <c r="I35" s="741" t="s">
        <v>332</v>
      </c>
    </row>
    <row r="36" spans="2:22" s="51" customFormat="1" ht="9.9499999999999993" customHeight="1" thickBot="1" x14ac:dyDescent="0.55000000000000004">
      <c r="B36" s="94"/>
      <c r="C36" s="95"/>
      <c r="D36" s="96"/>
      <c r="E36" s="96"/>
      <c r="F36" s="96"/>
      <c r="G36" s="96"/>
      <c r="H36" s="1635"/>
      <c r="I36" s="97"/>
    </row>
    <row r="37" spans="2:22" ht="23.25" thickTop="1" x14ac:dyDescent="0.5">
      <c r="B37" s="336" t="s">
        <v>1801</v>
      </c>
      <c r="C37" s="419"/>
      <c r="D37" s="419"/>
      <c r="E37" s="419"/>
      <c r="F37" s="419"/>
      <c r="G37" s="419"/>
      <c r="H37" s="419"/>
      <c r="I37" s="358" t="s">
        <v>1802</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V50"/>
  <sheetViews>
    <sheetView rightToLeft="1" view="pageBreakPreview" zoomScale="50" zoomScaleNormal="50" zoomScaleSheetLayoutView="50" workbookViewId="0"/>
  </sheetViews>
  <sheetFormatPr defaultRowHeight="15" x14ac:dyDescent="0.35"/>
  <cols>
    <col min="1" max="1" width="9.140625" style="48"/>
    <col min="2" max="2" width="73" style="57" customWidth="1"/>
    <col min="3" max="5" width="16.5703125" style="57" customWidth="1"/>
    <col min="6" max="6" width="73" style="57" customWidth="1"/>
    <col min="7" max="16384" width="9.140625" style="48"/>
  </cols>
  <sheetData>
    <row r="1" spans="2:22" s="76" customFormat="1" ht="19.5" customHeight="1" x14ac:dyDescent="0.65">
      <c r="B1" s="73"/>
      <c r="C1" s="74"/>
      <c r="D1" s="74"/>
      <c r="E1" s="74"/>
      <c r="F1" s="74"/>
      <c r="G1" s="75"/>
      <c r="H1" s="75"/>
      <c r="I1" s="75"/>
      <c r="J1" s="75"/>
      <c r="K1" s="75"/>
      <c r="L1" s="75"/>
      <c r="M1" s="75"/>
      <c r="N1" s="75"/>
      <c r="O1" s="75"/>
      <c r="P1" s="75"/>
      <c r="Q1" s="75"/>
      <c r="R1" s="75"/>
      <c r="S1" s="75"/>
      <c r="T1" s="75"/>
      <c r="U1" s="75"/>
      <c r="V1" s="75"/>
    </row>
    <row r="2" spans="2:22" s="76" customFormat="1" ht="19.5" customHeight="1" x14ac:dyDescent="0.65">
      <c r="B2" s="74"/>
      <c r="C2" s="74"/>
      <c r="D2" s="74"/>
      <c r="E2" s="74"/>
      <c r="F2" s="74"/>
      <c r="G2" s="75"/>
      <c r="H2" s="75"/>
      <c r="I2" s="75"/>
      <c r="J2" s="75"/>
      <c r="K2" s="75"/>
      <c r="L2" s="75"/>
      <c r="M2" s="75"/>
      <c r="N2" s="75"/>
      <c r="O2" s="75"/>
      <c r="P2" s="75"/>
      <c r="Q2" s="75"/>
      <c r="R2" s="75"/>
      <c r="S2" s="75"/>
      <c r="T2" s="75"/>
      <c r="U2" s="75"/>
    </row>
    <row r="3" spans="2:22" ht="36.75" x14ac:dyDescent="0.85">
      <c r="B3" s="1774" t="s">
        <v>1935</v>
      </c>
      <c r="C3" s="1774"/>
      <c r="D3" s="1774"/>
      <c r="E3" s="1774"/>
      <c r="F3" s="1774"/>
    </row>
    <row r="4" spans="2:22" ht="10.5" customHeight="1" x14ac:dyDescent="0.85">
      <c r="B4" s="753"/>
      <c r="C4" s="754"/>
      <c r="D4" s="754"/>
      <c r="E4" s="754"/>
      <c r="F4" s="569"/>
    </row>
    <row r="5" spans="2:22" ht="30.75" customHeight="1" x14ac:dyDescent="0.35">
      <c r="B5" s="1901" t="s">
        <v>1936</v>
      </c>
      <c r="C5" s="1901"/>
      <c r="D5" s="1901"/>
      <c r="E5" s="1901"/>
      <c r="F5" s="1901"/>
    </row>
    <row r="6" spans="2:22" ht="19.5" customHeight="1" x14ac:dyDescent="0.65">
      <c r="B6" s="78"/>
      <c r="C6" s="77"/>
      <c r="D6" s="77"/>
      <c r="E6" s="77"/>
      <c r="F6" s="77"/>
    </row>
    <row r="7" spans="2:22" s="419" customFormat="1" ht="22.5" x14ac:dyDescent="0.5">
      <c r="B7" s="751" t="s">
        <v>1816</v>
      </c>
      <c r="C7" s="567"/>
      <c r="D7" s="567"/>
      <c r="E7" s="567"/>
      <c r="F7" s="752" t="s">
        <v>1817</v>
      </c>
      <c r="G7" s="229"/>
      <c r="H7" s="229"/>
      <c r="I7" s="229"/>
      <c r="M7" s="229"/>
    </row>
    <row r="8" spans="2:22" ht="18.75" customHeight="1" thickBot="1" x14ac:dyDescent="0.4"/>
    <row r="9" spans="2:22" s="258" customFormat="1" ht="24.95" customHeight="1" thickTop="1" x14ac:dyDescent="0.7">
      <c r="B9" s="1994" t="s">
        <v>887</v>
      </c>
      <c r="C9" s="1784">
        <v>2010</v>
      </c>
      <c r="D9" s="1784">
        <v>2011</v>
      </c>
      <c r="E9" s="1784">
        <v>2012</v>
      </c>
      <c r="F9" s="2010" t="s">
        <v>886</v>
      </c>
      <c r="G9" s="341"/>
      <c r="H9" s="341"/>
      <c r="I9" s="341"/>
      <c r="M9" s="341"/>
    </row>
    <row r="10" spans="2:22" s="258" customFormat="1" ht="24.95" customHeight="1" x14ac:dyDescent="0.7">
      <c r="B10" s="1995"/>
      <c r="C10" s="1785"/>
      <c r="D10" s="1785"/>
      <c r="E10" s="1785"/>
      <c r="F10" s="2011"/>
    </row>
    <row r="11" spans="2:22" s="258" customFormat="1" ht="24.95" customHeight="1" x14ac:dyDescent="0.7">
      <c r="B11" s="1996"/>
      <c r="C11" s="1786"/>
      <c r="D11" s="1786"/>
      <c r="E11" s="1786"/>
      <c r="F11" s="2012"/>
    </row>
    <row r="12" spans="2:22" s="322" customFormat="1" ht="15" customHeight="1" x14ac:dyDescent="0.7">
      <c r="B12" s="745"/>
      <c r="C12" s="692"/>
      <c r="D12" s="692"/>
      <c r="E12" s="692"/>
      <c r="F12" s="746"/>
      <c r="H12" s="258"/>
      <c r="I12" s="258"/>
      <c r="J12" s="258"/>
      <c r="K12" s="258"/>
    </row>
    <row r="13" spans="2:22" s="362" customFormat="1" ht="34.5" customHeight="1" x14ac:dyDescent="0.2">
      <c r="B13" s="747" t="s">
        <v>1606</v>
      </c>
      <c r="C13" s="1540"/>
      <c r="D13" s="1540"/>
      <c r="E13" s="1540"/>
      <c r="F13" s="1543" t="s">
        <v>1607</v>
      </c>
      <c r="H13" s="1321"/>
      <c r="I13" s="1321"/>
      <c r="J13" s="1321"/>
      <c r="K13" s="367"/>
      <c r="L13" s="365"/>
      <c r="M13" s="365"/>
      <c r="N13" s="365"/>
      <c r="O13" s="365"/>
      <c r="P13" s="365"/>
    </row>
    <row r="14" spans="2:22" s="367" customFormat="1" ht="30" customHeight="1" x14ac:dyDescent="0.2">
      <c r="B14" s="1541" t="s">
        <v>726</v>
      </c>
      <c r="C14" s="1503">
        <v>100</v>
      </c>
      <c r="D14" s="1503">
        <v>115.5</v>
      </c>
      <c r="E14" s="1503">
        <v>174.46</v>
      </c>
      <c r="F14" s="1544" t="s">
        <v>280</v>
      </c>
      <c r="L14" s="365"/>
      <c r="M14" s="365"/>
      <c r="N14" s="365"/>
      <c r="O14" s="365"/>
    </row>
    <row r="15" spans="2:22" s="367" customFormat="1" ht="30" customHeight="1" x14ac:dyDescent="0.2">
      <c r="B15" s="1541" t="s">
        <v>916</v>
      </c>
      <c r="C15" s="1503">
        <v>100</v>
      </c>
      <c r="D15" s="1503">
        <v>100.11</v>
      </c>
      <c r="E15" s="1503">
        <v>158.1</v>
      </c>
      <c r="F15" s="1544" t="s">
        <v>451</v>
      </c>
      <c r="L15" s="365"/>
      <c r="M15" s="365"/>
      <c r="N15" s="365"/>
      <c r="O15" s="365"/>
    </row>
    <row r="16" spans="2:22" s="367" customFormat="1" ht="30" customHeight="1" x14ac:dyDescent="0.2">
      <c r="B16" s="1541" t="s">
        <v>452</v>
      </c>
      <c r="C16" s="1503">
        <v>100</v>
      </c>
      <c r="D16" s="1503">
        <v>114.51</v>
      </c>
      <c r="E16" s="1503">
        <v>123.86</v>
      </c>
      <c r="F16" s="1544" t="s">
        <v>453</v>
      </c>
      <c r="L16" s="365"/>
      <c r="M16" s="365"/>
      <c r="N16" s="365"/>
      <c r="O16" s="365"/>
    </row>
    <row r="17" spans="2:15" s="367" customFormat="1" ht="30" customHeight="1" x14ac:dyDescent="0.2">
      <c r="B17" s="1541" t="s">
        <v>637</v>
      </c>
      <c r="C17" s="1503">
        <v>100</v>
      </c>
      <c r="D17" s="1503">
        <v>101.62</v>
      </c>
      <c r="E17" s="1503">
        <v>117.51</v>
      </c>
      <c r="F17" s="1544" t="s">
        <v>870</v>
      </c>
      <c r="L17" s="365"/>
      <c r="M17" s="365"/>
      <c r="N17" s="365"/>
      <c r="O17" s="365"/>
    </row>
    <row r="18" spans="2:15" s="367" customFormat="1" ht="13.5" customHeight="1" x14ac:dyDescent="0.2">
      <c r="B18" s="747"/>
      <c r="C18" s="1505"/>
      <c r="D18" s="1505"/>
      <c r="E18" s="1505"/>
      <c r="F18" s="1543"/>
      <c r="L18" s="365"/>
      <c r="M18" s="365"/>
      <c r="N18" s="365"/>
      <c r="O18" s="365"/>
    </row>
    <row r="19" spans="2:15" s="367" customFormat="1" ht="30" customHeight="1" x14ac:dyDescent="0.2">
      <c r="B19" s="1542" t="s">
        <v>306</v>
      </c>
      <c r="C19" s="1505">
        <v>100</v>
      </c>
      <c r="D19" s="1505">
        <v>112.4</v>
      </c>
      <c r="E19" s="1505">
        <v>160.35</v>
      </c>
      <c r="F19" s="1545" t="s">
        <v>439</v>
      </c>
      <c r="L19" s="365"/>
      <c r="M19" s="365"/>
      <c r="N19" s="365"/>
      <c r="O19" s="365"/>
    </row>
    <row r="20" spans="2:15" s="367" customFormat="1" ht="30" customHeight="1" x14ac:dyDescent="0.2">
      <c r="B20" s="1542"/>
      <c r="C20" s="1505"/>
      <c r="D20" s="1505"/>
      <c r="E20" s="1505"/>
      <c r="F20" s="1545"/>
      <c r="L20" s="365"/>
      <c r="M20" s="365"/>
      <c r="N20" s="365"/>
      <c r="O20" s="365"/>
    </row>
    <row r="21" spans="2:15" s="367" customFormat="1" ht="60" customHeight="1" x14ac:dyDescent="0.2">
      <c r="B21" s="747" t="s">
        <v>1608</v>
      </c>
      <c r="C21" s="1114"/>
      <c r="D21" s="1114"/>
      <c r="E21" s="1114"/>
      <c r="F21" s="1546" t="s">
        <v>1609</v>
      </c>
      <c r="L21" s="365"/>
      <c r="M21" s="365"/>
      <c r="N21" s="365"/>
      <c r="O21" s="365"/>
    </row>
    <row r="22" spans="2:15" s="367" customFormat="1" ht="30" customHeight="1" x14ac:dyDescent="0.2">
      <c r="B22" s="1541" t="s">
        <v>381</v>
      </c>
      <c r="C22" s="1503">
        <v>100</v>
      </c>
      <c r="D22" s="1503">
        <v>159.81</v>
      </c>
      <c r="E22" s="1503">
        <v>153.76</v>
      </c>
      <c r="F22" s="1544" t="s">
        <v>339</v>
      </c>
      <c r="L22" s="365"/>
      <c r="M22" s="365"/>
      <c r="N22" s="365"/>
      <c r="O22" s="365"/>
    </row>
    <row r="23" spans="2:15" s="362" customFormat="1" ht="30" customHeight="1" x14ac:dyDescent="0.2">
      <c r="B23" s="1541" t="s">
        <v>915</v>
      </c>
      <c r="C23" s="1503">
        <v>100</v>
      </c>
      <c r="D23" s="1503">
        <v>71.44</v>
      </c>
      <c r="E23" s="1503">
        <v>71.44</v>
      </c>
      <c r="F23" s="1544" t="s">
        <v>14</v>
      </c>
      <c r="H23" s="367"/>
      <c r="I23" s="367"/>
      <c r="J23" s="367"/>
      <c r="K23" s="367"/>
      <c r="L23" s="365"/>
      <c r="M23" s="365"/>
      <c r="N23" s="365"/>
      <c r="O23" s="365"/>
    </row>
    <row r="24" spans="2:15" s="367" customFormat="1" ht="30" customHeight="1" x14ac:dyDescent="0.2">
      <c r="B24" s="1541" t="s">
        <v>1596</v>
      </c>
      <c r="C24" s="1503">
        <v>100</v>
      </c>
      <c r="D24" s="1503">
        <v>101.83</v>
      </c>
      <c r="E24" s="1503">
        <v>204.58</v>
      </c>
      <c r="F24" s="1544" t="s">
        <v>1597</v>
      </c>
      <c r="L24" s="365"/>
      <c r="M24" s="365"/>
      <c r="N24" s="365"/>
      <c r="O24" s="365"/>
    </row>
    <row r="25" spans="2:15" s="362" customFormat="1" ht="30" customHeight="1" x14ac:dyDescent="0.2">
      <c r="B25" s="1541" t="s">
        <v>635</v>
      </c>
      <c r="C25" s="1503">
        <v>100</v>
      </c>
      <c r="D25" s="1503">
        <v>119.21</v>
      </c>
      <c r="E25" s="1503">
        <v>134.9</v>
      </c>
      <c r="F25" s="1544" t="s">
        <v>636</v>
      </c>
      <c r="H25" s="367"/>
      <c r="I25" s="367"/>
      <c r="J25" s="367"/>
      <c r="K25" s="367"/>
      <c r="L25" s="365"/>
      <c r="M25" s="365"/>
      <c r="N25" s="365"/>
      <c r="O25" s="365"/>
    </row>
    <row r="26" spans="2:15" s="367" customFormat="1" ht="15" customHeight="1" x14ac:dyDescent="0.2">
      <c r="B26" s="747"/>
      <c r="C26" s="1505"/>
      <c r="D26" s="1505"/>
      <c r="E26" s="1505"/>
      <c r="F26" s="1543"/>
      <c r="L26" s="365"/>
      <c r="M26" s="365"/>
      <c r="N26" s="365"/>
      <c r="O26" s="365"/>
    </row>
    <row r="27" spans="2:15" s="362" customFormat="1" ht="30" customHeight="1" x14ac:dyDescent="0.2">
      <c r="B27" s="1542" t="s">
        <v>306</v>
      </c>
      <c r="C27" s="1505">
        <v>100</v>
      </c>
      <c r="D27" s="1505">
        <v>123.84</v>
      </c>
      <c r="E27" s="1505">
        <v>138.02000000000001</v>
      </c>
      <c r="F27" s="1545" t="s">
        <v>439</v>
      </c>
      <c r="H27" s="367"/>
      <c r="I27" s="367"/>
      <c r="J27" s="367"/>
      <c r="K27" s="367"/>
      <c r="L27" s="365"/>
      <c r="M27" s="365"/>
      <c r="N27" s="365"/>
      <c r="O27" s="365"/>
    </row>
    <row r="28" spans="2:15" s="258" customFormat="1" ht="30" customHeight="1" thickBot="1" x14ac:dyDescent="0.75">
      <c r="B28" s="748"/>
      <c r="C28" s="749"/>
      <c r="D28" s="749"/>
      <c r="E28" s="1636"/>
      <c r="F28" s="750"/>
      <c r="L28" s="346"/>
      <c r="M28" s="346"/>
      <c r="N28" s="346"/>
      <c r="O28" s="346"/>
    </row>
    <row r="29" spans="2:15" s="42" customFormat="1" ht="16.5" customHeight="1" thickTop="1" x14ac:dyDescent="0.65">
      <c r="B29" s="83"/>
      <c r="C29" s="57"/>
      <c r="D29" s="57"/>
      <c r="E29" s="57"/>
      <c r="F29" s="57"/>
      <c r="H29" s="43"/>
      <c r="I29" s="43"/>
      <c r="J29" s="43"/>
      <c r="K29" s="43"/>
      <c r="L29" s="52"/>
      <c r="M29" s="52"/>
      <c r="N29" s="52"/>
      <c r="O29" s="52"/>
    </row>
    <row r="30" spans="2:15" s="419" customFormat="1" ht="22.5" x14ac:dyDescent="0.5">
      <c r="B30" s="417" t="s">
        <v>1801</v>
      </c>
      <c r="C30" s="1547"/>
      <c r="D30" s="1547"/>
      <c r="E30" s="1547"/>
      <c r="F30" s="1548" t="s">
        <v>1802</v>
      </c>
      <c r="H30" s="229"/>
      <c r="I30" s="229"/>
      <c r="J30" s="229"/>
      <c r="K30" s="229"/>
      <c r="L30" s="416"/>
      <c r="M30" s="416"/>
      <c r="N30" s="416"/>
      <c r="O30" s="416"/>
    </row>
    <row r="31" spans="2:15" s="42" customFormat="1" ht="30" customHeight="1" x14ac:dyDescent="0.65">
      <c r="B31" s="57"/>
      <c r="C31" s="84"/>
      <c r="D31" s="84"/>
      <c r="E31" s="84"/>
      <c r="F31" s="57"/>
      <c r="L31" s="52"/>
      <c r="M31" s="52"/>
      <c r="N31" s="52"/>
      <c r="O31" s="52"/>
    </row>
    <row r="32" spans="2:15" s="42" customFormat="1" ht="30" customHeight="1" x14ac:dyDescent="0.65">
      <c r="B32" s="57"/>
      <c r="C32" s="57"/>
      <c r="D32" s="57"/>
      <c r="E32" s="57"/>
      <c r="F32" s="57"/>
      <c r="H32" s="43"/>
      <c r="I32" s="43"/>
      <c r="J32" s="43"/>
      <c r="K32" s="43"/>
      <c r="L32" s="52"/>
      <c r="M32" s="52"/>
      <c r="N32" s="52"/>
      <c r="O32" s="52"/>
    </row>
    <row r="33" spans="2:15" s="42" customFormat="1" ht="30" customHeight="1" x14ac:dyDescent="0.65">
      <c r="B33" s="57"/>
      <c r="C33" s="57"/>
      <c r="D33" s="57"/>
      <c r="E33" s="57"/>
      <c r="F33" s="57"/>
      <c r="L33" s="52"/>
      <c r="M33" s="52"/>
      <c r="N33" s="52"/>
      <c r="O33" s="52"/>
    </row>
    <row r="34" spans="2:15" s="42" customFormat="1" ht="30" customHeight="1" x14ac:dyDescent="0.65">
      <c r="B34" s="57"/>
      <c r="C34" s="57"/>
      <c r="D34" s="57"/>
      <c r="E34" s="57"/>
      <c r="F34" s="57"/>
      <c r="H34" s="43"/>
      <c r="I34" s="43"/>
      <c r="J34" s="43"/>
      <c r="K34" s="43"/>
      <c r="L34" s="52"/>
      <c r="M34" s="52"/>
      <c r="N34" s="52"/>
      <c r="O34" s="52"/>
    </row>
    <row r="35" spans="2:15" s="42" customFormat="1" ht="15" customHeight="1" x14ac:dyDescent="0.65">
      <c r="B35" s="57"/>
      <c r="C35" s="57"/>
      <c r="D35" s="57"/>
      <c r="E35" s="57"/>
      <c r="F35" s="57"/>
      <c r="L35" s="52"/>
      <c r="M35" s="52"/>
      <c r="N35" s="52"/>
      <c r="O35" s="52"/>
    </row>
    <row r="36" spans="2:15" s="43" customFormat="1" ht="30" customHeight="1" x14ac:dyDescent="0.65">
      <c r="B36" s="57"/>
      <c r="C36" s="57"/>
      <c r="D36" s="57"/>
      <c r="E36" s="57"/>
      <c r="F36" s="57"/>
      <c r="H36" s="42"/>
      <c r="I36" s="42"/>
      <c r="J36" s="42"/>
      <c r="K36" s="42"/>
      <c r="L36" s="52"/>
      <c r="M36" s="52"/>
      <c r="N36" s="52"/>
      <c r="O36" s="52"/>
    </row>
    <row r="37" spans="2:15" s="42" customFormat="1" ht="15" customHeight="1" x14ac:dyDescent="0.65">
      <c r="B37" s="57"/>
      <c r="C37" s="57"/>
      <c r="D37" s="57"/>
      <c r="E37" s="57"/>
      <c r="F37" s="57"/>
      <c r="L37" s="52"/>
      <c r="M37" s="52"/>
      <c r="N37" s="52"/>
      <c r="O37" s="52"/>
    </row>
    <row r="38" spans="2:15" s="43" customFormat="1" ht="30" customHeight="1" x14ac:dyDescent="0.65">
      <c r="B38" s="57"/>
      <c r="C38" s="57"/>
      <c r="D38" s="57"/>
      <c r="E38" s="57"/>
      <c r="F38" s="57"/>
      <c r="H38" s="42"/>
      <c r="I38" s="42"/>
      <c r="J38" s="42"/>
      <c r="K38" s="42"/>
      <c r="L38" s="52"/>
      <c r="M38" s="52"/>
      <c r="N38" s="52"/>
      <c r="O38" s="52"/>
    </row>
    <row r="39" spans="2:15" s="42" customFormat="1" ht="15" customHeight="1" x14ac:dyDescent="0.65">
      <c r="B39" s="57"/>
      <c r="C39" s="57"/>
      <c r="D39" s="57"/>
      <c r="E39" s="57"/>
      <c r="F39" s="57"/>
      <c r="L39" s="52"/>
      <c r="M39" s="52"/>
      <c r="N39" s="52"/>
      <c r="O39" s="52"/>
    </row>
    <row r="40" spans="2:15" s="43" customFormat="1" ht="30" customHeight="1" x14ac:dyDescent="0.65">
      <c r="B40" s="57"/>
      <c r="C40" s="57"/>
      <c r="D40" s="57"/>
      <c r="E40" s="57"/>
      <c r="F40" s="57"/>
      <c r="H40" s="42"/>
      <c r="I40" s="42"/>
      <c r="J40" s="42"/>
      <c r="K40" s="42"/>
      <c r="L40" s="52"/>
      <c r="M40" s="52"/>
      <c r="N40" s="52"/>
      <c r="O40" s="52"/>
    </row>
    <row r="41" spans="2:15" s="51" customFormat="1" ht="24.95" customHeight="1" x14ac:dyDescent="0.65">
      <c r="B41" s="57"/>
      <c r="C41" s="57"/>
      <c r="D41" s="57"/>
      <c r="E41" s="57"/>
      <c r="F41" s="57"/>
      <c r="H41" s="42"/>
      <c r="I41" s="42"/>
      <c r="J41" s="42"/>
      <c r="K41" s="42"/>
    </row>
    <row r="42" spans="2:15" ht="9" customHeight="1" x14ac:dyDescent="0.65">
      <c r="H42" s="42"/>
      <c r="I42" s="42"/>
      <c r="J42" s="42"/>
      <c r="K42" s="42"/>
    </row>
    <row r="43" spans="2:15" s="37" customFormat="1" ht="18.75" customHeight="1" x14ac:dyDescent="0.65">
      <c r="B43" s="57"/>
      <c r="C43" s="57"/>
      <c r="D43" s="57"/>
      <c r="E43" s="57"/>
      <c r="F43" s="57"/>
      <c r="H43" s="43"/>
      <c r="I43" s="43"/>
      <c r="J43" s="43"/>
      <c r="K43" s="43"/>
    </row>
    <row r="44" spans="2:15" ht="27" x14ac:dyDescent="0.65">
      <c r="H44" s="42"/>
      <c r="I44" s="42"/>
      <c r="J44" s="42"/>
      <c r="K44" s="42"/>
    </row>
    <row r="45" spans="2:15" ht="27" x14ac:dyDescent="0.65">
      <c r="H45" s="43"/>
      <c r="I45" s="43"/>
      <c r="J45" s="43"/>
      <c r="K45" s="43"/>
    </row>
    <row r="46" spans="2:15" ht="27" x14ac:dyDescent="0.65">
      <c r="H46" s="42"/>
      <c r="I46" s="42"/>
      <c r="J46" s="42"/>
      <c r="K46" s="42"/>
    </row>
    <row r="47" spans="2:15" ht="27" x14ac:dyDescent="0.65">
      <c r="H47" s="43"/>
      <c r="I47" s="43"/>
      <c r="J47" s="43"/>
      <c r="K47" s="43"/>
    </row>
    <row r="48" spans="2:15" ht="23.25" x14ac:dyDescent="0.5">
      <c r="H48" s="51"/>
      <c r="I48" s="51"/>
      <c r="J48" s="51"/>
      <c r="K48" s="51"/>
    </row>
    <row r="50" spans="8:11" ht="21.75" x14ac:dyDescent="0.5">
      <c r="H50" s="37"/>
      <c r="I50" s="37"/>
      <c r="J50" s="37"/>
      <c r="K50" s="37"/>
    </row>
  </sheetData>
  <mergeCells count="7">
    <mergeCell ref="B3:F3"/>
    <mergeCell ref="B5:F5"/>
    <mergeCell ref="B9:B11"/>
    <mergeCell ref="F9:F11"/>
    <mergeCell ref="C9:C11"/>
    <mergeCell ref="D9:D11"/>
    <mergeCell ref="E9:E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662" customFormat="1" ht="36.75" x14ac:dyDescent="0.85">
      <c r="B3" s="1776" t="s">
        <v>1763</v>
      </c>
      <c r="C3" s="1776"/>
      <c r="D3" s="1776"/>
      <c r="E3" s="1776"/>
      <c r="F3" s="1776"/>
      <c r="G3" s="1776"/>
      <c r="H3" s="1776"/>
      <c r="I3" s="1776"/>
      <c r="J3" s="1678"/>
      <c r="K3" s="1678"/>
    </row>
    <row r="4" spans="2:17" s="1662" customFormat="1" ht="12.75" customHeight="1" x14ac:dyDescent="0.85">
      <c r="J4" s="1678"/>
      <c r="K4" s="1678"/>
    </row>
    <row r="5" spans="2:17" s="1662" customFormat="1" ht="36.75" x14ac:dyDescent="0.85">
      <c r="B5" s="1776" t="s">
        <v>1825</v>
      </c>
      <c r="C5" s="1777"/>
      <c r="D5" s="1777"/>
      <c r="E5" s="1777"/>
      <c r="F5" s="1777"/>
      <c r="G5" s="1777"/>
      <c r="H5" s="1777"/>
      <c r="I5" s="1777"/>
      <c r="J5" s="1679"/>
      <c r="K5" s="1679"/>
      <c r="L5" s="1663"/>
      <c r="M5" s="1663"/>
      <c r="N5" s="1663"/>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20" customFormat="1" ht="24" customHeight="1" thickTop="1" x14ac:dyDescent="0.7">
      <c r="B9" s="1781" t="s">
        <v>887</v>
      </c>
      <c r="C9" s="1784">
        <v>2007</v>
      </c>
      <c r="D9" s="1784">
        <v>2008</v>
      </c>
      <c r="E9" s="1784">
        <v>2009</v>
      </c>
      <c r="F9" s="1784">
        <v>2010</v>
      </c>
      <c r="G9" s="1784">
        <v>2011</v>
      </c>
      <c r="H9" s="1784">
        <v>2012</v>
      </c>
      <c r="I9" s="1778" t="s">
        <v>886</v>
      </c>
      <c r="J9" s="319"/>
      <c r="K9" s="319"/>
      <c r="L9" s="319"/>
      <c r="M9" s="319"/>
      <c r="N9" s="319"/>
      <c r="Q9" s="321"/>
    </row>
    <row r="10" spans="2:17" s="256" customFormat="1" ht="24" customHeight="1" x14ac:dyDescent="0.7">
      <c r="B10" s="1782"/>
      <c r="C10" s="1785"/>
      <c r="D10" s="1785"/>
      <c r="E10" s="1785"/>
      <c r="F10" s="1785"/>
      <c r="G10" s="1785"/>
      <c r="H10" s="1785"/>
      <c r="I10" s="1779"/>
      <c r="J10" s="319"/>
      <c r="K10" s="319"/>
      <c r="L10" s="319"/>
      <c r="M10" s="319"/>
      <c r="N10" s="319"/>
    </row>
    <row r="11" spans="2:17" s="322" customFormat="1" ht="24" customHeight="1" x14ac:dyDescent="0.7">
      <c r="B11" s="1783"/>
      <c r="C11" s="1786"/>
      <c r="D11" s="1786"/>
      <c r="E11" s="1786"/>
      <c r="F11" s="1786"/>
      <c r="G11" s="1786"/>
      <c r="H11" s="1786"/>
      <c r="I11" s="1780"/>
      <c r="J11" s="319"/>
      <c r="K11" s="319"/>
      <c r="L11" s="319"/>
      <c r="M11" s="319"/>
      <c r="N11" s="319"/>
    </row>
    <row r="12" spans="2:17" s="330" customFormat="1" ht="24" customHeight="1" x14ac:dyDescent="0.7">
      <c r="B12" s="323"/>
      <c r="C12" s="325"/>
      <c r="D12" s="325"/>
      <c r="E12" s="325"/>
      <c r="F12" s="326"/>
      <c r="G12" s="325"/>
      <c r="H12" s="325"/>
      <c r="I12" s="327"/>
      <c r="J12" s="329"/>
      <c r="K12" s="329"/>
      <c r="L12" s="328"/>
      <c r="M12" s="329"/>
      <c r="N12" s="329"/>
    </row>
    <row r="13" spans="2:17" s="787" customFormat="1" ht="24" customHeight="1" x14ac:dyDescent="0.2">
      <c r="B13" s="1025" t="s">
        <v>73</v>
      </c>
      <c r="C13" s="783"/>
      <c r="D13" s="783"/>
      <c r="E13" s="783"/>
      <c r="F13" s="783"/>
      <c r="G13" s="784"/>
      <c r="H13" s="784"/>
      <c r="I13" s="1029" t="s">
        <v>1585</v>
      </c>
      <c r="J13" s="1686"/>
      <c r="K13" s="1686"/>
      <c r="L13" s="785"/>
      <c r="M13" s="786"/>
      <c r="N13" s="785"/>
    </row>
    <row r="14" spans="2:17" s="787" customFormat="1" ht="14.1" customHeight="1" x14ac:dyDescent="0.2">
      <c r="B14" s="1026"/>
      <c r="C14" s="784"/>
      <c r="D14" s="784"/>
      <c r="E14" s="784"/>
      <c r="F14" s="784"/>
      <c r="G14" s="784"/>
      <c r="H14" s="784"/>
      <c r="I14" s="496"/>
      <c r="J14" s="1687"/>
      <c r="K14" s="1687"/>
      <c r="L14" s="786"/>
      <c r="N14" s="786"/>
      <c r="Q14" s="788"/>
    </row>
    <row r="15" spans="2:17" s="871" customFormat="1" ht="24" customHeight="1" x14ac:dyDescent="0.2">
      <c r="B15" s="1027" t="s">
        <v>1649</v>
      </c>
      <c r="C15" s="331">
        <v>19172</v>
      </c>
      <c r="D15" s="331">
        <v>19644</v>
      </c>
      <c r="E15" s="331">
        <v>20125</v>
      </c>
      <c r="F15" s="331">
        <v>20619</v>
      </c>
      <c r="G15" s="331">
        <v>21124</v>
      </c>
      <c r="H15" s="331">
        <v>21639</v>
      </c>
      <c r="I15" s="1030" t="s">
        <v>1650</v>
      </c>
      <c r="J15" s="917"/>
      <c r="K15" s="917"/>
      <c r="L15" s="917"/>
      <c r="M15" s="918"/>
      <c r="N15" s="919"/>
      <c r="O15" s="919"/>
      <c r="P15" s="919"/>
      <c r="Q15" s="919"/>
    </row>
    <row r="16" spans="2:17" s="871" customFormat="1" ht="24" customHeight="1" x14ac:dyDescent="0.2">
      <c r="B16" s="1027" t="s">
        <v>1362</v>
      </c>
      <c r="C16" s="331">
        <v>4945.9780247295212</v>
      </c>
      <c r="D16" s="331">
        <v>4847.8982929557078</v>
      </c>
      <c r="E16" s="331">
        <v>4999.2296030934785</v>
      </c>
      <c r="F16" s="331">
        <v>5054.4580180106213</v>
      </c>
      <c r="G16" s="331">
        <v>4949.2377509854796</v>
      </c>
      <c r="H16" s="331" t="s">
        <v>851</v>
      </c>
      <c r="I16" s="1030" t="s">
        <v>1361</v>
      </c>
      <c r="J16" s="917"/>
      <c r="K16" s="917"/>
      <c r="L16" s="917"/>
      <c r="M16" s="917"/>
      <c r="N16" s="919"/>
      <c r="O16" s="919"/>
      <c r="P16" s="919"/>
      <c r="Q16" s="919"/>
    </row>
    <row r="17" spans="2:18" s="871" customFormat="1" ht="24" customHeight="1" x14ac:dyDescent="0.2">
      <c r="B17" s="1027" t="s">
        <v>1718</v>
      </c>
      <c r="C17" s="921">
        <v>8.4210229853565259</v>
      </c>
      <c r="D17" s="921">
        <v>10.964452462595684</v>
      </c>
      <c r="E17" s="921">
        <v>8.1392574114348761</v>
      </c>
      <c r="F17" s="921">
        <v>8.6125522266502301</v>
      </c>
      <c r="G17" s="921">
        <v>14.884061085705357</v>
      </c>
      <c r="H17" s="921" t="s">
        <v>851</v>
      </c>
      <c r="I17" s="1030" t="s">
        <v>1719</v>
      </c>
      <c r="J17" s="917"/>
      <c r="K17" s="917"/>
      <c r="L17" s="917"/>
      <c r="M17" s="917"/>
      <c r="N17" s="919"/>
      <c r="O17" s="919"/>
      <c r="P17" s="919"/>
      <c r="Q17" s="919"/>
    </row>
    <row r="18" spans="2:18" s="787" customFormat="1" ht="24" customHeight="1" x14ac:dyDescent="0.2">
      <c r="B18" s="1026"/>
      <c r="C18" s="923"/>
      <c r="D18" s="923"/>
      <c r="E18" s="923"/>
      <c r="F18" s="923"/>
      <c r="G18" s="923"/>
      <c r="H18" s="923"/>
      <c r="I18" s="496"/>
      <c r="J18" s="917"/>
      <c r="K18" s="917"/>
      <c r="L18" s="917"/>
      <c r="M18" s="917"/>
      <c r="N18" s="919"/>
      <c r="O18" s="919"/>
      <c r="P18" s="919"/>
      <c r="Q18" s="919"/>
      <c r="R18" s="871"/>
    </row>
    <row r="19" spans="2:18" s="871" customFormat="1" ht="24" customHeight="1" x14ac:dyDescent="0.2">
      <c r="B19" s="1025" t="s">
        <v>860</v>
      </c>
      <c r="C19" s="924"/>
      <c r="D19" s="924"/>
      <c r="E19" s="924"/>
      <c r="F19" s="924"/>
      <c r="G19" s="924"/>
      <c r="H19" s="924"/>
      <c r="I19" s="633" t="s">
        <v>859</v>
      </c>
      <c r="J19" s="917"/>
      <c r="K19" s="917"/>
      <c r="L19" s="917"/>
      <c r="M19" s="917"/>
      <c r="N19" s="925"/>
      <c r="O19" s="925"/>
      <c r="P19" s="919"/>
      <c r="Q19" s="919"/>
    </row>
    <row r="20" spans="2:18" s="787" customFormat="1" ht="14.1" customHeight="1" x14ac:dyDescent="0.2">
      <c r="B20" s="1026"/>
      <c r="C20" s="923"/>
      <c r="D20" s="923"/>
      <c r="E20" s="923"/>
      <c r="F20" s="923"/>
      <c r="G20" s="923"/>
      <c r="H20" s="923"/>
      <c r="I20" s="496"/>
      <c r="J20" s="917"/>
      <c r="K20" s="917"/>
      <c r="L20" s="917"/>
      <c r="M20" s="917"/>
      <c r="N20" s="919"/>
      <c r="O20" s="919"/>
      <c r="P20" s="919"/>
      <c r="Q20" s="919"/>
      <c r="R20" s="871"/>
    </row>
    <row r="21" spans="2:18" s="871" customFormat="1" ht="24" customHeight="1" x14ac:dyDescent="0.2">
      <c r="B21" s="1027" t="s">
        <v>1570</v>
      </c>
      <c r="C21" s="333">
        <v>2020.838</v>
      </c>
      <c r="D21" s="333">
        <v>2448.06</v>
      </c>
      <c r="E21" s="333">
        <v>2520.7049999999999</v>
      </c>
      <c r="F21" s="333">
        <v>2834.5169999999998</v>
      </c>
      <c r="G21" s="333">
        <v>3252.72</v>
      </c>
      <c r="H21" s="333">
        <v>3024.8420000000001</v>
      </c>
      <c r="I21" s="1030" t="s">
        <v>1571</v>
      </c>
      <c r="J21" s="917"/>
      <c r="K21" s="917"/>
      <c r="L21" s="917"/>
      <c r="M21" s="917"/>
      <c r="N21" s="919"/>
      <c r="O21" s="919"/>
      <c r="P21" s="919"/>
      <c r="Q21" s="919"/>
    </row>
    <row r="22" spans="2:18" s="871" customFormat="1" ht="24" customHeight="1" x14ac:dyDescent="0.2">
      <c r="B22" s="1027" t="s">
        <v>861</v>
      </c>
      <c r="C22" s="926">
        <v>5.6745917768580512</v>
      </c>
      <c r="D22" s="926">
        <v>4.4766727360801895</v>
      </c>
      <c r="E22" s="926">
        <v>5.9120427933770481</v>
      </c>
      <c r="F22" s="926">
        <v>5.1919058407533081</v>
      </c>
      <c r="G22" s="926">
        <v>2.850002843579702</v>
      </c>
      <c r="H22" s="926">
        <v>-26.339017077253246</v>
      </c>
      <c r="I22" s="1030" t="s">
        <v>1572</v>
      </c>
      <c r="J22" s="917"/>
      <c r="K22" s="917"/>
      <c r="L22" s="917"/>
      <c r="M22" s="917"/>
      <c r="N22" s="919"/>
      <c r="O22" s="919"/>
      <c r="P22" s="919"/>
      <c r="Q22" s="919"/>
    </row>
    <row r="23" spans="2:18" s="871" customFormat="1" ht="24" customHeight="1" x14ac:dyDescent="0.2">
      <c r="B23" s="1027" t="s">
        <v>1581</v>
      </c>
      <c r="C23" s="920">
        <v>1893.0708950218593</v>
      </c>
      <c r="D23" s="921">
        <v>2236.6657710494464</v>
      </c>
      <c r="E23" s="921">
        <v>2566.0152820281123</v>
      </c>
      <c r="F23" s="921">
        <v>2878.577257108574</v>
      </c>
      <c r="G23" s="921">
        <v>3017.244560801083</v>
      </c>
      <c r="H23" s="921">
        <v>2236.6819271779768</v>
      </c>
      <c r="I23" s="1030" t="s">
        <v>1582</v>
      </c>
      <c r="J23" s="917"/>
      <c r="K23" s="917"/>
      <c r="L23" s="917"/>
      <c r="M23" s="917"/>
      <c r="N23" s="919"/>
      <c r="O23" s="919"/>
      <c r="P23" s="919"/>
      <c r="Q23" s="919"/>
    </row>
    <row r="24" spans="2:18" s="871" customFormat="1" ht="24" customHeight="1" x14ac:dyDescent="0.2">
      <c r="B24" s="1027" t="s">
        <v>1734</v>
      </c>
      <c r="C24" s="920">
        <v>4.5007811574119039</v>
      </c>
      <c r="D24" s="920">
        <v>15.152539998409065</v>
      </c>
      <c r="E24" s="920">
        <v>2.8034942613181624</v>
      </c>
      <c r="F24" s="920">
        <v>4.3978217071984238</v>
      </c>
      <c r="G24" s="920">
        <v>6.2960197462666123</v>
      </c>
      <c r="H24" s="920">
        <v>36.476658466539114</v>
      </c>
      <c r="I24" s="1030" t="s">
        <v>1735</v>
      </c>
      <c r="J24" s="917"/>
      <c r="K24" s="917"/>
      <c r="L24" s="917"/>
      <c r="M24" s="917"/>
      <c r="N24" s="927"/>
      <c r="O24" s="919"/>
      <c r="P24" s="919"/>
      <c r="Q24" s="919"/>
    </row>
    <row r="25" spans="2:18" s="787" customFormat="1" ht="24" customHeight="1" x14ac:dyDescent="0.2">
      <c r="B25" s="1026"/>
      <c r="C25" s="921"/>
      <c r="D25" s="921"/>
      <c r="E25" s="921"/>
      <c r="F25" s="921"/>
      <c r="G25" s="921"/>
      <c r="H25" s="921"/>
      <c r="I25" s="496"/>
      <c r="J25" s="917"/>
      <c r="K25" s="917"/>
      <c r="L25" s="917"/>
      <c r="M25" s="917"/>
      <c r="N25" s="919"/>
      <c r="O25" s="919"/>
      <c r="P25" s="919"/>
      <c r="Q25" s="919"/>
      <c r="R25" s="871"/>
    </row>
    <row r="26" spans="2:18" s="871" customFormat="1" ht="24" customHeight="1" x14ac:dyDescent="0.2">
      <c r="B26" s="1025" t="s">
        <v>929</v>
      </c>
      <c r="C26" s="924"/>
      <c r="D26" s="924"/>
      <c r="E26" s="924"/>
      <c r="F26" s="924"/>
      <c r="G26" s="924"/>
      <c r="H26" s="924"/>
      <c r="I26" s="633" t="s">
        <v>930</v>
      </c>
      <c r="J26" s="917"/>
      <c r="K26" s="917"/>
      <c r="L26" s="917"/>
      <c r="M26" s="917"/>
      <c r="N26" s="919"/>
      <c r="O26" s="919"/>
      <c r="P26" s="919"/>
      <c r="Q26" s="919"/>
    </row>
    <row r="27" spans="2:18" s="787" customFormat="1" ht="14.1" customHeight="1" x14ac:dyDescent="0.2">
      <c r="B27" s="1026"/>
      <c r="C27" s="923"/>
      <c r="D27" s="923"/>
      <c r="E27" s="923"/>
      <c r="F27" s="923"/>
      <c r="G27" s="923"/>
      <c r="H27" s="923"/>
      <c r="I27" s="496"/>
      <c r="J27" s="917"/>
      <c r="K27" s="917"/>
      <c r="L27" s="917"/>
      <c r="M27" s="917"/>
      <c r="N27" s="919"/>
      <c r="O27" s="919"/>
      <c r="P27" s="919"/>
      <c r="Q27" s="919"/>
      <c r="R27" s="871"/>
    </row>
    <row r="28" spans="2:18" s="787" customFormat="1" ht="9" customHeight="1" x14ac:dyDescent="0.2">
      <c r="B28" s="1026"/>
      <c r="C28" s="923"/>
      <c r="D28" s="923"/>
      <c r="E28" s="923"/>
      <c r="F28" s="923"/>
      <c r="G28" s="923"/>
      <c r="H28" s="923"/>
      <c r="I28" s="496"/>
      <c r="J28" s="917"/>
      <c r="K28" s="917"/>
      <c r="L28" s="917"/>
      <c r="M28" s="917"/>
      <c r="N28" s="919"/>
      <c r="O28" s="919"/>
      <c r="P28" s="919"/>
      <c r="Q28" s="919"/>
      <c r="R28" s="871"/>
    </row>
    <row r="29" spans="2:18" s="871" customFormat="1" ht="24" customHeight="1" x14ac:dyDescent="0.2">
      <c r="B29" s="1027" t="s">
        <v>1611</v>
      </c>
      <c r="C29" s="920">
        <v>4.8075000000000001</v>
      </c>
      <c r="D29" s="920">
        <v>4.9166484938109054</v>
      </c>
      <c r="E29" s="920">
        <v>4.6591544177072128</v>
      </c>
      <c r="F29" s="920">
        <v>4.3494572012520409</v>
      </c>
      <c r="G29" s="920">
        <v>6.0517883616725605</v>
      </c>
      <c r="H29" s="920">
        <v>8.0003341493146536</v>
      </c>
      <c r="I29" s="1030" t="s">
        <v>1610</v>
      </c>
      <c r="J29" s="917"/>
      <c r="K29" s="917"/>
      <c r="L29" s="1716"/>
      <c r="M29" s="1716"/>
      <c r="N29" s="1716"/>
      <c r="O29" s="1716"/>
      <c r="P29" s="1716"/>
      <c r="Q29" s="917"/>
    </row>
    <row r="30" spans="2:18" s="787" customFormat="1" ht="9" customHeight="1" x14ac:dyDescent="0.2">
      <c r="B30" s="1026"/>
      <c r="C30" s="923"/>
      <c r="D30" s="923"/>
      <c r="E30" s="923"/>
      <c r="F30" s="923"/>
      <c r="G30" s="923"/>
      <c r="H30" s="923"/>
      <c r="I30" s="496"/>
      <c r="J30" s="917"/>
      <c r="K30" s="917"/>
      <c r="L30" s="1716"/>
      <c r="M30" s="1716"/>
      <c r="N30" s="1716"/>
      <c r="O30" s="1716"/>
      <c r="P30" s="1716"/>
      <c r="Q30" s="919"/>
      <c r="R30" s="871"/>
    </row>
    <row r="31" spans="2:18" s="871" customFormat="1" ht="24" customHeight="1" x14ac:dyDescent="0.2">
      <c r="B31" s="1027" t="s">
        <v>1826</v>
      </c>
      <c r="C31" s="920">
        <v>76.510106542219532</v>
      </c>
      <c r="D31" s="920">
        <v>73.471271872556699</v>
      </c>
      <c r="E31" s="920">
        <v>72.024312239999986</v>
      </c>
      <c r="F31" s="920">
        <v>70.945414355889</v>
      </c>
      <c r="G31" s="920">
        <v>76.331399744982221</v>
      </c>
      <c r="H31" s="920">
        <v>99.0522985628415</v>
      </c>
      <c r="I31" s="1030" t="s">
        <v>1827</v>
      </c>
      <c r="J31" s="917"/>
      <c r="K31" s="917"/>
      <c r="L31" s="1716"/>
      <c r="M31" s="1716"/>
      <c r="N31" s="1716"/>
      <c r="O31" s="1716"/>
      <c r="P31" s="1716"/>
      <c r="Q31" s="919"/>
    </row>
    <row r="32" spans="2:18" s="871" customFormat="1" ht="24" customHeight="1" x14ac:dyDescent="0.2">
      <c r="B32" s="1027" t="s">
        <v>1829</v>
      </c>
      <c r="C32" s="920">
        <v>49.995793010752671</v>
      </c>
      <c r="D32" s="920">
        <v>46.49761061673464</v>
      </c>
      <c r="E32" s="920">
        <v>46.707569284434207</v>
      </c>
      <c r="F32" s="920">
        <v>46.506356164383533</v>
      </c>
      <c r="G32" s="920">
        <v>48.349056164383484</v>
      </c>
      <c r="H32" s="920">
        <v>64.685300546448076</v>
      </c>
      <c r="I32" s="1030" t="s">
        <v>1828</v>
      </c>
      <c r="J32" s="917"/>
      <c r="K32" s="917"/>
      <c r="L32" s="1716"/>
      <c r="M32" s="1716"/>
      <c r="N32" s="1716"/>
      <c r="O32" s="1716"/>
      <c r="P32" s="1716"/>
      <c r="Q32" s="919"/>
    </row>
    <row r="33" spans="2:18" s="787" customFormat="1" ht="24" customHeight="1" x14ac:dyDescent="0.2">
      <c r="B33" s="1026"/>
      <c r="C33" s="923"/>
      <c r="D33" s="923"/>
      <c r="E33" s="923"/>
      <c r="F33" s="923"/>
      <c r="G33" s="923"/>
      <c r="H33" s="923"/>
      <c r="I33" s="496"/>
      <c r="J33" s="917"/>
      <c r="K33" s="917"/>
      <c r="L33" s="917"/>
      <c r="M33" s="917"/>
      <c r="N33" s="919"/>
      <c r="O33" s="919"/>
      <c r="P33" s="919"/>
      <c r="Q33" s="919"/>
      <c r="R33" s="871"/>
    </row>
    <row r="34" spans="2:18" s="871" customFormat="1" ht="24" customHeight="1" x14ac:dyDescent="0.2">
      <c r="B34" s="1025" t="s">
        <v>1616</v>
      </c>
      <c r="C34" s="924"/>
      <c r="D34" s="924"/>
      <c r="E34" s="924"/>
      <c r="F34" s="924"/>
      <c r="G34" s="924"/>
      <c r="H34" s="924"/>
      <c r="I34" s="633" t="s">
        <v>863</v>
      </c>
      <c r="J34" s="917"/>
      <c r="K34" s="917"/>
      <c r="L34" s="917"/>
      <c r="M34" s="917"/>
      <c r="N34" s="919"/>
      <c r="O34" s="919"/>
      <c r="P34" s="919"/>
      <c r="Q34" s="919"/>
    </row>
    <row r="35" spans="2:18" s="787" customFormat="1" ht="14.1" customHeight="1" x14ac:dyDescent="0.2">
      <c r="B35" s="1026"/>
      <c r="C35" s="923"/>
      <c r="D35" s="923"/>
      <c r="E35" s="923"/>
      <c r="F35" s="923"/>
      <c r="G35" s="923"/>
      <c r="H35" s="923"/>
      <c r="I35" s="496"/>
      <c r="J35" s="917"/>
      <c r="K35" s="917"/>
      <c r="L35" s="917"/>
      <c r="M35" s="917"/>
      <c r="N35" s="919"/>
      <c r="O35" s="919"/>
      <c r="P35" s="919"/>
      <c r="Q35" s="919"/>
      <c r="R35" s="871"/>
    </row>
    <row r="36" spans="2:18" s="871" customFormat="1" ht="24" customHeight="1" x14ac:dyDescent="0.2">
      <c r="B36" s="1027" t="s">
        <v>1352</v>
      </c>
      <c r="C36" s="333">
        <v>587.07804768570281</v>
      </c>
      <c r="D36" s="333">
        <v>713.9646820800001</v>
      </c>
      <c r="E36" s="333">
        <v>508.36787212609096</v>
      </c>
      <c r="F36" s="333">
        <v>570.80560030315598</v>
      </c>
      <c r="G36" s="333">
        <v>507.80906163624576</v>
      </c>
      <c r="H36" s="331">
        <v>216.76710710334049</v>
      </c>
      <c r="I36" s="1030" t="s">
        <v>1354</v>
      </c>
      <c r="J36" s="917"/>
      <c r="K36" s="917"/>
      <c r="L36" s="917"/>
      <c r="M36" s="917"/>
      <c r="N36" s="919"/>
      <c r="O36" s="919"/>
      <c r="P36" s="919"/>
      <c r="Q36" s="919"/>
    </row>
    <row r="37" spans="2:18" s="871" customFormat="1" ht="24" customHeight="1" x14ac:dyDescent="0.2">
      <c r="B37" s="1032" t="s">
        <v>583</v>
      </c>
      <c r="C37" s="333">
        <v>252.6735902559839</v>
      </c>
      <c r="D37" s="333">
        <v>288.78625824</v>
      </c>
      <c r="E37" s="333">
        <v>181.02507401409784</v>
      </c>
      <c r="F37" s="333">
        <v>289.51247837087209</v>
      </c>
      <c r="G37" s="333">
        <v>264.07966803707734</v>
      </c>
      <c r="H37" s="331">
        <v>59.75738029826875</v>
      </c>
      <c r="I37" s="1031" t="s">
        <v>590</v>
      </c>
      <c r="J37" s="917"/>
      <c r="K37" s="917"/>
      <c r="L37" s="917"/>
      <c r="M37" s="917"/>
      <c r="N37" s="919"/>
      <c r="O37" s="919"/>
      <c r="P37" s="919"/>
      <c r="Q37" s="919"/>
    </row>
    <row r="38" spans="2:18" s="871" customFormat="1" ht="24" customHeight="1" x14ac:dyDescent="0.2">
      <c r="B38" s="1027" t="s">
        <v>1472</v>
      </c>
      <c r="C38" s="333">
        <v>613.1030431177644</v>
      </c>
      <c r="D38" s="333">
        <v>750.77623351157115</v>
      </c>
      <c r="E38" s="333">
        <v>651.51124888660638</v>
      </c>
      <c r="F38" s="333">
        <v>741.16638273634794</v>
      </c>
      <c r="G38" s="333">
        <v>878.13202003930041</v>
      </c>
      <c r="H38" s="331">
        <v>740.95053625974458</v>
      </c>
      <c r="I38" s="1030" t="s">
        <v>1356</v>
      </c>
      <c r="J38" s="917"/>
      <c r="K38" s="917"/>
      <c r="L38" s="917"/>
      <c r="M38" s="917"/>
      <c r="N38" s="919"/>
      <c r="O38" s="919"/>
      <c r="P38" s="919"/>
      <c r="Q38" s="919"/>
    </row>
    <row r="39" spans="2:18" s="871" customFormat="1" ht="24" customHeight="1" x14ac:dyDescent="0.2">
      <c r="B39" s="1027" t="s">
        <v>996</v>
      </c>
      <c r="C39" s="333">
        <v>279.12898410778439</v>
      </c>
      <c r="D39" s="333">
        <v>264.02486544933419</v>
      </c>
      <c r="E39" s="333">
        <v>99.991611690398869</v>
      </c>
      <c r="F39" s="333">
        <v>191.02887738641633</v>
      </c>
      <c r="G39" s="333">
        <v>237.60592565091468</v>
      </c>
      <c r="H39" s="331">
        <v>360.1343667226314</v>
      </c>
      <c r="I39" s="1031" t="s">
        <v>590</v>
      </c>
      <c r="J39" s="917"/>
      <c r="K39" s="917"/>
      <c r="L39" s="917"/>
      <c r="M39" s="917"/>
      <c r="N39" s="919"/>
      <c r="O39" s="919"/>
      <c r="P39" s="919"/>
      <c r="Q39" s="919"/>
    </row>
    <row r="40" spans="2:18" s="871" customFormat="1" ht="24" customHeight="1" x14ac:dyDescent="0.2">
      <c r="B40" s="1027" t="s">
        <v>1353</v>
      </c>
      <c r="C40" s="909">
        <v>17.407883211035639</v>
      </c>
      <c r="D40" s="909">
        <v>23.475905464068141</v>
      </c>
      <c r="E40" s="909">
        <v>-47.453868335404799</v>
      </c>
      <c r="F40" s="909">
        <v>-18.123833543680863</v>
      </c>
      <c r="G40" s="909">
        <v>-418.28646418677391</v>
      </c>
      <c r="H40" s="909">
        <v>-509.7811908069242</v>
      </c>
      <c r="I40" s="1030" t="s">
        <v>1355</v>
      </c>
      <c r="J40" s="917"/>
      <c r="K40" s="917"/>
      <c r="L40" s="917"/>
      <c r="M40" s="917"/>
      <c r="N40" s="919"/>
      <c r="O40" s="919"/>
      <c r="P40" s="919"/>
      <c r="Q40" s="919"/>
    </row>
    <row r="41" spans="2:18" s="871" customFormat="1" ht="24" customHeight="1" x14ac:dyDescent="0.2">
      <c r="B41" s="1027" t="s">
        <v>858</v>
      </c>
      <c r="C41" s="926">
        <v>0.8614190356196606</v>
      </c>
      <c r="D41" s="926">
        <v>0.95895956243180902</v>
      </c>
      <c r="E41" s="926">
        <v>-1.8825633438028171</v>
      </c>
      <c r="F41" s="926">
        <v>-0.63939759555793318</v>
      </c>
      <c r="G41" s="926">
        <v>-12.859590256363104</v>
      </c>
      <c r="H41" s="926">
        <v>-16.851848022710662</v>
      </c>
      <c r="I41" s="1030" t="s">
        <v>1</v>
      </c>
      <c r="J41" s="917"/>
      <c r="K41" s="917"/>
      <c r="L41" s="917"/>
      <c r="M41" s="917"/>
      <c r="N41" s="919"/>
      <c r="O41" s="919"/>
      <c r="P41" s="919"/>
      <c r="Q41" s="919"/>
    </row>
    <row r="42" spans="2:18" s="793" customFormat="1" ht="24" customHeight="1" thickBot="1" x14ac:dyDescent="0.25">
      <c r="B42" s="1028"/>
      <c r="C42" s="789"/>
      <c r="D42" s="789"/>
      <c r="E42" s="789"/>
      <c r="F42" s="789"/>
      <c r="G42" s="789"/>
      <c r="H42" s="789"/>
      <c r="I42" s="790"/>
      <c r="J42" s="791"/>
      <c r="K42" s="791"/>
      <c r="L42" s="791"/>
      <c r="M42" s="791"/>
      <c r="N42" s="792"/>
    </row>
    <row r="43" spans="2:18" s="182" customFormat="1" ht="9" customHeight="1" thickTop="1" x14ac:dyDescent="0.65">
      <c r="B43" s="180"/>
      <c r="C43" s="176"/>
      <c r="D43" s="176"/>
      <c r="E43" s="176"/>
      <c r="F43" s="176"/>
      <c r="G43" s="176"/>
      <c r="H43" s="176"/>
      <c r="I43" s="176"/>
      <c r="J43" s="176"/>
      <c r="K43" s="176"/>
      <c r="L43" s="176"/>
      <c r="M43" s="176"/>
      <c r="N43" s="289"/>
      <c r="R43" s="133"/>
    </row>
    <row r="44" spans="2:18" s="336" customFormat="1" ht="22.5" x14ac:dyDescent="0.5">
      <c r="B44" s="336" t="s">
        <v>1764</v>
      </c>
      <c r="I44" s="336" t="s">
        <v>1765</v>
      </c>
    </row>
    <row r="45" spans="2:18" s="336" customFormat="1" ht="49.5" customHeight="1" x14ac:dyDescent="0.5">
      <c r="B45" s="1789" t="s">
        <v>1717</v>
      </c>
      <c r="C45" s="1789"/>
      <c r="D45" s="1789"/>
      <c r="E45" s="1789"/>
      <c r="F45" s="1790" t="s">
        <v>1748</v>
      </c>
      <c r="G45" s="1790"/>
      <c r="H45" s="1790"/>
      <c r="I45" s="1790"/>
      <c r="J45" s="1677"/>
      <c r="K45" s="1677"/>
    </row>
    <row r="46" spans="2:18" s="336" customFormat="1" ht="47.25" customHeight="1" x14ac:dyDescent="0.5">
      <c r="B46" s="1787"/>
      <c r="C46" s="1787"/>
      <c r="D46" s="1787"/>
      <c r="E46" s="1787"/>
      <c r="F46" s="1788"/>
      <c r="G46" s="1788"/>
      <c r="H46" s="1788"/>
      <c r="I46" s="1788"/>
      <c r="J46" s="1676"/>
      <c r="K46" s="1676"/>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46:E46"/>
    <mergeCell ref="F46:I46"/>
    <mergeCell ref="B45:E45"/>
    <mergeCell ref="F45:I45"/>
    <mergeCell ref="G9:G11"/>
    <mergeCell ref="C9:C11"/>
    <mergeCell ref="E9:E11"/>
    <mergeCell ref="H9:H11"/>
    <mergeCell ref="B3:I3"/>
    <mergeCell ref="B5:I5"/>
    <mergeCell ref="I9:I11"/>
    <mergeCell ref="B9:B11"/>
    <mergeCell ref="F9:F11"/>
    <mergeCell ref="D9:D11"/>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7.7109375" style="57" customWidth="1"/>
    <col min="3" max="10" width="15.7109375" style="57" customWidth="1"/>
    <col min="11" max="17" width="16.5703125" style="57" customWidth="1"/>
    <col min="18" max="18" width="81.28515625" style="57" customWidth="1"/>
    <col min="19" max="20" width="9.140625" style="57"/>
    <col min="21" max="21" width="11.140625" style="57" customWidth="1"/>
    <col min="22" max="16384" width="9.140625" style="57"/>
  </cols>
  <sheetData>
    <row r="1" spans="1:38" s="5" customFormat="1" ht="19.5" customHeight="1" x14ac:dyDescent="0.65">
      <c r="B1" s="2"/>
      <c r="C1" s="2"/>
      <c r="D1" s="2"/>
      <c r="E1" s="2"/>
      <c r="F1" s="2"/>
      <c r="G1" s="2"/>
      <c r="H1" s="2"/>
      <c r="I1" s="2"/>
      <c r="J1" s="2"/>
      <c r="K1" s="2"/>
      <c r="L1" s="2"/>
      <c r="M1" s="2"/>
      <c r="N1" s="2"/>
      <c r="O1" s="2"/>
      <c r="P1" s="2"/>
      <c r="Q1" s="2"/>
      <c r="R1" s="2"/>
      <c r="S1" s="2"/>
      <c r="T1" s="2"/>
    </row>
    <row r="2" spans="1:38" s="5" customFormat="1" ht="19.5" customHeight="1" x14ac:dyDescent="0.65">
      <c r="B2" s="2"/>
      <c r="C2" s="2"/>
      <c r="D2" s="2"/>
      <c r="E2" s="2"/>
      <c r="F2" s="2"/>
      <c r="G2" s="2"/>
      <c r="H2" s="2"/>
      <c r="I2" s="2"/>
      <c r="J2" s="2"/>
      <c r="K2" s="2"/>
      <c r="L2" s="2"/>
      <c r="M2" s="2"/>
      <c r="N2" s="2"/>
      <c r="O2" s="2"/>
      <c r="P2" s="2"/>
      <c r="Q2" s="2"/>
      <c r="R2" s="2"/>
      <c r="S2" s="2"/>
      <c r="T2" s="2"/>
    </row>
    <row r="3" spans="1:38" s="5" customFormat="1" ht="19.5" customHeight="1" x14ac:dyDescent="0.65">
      <c r="B3" s="2"/>
      <c r="C3" s="2"/>
      <c r="D3" s="2"/>
      <c r="E3" s="2"/>
      <c r="F3" s="2"/>
      <c r="G3" s="2"/>
      <c r="H3" s="2"/>
      <c r="I3" s="2"/>
      <c r="J3" s="2"/>
      <c r="K3" s="2"/>
      <c r="L3" s="2"/>
      <c r="M3" s="2"/>
      <c r="N3" s="2"/>
      <c r="O3" s="2"/>
      <c r="P3" s="2"/>
      <c r="Q3" s="2"/>
      <c r="R3" s="2"/>
      <c r="S3" s="2"/>
      <c r="T3" s="2"/>
    </row>
    <row r="4" spans="1:38" s="569" customFormat="1" ht="36.75" customHeight="1" x14ac:dyDescent="0.85">
      <c r="B4" s="1774" t="s">
        <v>1955</v>
      </c>
      <c r="C4" s="1774"/>
      <c r="D4" s="1774"/>
      <c r="E4" s="1774"/>
      <c r="F4" s="1774"/>
      <c r="G4" s="1774"/>
      <c r="H4" s="1774"/>
      <c r="I4" s="1774"/>
      <c r="J4" s="1774"/>
      <c r="K4" s="1776" t="s">
        <v>1956</v>
      </c>
      <c r="L4" s="1776"/>
      <c r="M4" s="1776"/>
      <c r="N4" s="1776"/>
      <c r="O4" s="1776"/>
      <c r="P4" s="1776"/>
      <c r="Q4" s="1776"/>
      <c r="R4" s="1776"/>
      <c r="U4" s="1776"/>
      <c r="V4" s="1776"/>
      <c r="W4" s="1776"/>
      <c r="X4" s="1776"/>
      <c r="Y4" s="1776"/>
      <c r="Z4" s="1776"/>
      <c r="AA4" s="1776"/>
      <c r="AB4" s="1776"/>
      <c r="AC4" s="1776"/>
      <c r="AD4" s="1776"/>
      <c r="AE4" s="1776"/>
      <c r="AF4" s="1776"/>
      <c r="AG4" s="1776"/>
      <c r="AH4" s="1776"/>
      <c r="AI4" s="1776"/>
      <c r="AJ4" s="1776"/>
      <c r="AK4" s="1776"/>
      <c r="AL4" s="1776"/>
    </row>
    <row r="5" spans="1:38" s="5" customFormat="1" ht="19.5" customHeight="1" x14ac:dyDescent="0.65">
      <c r="E5" s="2"/>
      <c r="F5" s="2"/>
      <c r="G5" s="2"/>
      <c r="H5" s="2"/>
      <c r="I5" s="2"/>
      <c r="J5" s="2"/>
      <c r="K5" s="2"/>
      <c r="L5" s="2"/>
      <c r="M5" s="2"/>
      <c r="N5" s="2"/>
      <c r="O5" s="2"/>
      <c r="P5" s="2"/>
      <c r="Q5" s="2"/>
    </row>
    <row r="6" spans="1:38" s="5" customFormat="1" ht="19.5" customHeight="1" x14ac:dyDescent="0.65">
      <c r="E6" s="2"/>
      <c r="F6" s="2"/>
      <c r="G6" s="2"/>
      <c r="H6" s="2"/>
      <c r="I6" s="2"/>
      <c r="J6" s="2"/>
      <c r="K6" s="2"/>
      <c r="L6" s="2"/>
      <c r="M6" s="2"/>
      <c r="N6" s="2"/>
      <c r="O6" s="2"/>
      <c r="P6" s="2"/>
      <c r="Q6" s="2"/>
    </row>
    <row r="7" spans="1:38" s="567" customFormat="1" ht="22.5" x14ac:dyDescent="0.5">
      <c r="B7" s="751" t="s">
        <v>1817</v>
      </c>
      <c r="C7" s="751"/>
      <c r="D7" s="756"/>
      <c r="R7" s="755" t="s">
        <v>1817</v>
      </c>
    </row>
    <row r="8" spans="1:38" s="5" customFormat="1" ht="19.5" customHeight="1" thickBot="1" x14ac:dyDescent="0.7">
      <c r="E8" s="2"/>
      <c r="F8" s="2"/>
      <c r="G8" s="2"/>
      <c r="H8" s="2"/>
      <c r="I8" s="2"/>
      <c r="J8" s="2"/>
      <c r="K8" s="2"/>
      <c r="L8" s="2"/>
      <c r="M8" s="2"/>
      <c r="N8" s="2"/>
      <c r="O8" s="2"/>
      <c r="P8" s="2"/>
      <c r="Q8" s="2"/>
    </row>
    <row r="9" spans="1:38" s="758" customFormat="1" ht="24.95" customHeight="1" thickTop="1" x14ac:dyDescent="0.7">
      <c r="A9" s="558"/>
      <c r="B9" s="1994" t="s">
        <v>887</v>
      </c>
      <c r="C9" s="757"/>
      <c r="D9" s="2013">
        <v>2011</v>
      </c>
      <c r="E9" s="2013">
        <v>2012</v>
      </c>
      <c r="F9" s="2021">
        <v>2012</v>
      </c>
      <c r="G9" s="2019"/>
      <c r="H9" s="2019"/>
      <c r="I9" s="2019"/>
      <c r="J9" s="2022"/>
      <c r="K9" s="2018">
        <v>2012</v>
      </c>
      <c r="L9" s="2019"/>
      <c r="M9" s="2019"/>
      <c r="N9" s="2019"/>
      <c r="O9" s="2019"/>
      <c r="P9" s="2019"/>
      <c r="Q9" s="2020"/>
      <c r="R9" s="1898" t="s">
        <v>886</v>
      </c>
    </row>
    <row r="10" spans="1:38" s="572" customFormat="1" ht="24.95" customHeight="1" x14ac:dyDescent="0.2">
      <c r="B10" s="1995"/>
      <c r="C10" s="768" t="s">
        <v>1680</v>
      </c>
      <c r="D10" s="2014"/>
      <c r="E10" s="2014"/>
      <c r="F10" s="573" t="s">
        <v>374</v>
      </c>
      <c r="G10" s="574" t="s">
        <v>375</v>
      </c>
      <c r="H10" s="574" t="s">
        <v>376</v>
      </c>
      <c r="I10" s="574" t="s">
        <v>377</v>
      </c>
      <c r="J10" s="574" t="s">
        <v>378</v>
      </c>
      <c r="K10" s="574" t="s">
        <v>367</v>
      </c>
      <c r="L10" s="574" t="s">
        <v>368</v>
      </c>
      <c r="M10" s="574" t="s">
        <v>369</v>
      </c>
      <c r="N10" s="1608" t="s">
        <v>370</v>
      </c>
      <c r="O10" s="1608" t="s">
        <v>371</v>
      </c>
      <c r="P10" s="1608" t="s">
        <v>372</v>
      </c>
      <c r="Q10" s="1609" t="s">
        <v>373</v>
      </c>
      <c r="R10" s="2016"/>
    </row>
    <row r="11" spans="1:38" s="770" customFormat="1" ht="24.95" customHeight="1" x14ac:dyDescent="0.2">
      <c r="A11" s="572"/>
      <c r="B11" s="1996"/>
      <c r="C11" s="769" t="s">
        <v>323</v>
      </c>
      <c r="D11" s="2015"/>
      <c r="E11" s="2015"/>
      <c r="F11" s="577" t="s">
        <v>673</v>
      </c>
      <c r="G11" s="575" t="s">
        <v>149</v>
      </c>
      <c r="H11" s="575" t="s">
        <v>150</v>
      </c>
      <c r="I11" s="575" t="s">
        <v>151</v>
      </c>
      <c r="J11" s="575" t="s">
        <v>366</v>
      </c>
      <c r="K11" s="575" t="s">
        <v>667</v>
      </c>
      <c r="L11" s="575" t="s">
        <v>668</v>
      </c>
      <c r="M11" s="575" t="s">
        <v>669</v>
      </c>
      <c r="N11" s="575" t="s">
        <v>670</v>
      </c>
      <c r="O11" s="575" t="s">
        <v>671</v>
      </c>
      <c r="P11" s="575" t="s">
        <v>672</v>
      </c>
      <c r="Q11" s="576" t="s">
        <v>666</v>
      </c>
      <c r="R11" s="2017"/>
    </row>
    <row r="12" spans="1:38" s="558" customFormat="1" ht="15" customHeight="1" x14ac:dyDescent="0.7">
      <c r="B12" s="759"/>
      <c r="C12" s="760"/>
      <c r="D12" s="760"/>
      <c r="E12" s="760"/>
      <c r="F12" s="764"/>
      <c r="G12" s="761"/>
      <c r="H12" s="761"/>
      <c r="I12" s="761"/>
      <c r="J12" s="761"/>
      <c r="K12" s="761"/>
      <c r="L12" s="761"/>
      <c r="M12" s="761"/>
      <c r="N12" s="761"/>
      <c r="O12" s="761"/>
      <c r="P12" s="761"/>
      <c r="Q12" s="762"/>
      <c r="R12" s="765"/>
    </row>
    <row r="13" spans="1:38" s="556" customFormat="1" ht="24.95" customHeight="1" x14ac:dyDescent="0.2">
      <c r="A13" s="1134"/>
      <c r="B13" s="884" t="s">
        <v>103</v>
      </c>
      <c r="C13" s="892">
        <v>399.01688846262368</v>
      </c>
      <c r="D13" s="892">
        <v>107.08261251460912</v>
      </c>
      <c r="E13" s="892">
        <v>150.82964712435978</v>
      </c>
      <c r="F13" s="1006">
        <v>125.15025691867932</v>
      </c>
      <c r="G13" s="1007">
        <v>134.20915222721391</v>
      </c>
      <c r="H13" s="1007">
        <v>145.5311265672328</v>
      </c>
      <c r="I13" s="1007">
        <v>144.67758136693016</v>
      </c>
      <c r="J13" s="1007">
        <v>144.67758136693016</v>
      </c>
      <c r="K13" s="1007">
        <v>138.20054439350142</v>
      </c>
      <c r="L13" s="1007">
        <v>141.14401121027683</v>
      </c>
      <c r="M13" s="1007">
        <v>150.12103778649316</v>
      </c>
      <c r="N13" s="1549">
        <v>159.45679111407318</v>
      </c>
      <c r="O13" s="1549">
        <v>167.87705990030599</v>
      </c>
      <c r="P13" s="1549">
        <v>175.19192329156817</v>
      </c>
      <c r="Q13" s="1550">
        <v>183.71869934911226</v>
      </c>
      <c r="R13" s="1553" t="s">
        <v>1149</v>
      </c>
      <c r="U13" s="1551"/>
      <c r="V13" s="1552"/>
    </row>
    <row r="14" spans="1:38" s="557" customFormat="1" ht="24.95" customHeight="1" x14ac:dyDescent="0.2">
      <c r="A14" s="556"/>
      <c r="B14" s="884" t="s">
        <v>104</v>
      </c>
      <c r="C14" s="892">
        <v>378.03413289273698</v>
      </c>
      <c r="D14" s="892">
        <v>107.42966589498944</v>
      </c>
      <c r="E14" s="892">
        <v>149.97775410692262</v>
      </c>
      <c r="F14" s="1006">
        <v>125.03004450131807</v>
      </c>
      <c r="G14" s="1007">
        <v>133.24890056954871</v>
      </c>
      <c r="H14" s="1007">
        <v>144.65270370628042</v>
      </c>
      <c r="I14" s="1007">
        <v>143.72253510721023</v>
      </c>
      <c r="J14" s="1007">
        <v>143.72253510721023</v>
      </c>
      <c r="K14" s="1007">
        <v>136.85182799981729</v>
      </c>
      <c r="L14" s="1007">
        <v>139.92621608101726</v>
      </c>
      <c r="M14" s="1007">
        <v>149.26853344689789</v>
      </c>
      <c r="N14" s="1549">
        <v>158.86087210557099</v>
      </c>
      <c r="O14" s="1549">
        <v>167.04202624534142</v>
      </c>
      <c r="P14" s="1549">
        <v>174.30431209870011</v>
      </c>
      <c r="Q14" s="1550">
        <v>183.10254231415871</v>
      </c>
      <c r="R14" s="1553" t="s">
        <v>280</v>
      </c>
      <c r="U14" s="1551"/>
    </row>
    <row r="15" spans="1:38" s="557" customFormat="1" ht="24.95" customHeight="1" x14ac:dyDescent="0.2">
      <c r="B15" s="1596" t="s">
        <v>1818</v>
      </c>
      <c r="C15" s="1457">
        <v>57.086602777937543</v>
      </c>
      <c r="D15" s="1457">
        <v>106.48904474810168</v>
      </c>
      <c r="E15" s="1457">
        <v>151.44641796514506</v>
      </c>
      <c r="F15" s="1084">
        <v>123.96759310579448</v>
      </c>
      <c r="G15" s="1085">
        <v>130.87913003361695</v>
      </c>
      <c r="H15" s="1085">
        <v>134.91655713823314</v>
      </c>
      <c r="I15" s="1085">
        <v>141.35216212051625</v>
      </c>
      <c r="J15" s="1085">
        <v>141.35216212051625</v>
      </c>
      <c r="K15" s="1085">
        <v>142.89190975188691</v>
      </c>
      <c r="L15" s="1085">
        <v>143.2486120171547</v>
      </c>
      <c r="M15" s="1085">
        <v>150.69488245054271</v>
      </c>
      <c r="N15" s="1328">
        <v>159.26143713487215</v>
      </c>
      <c r="O15" s="1328">
        <v>170.9021835337922</v>
      </c>
      <c r="P15" s="1328">
        <v>181.30020873269351</v>
      </c>
      <c r="Q15" s="1329">
        <v>196.59017744212164</v>
      </c>
      <c r="R15" s="1555" t="s">
        <v>411</v>
      </c>
      <c r="U15" s="1551"/>
    </row>
    <row r="16" spans="1:38" s="557" customFormat="1" ht="24.95" customHeight="1" x14ac:dyDescent="0.2">
      <c r="B16" s="1596" t="s">
        <v>105</v>
      </c>
      <c r="C16" s="1457">
        <v>72.962838047206901</v>
      </c>
      <c r="D16" s="1457">
        <v>105.339277260505</v>
      </c>
      <c r="E16" s="1457">
        <v>143.16219910642906</v>
      </c>
      <c r="F16" s="1084">
        <v>118.92904031178762</v>
      </c>
      <c r="G16" s="1085">
        <v>126.37879512633468</v>
      </c>
      <c r="H16" s="1085">
        <v>131.21902775117002</v>
      </c>
      <c r="I16" s="1085">
        <v>138.02669600500718</v>
      </c>
      <c r="J16" s="1085">
        <v>138.02669600500718</v>
      </c>
      <c r="K16" s="1085">
        <v>134.99212073228207</v>
      </c>
      <c r="L16" s="1085">
        <v>133.76008352879296</v>
      </c>
      <c r="M16" s="1085">
        <v>137.0466864121008</v>
      </c>
      <c r="N16" s="1328">
        <v>151.04840257278207</v>
      </c>
      <c r="O16" s="1328">
        <v>161.25996470597673</v>
      </c>
      <c r="P16" s="1328">
        <v>173.38234973377143</v>
      </c>
      <c r="Q16" s="1329">
        <v>173.87652639213582</v>
      </c>
      <c r="R16" s="1555" t="s">
        <v>412</v>
      </c>
      <c r="U16" s="1551"/>
    </row>
    <row r="17" spans="1:21" s="557" customFormat="1" ht="24.95" customHeight="1" x14ac:dyDescent="0.2">
      <c r="B17" s="1596" t="s">
        <v>106</v>
      </c>
      <c r="C17" s="1457">
        <v>8.0561706142358585</v>
      </c>
      <c r="D17" s="1457">
        <v>111.18869524751391</v>
      </c>
      <c r="E17" s="1457">
        <v>152.27946044206453</v>
      </c>
      <c r="F17" s="1084">
        <v>135.79862775830156</v>
      </c>
      <c r="G17" s="1085">
        <v>139.26932407783801</v>
      </c>
      <c r="H17" s="1085">
        <v>145.04509273402081</v>
      </c>
      <c r="I17" s="1085">
        <v>151.07452780815106</v>
      </c>
      <c r="J17" s="1085">
        <v>151.07452780815106</v>
      </c>
      <c r="K17" s="1085">
        <v>152.39271455073603</v>
      </c>
      <c r="L17" s="1085">
        <v>151.95105385872137</v>
      </c>
      <c r="M17" s="1085">
        <v>153.85395422206517</v>
      </c>
      <c r="N17" s="1328">
        <v>155.65556043545297</v>
      </c>
      <c r="O17" s="1328">
        <v>159.94376184583521</v>
      </c>
      <c r="P17" s="1328">
        <v>164.11754168851041</v>
      </c>
      <c r="Q17" s="1329">
        <v>167.17683851699073</v>
      </c>
      <c r="R17" s="1555" t="s">
        <v>414</v>
      </c>
      <c r="U17" s="1551"/>
    </row>
    <row r="18" spans="1:21" s="557" customFormat="1" ht="24.95" customHeight="1" x14ac:dyDescent="0.2">
      <c r="B18" s="1596" t="s">
        <v>107</v>
      </c>
      <c r="C18" s="1457">
        <v>48.388398004160635</v>
      </c>
      <c r="D18" s="1457">
        <v>112.52010618958541</v>
      </c>
      <c r="E18" s="1457">
        <v>166.52766086773909</v>
      </c>
      <c r="F18" s="1084">
        <v>139.70943747394705</v>
      </c>
      <c r="G18" s="1085">
        <v>147.56280065325731</v>
      </c>
      <c r="H18" s="1085">
        <v>158.2385347621985</v>
      </c>
      <c r="I18" s="1085">
        <v>151.84795967752751</v>
      </c>
      <c r="J18" s="1085">
        <v>151.84795967752751</v>
      </c>
      <c r="K18" s="1085">
        <v>153.68056848605946</v>
      </c>
      <c r="L18" s="1085">
        <v>156.44463452796958</v>
      </c>
      <c r="M18" s="1085">
        <v>164.4661868806119</v>
      </c>
      <c r="N18" s="1328">
        <v>177.22936307123422</v>
      </c>
      <c r="O18" s="1328">
        <v>188.8437692884973</v>
      </c>
      <c r="P18" s="1328">
        <v>202.59738321471531</v>
      </c>
      <c r="Q18" s="1329">
        <v>205.86333269932325</v>
      </c>
      <c r="R18" s="1555" t="s">
        <v>1822</v>
      </c>
      <c r="U18" s="1551"/>
    </row>
    <row r="19" spans="1:21" s="557" customFormat="1" ht="24.95" customHeight="1" x14ac:dyDescent="0.2">
      <c r="B19" s="1596" t="s">
        <v>108</v>
      </c>
      <c r="C19" s="1457">
        <v>46.405669769295265</v>
      </c>
      <c r="D19" s="1457">
        <v>108.51467624824073</v>
      </c>
      <c r="E19" s="1457">
        <v>150.85025258449278</v>
      </c>
      <c r="F19" s="1084">
        <v>123.43989517374992</v>
      </c>
      <c r="G19" s="1085">
        <v>134.0053110954542</v>
      </c>
      <c r="H19" s="1085">
        <v>140.98059810232019</v>
      </c>
      <c r="I19" s="1085">
        <v>149.57682384847638</v>
      </c>
      <c r="J19" s="1085">
        <v>149.57682384847638</v>
      </c>
      <c r="K19" s="1085">
        <v>149.27960072382297</v>
      </c>
      <c r="L19" s="1085">
        <v>149.4176696555937</v>
      </c>
      <c r="M19" s="1085">
        <v>155.07329865187759</v>
      </c>
      <c r="N19" s="1328">
        <v>158.21920574267139</v>
      </c>
      <c r="O19" s="1328">
        <v>163.51117796210937</v>
      </c>
      <c r="P19" s="1328">
        <v>165.53722671053816</v>
      </c>
      <c r="Q19" s="1329">
        <v>171.58539949882334</v>
      </c>
      <c r="R19" s="1555" t="s">
        <v>413</v>
      </c>
      <c r="U19" s="1551"/>
    </row>
    <row r="20" spans="1:21" s="557" customFormat="1" ht="24.95" customHeight="1" x14ac:dyDescent="0.2">
      <c r="B20" s="1596" t="s">
        <v>109</v>
      </c>
      <c r="C20" s="1457">
        <v>32.217764461368198</v>
      </c>
      <c r="D20" s="1457">
        <v>105.00089035264675</v>
      </c>
      <c r="E20" s="1457">
        <v>145.80314606290713</v>
      </c>
      <c r="F20" s="1084">
        <v>106.74454003024208</v>
      </c>
      <c r="G20" s="1085">
        <v>119.60974826002438</v>
      </c>
      <c r="H20" s="1085">
        <v>139.32209556075114</v>
      </c>
      <c r="I20" s="1085">
        <v>155.15233603494022</v>
      </c>
      <c r="J20" s="1085">
        <v>155.15233603494022</v>
      </c>
      <c r="K20" s="1085">
        <v>138.52075141657252</v>
      </c>
      <c r="L20" s="1085">
        <v>150.26772705449594</v>
      </c>
      <c r="M20" s="1085">
        <v>160.53165852281091</v>
      </c>
      <c r="N20" s="1328">
        <v>158.25927613692349</v>
      </c>
      <c r="O20" s="1328">
        <v>151.14891248479756</v>
      </c>
      <c r="P20" s="1328">
        <v>154.73087298366863</v>
      </c>
      <c r="Q20" s="1329">
        <v>160.19749823471855</v>
      </c>
      <c r="R20" s="1555" t="s">
        <v>415</v>
      </c>
      <c r="U20" s="1551"/>
    </row>
    <row r="21" spans="1:21" s="557" customFormat="1" ht="24.95" customHeight="1" x14ac:dyDescent="0.2">
      <c r="B21" s="1596" t="s">
        <v>1584</v>
      </c>
      <c r="C21" s="1457">
        <v>73.540166713736824</v>
      </c>
      <c r="D21" s="1457">
        <v>103.10677996744026</v>
      </c>
      <c r="E21" s="1457">
        <v>143.36732851492354</v>
      </c>
      <c r="F21" s="1084">
        <v>125.30610532970259</v>
      </c>
      <c r="G21" s="1085">
        <v>132.70881512671707</v>
      </c>
      <c r="H21" s="1085">
        <v>157.51839342648242</v>
      </c>
      <c r="I21" s="1085">
        <v>137.85234468705187</v>
      </c>
      <c r="J21" s="1085">
        <v>137.85234468705187</v>
      </c>
      <c r="K21" s="1085">
        <v>108.23256566894631</v>
      </c>
      <c r="L21" s="1085">
        <v>117.49382142691265</v>
      </c>
      <c r="M21" s="1085">
        <v>138.33419613499998</v>
      </c>
      <c r="N21" s="1328">
        <v>151.82405561842086</v>
      </c>
      <c r="O21" s="1328">
        <v>164.25690123121092</v>
      </c>
      <c r="P21" s="1328">
        <v>165.27572739543436</v>
      </c>
      <c r="Q21" s="1329">
        <v>183.75267144615151</v>
      </c>
      <c r="R21" s="1555" t="s">
        <v>382</v>
      </c>
      <c r="U21" s="1551"/>
    </row>
    <row r="22" spans="1:21" s="557" customFormat="1" ht="24.95" customHeight="1" x14ac:dyDescent="0.2">
      <c r="B22" s="1596" t="s">
        <v>110</v>
      </c>
      <c r="C22" s="1457">
        <v>26.834210274048914</v>
      </c>
      <c r="D22" s="1457">
        <v>117.8538849163986</v>
      </c>
      <c r="E22" s="1457">
        <v>157.34120776177281</v>
      </c>
      <c r="F22" s="1084">
        <v>132.31925640697108</v>
      </c>
      <c r="G22" s="1085">
        <v>141.3912493169114</v>
      </c>
      <c r="H22" s="1085">
        <v>153.73958704199256</v>
      </c>
      <c r="I22" s="1085">
        <v>145.64392249509106</v>
      </c>
      <c r="J22" s="1085">
        <v>145.64392249509106</v>
      </c>
      <c r="K22" s="1085">
        <v>147.02312945551768</v>
      </c>
      <c r="L22" s="1085">
        <v>149.51161810860089</v>
      </c>
      <c r="M22" s="1085">
        <v>157.39993770177895</v>
      </c>
      <c r="N22" s="1328">
        <v>167.59950103176197</v>
      </c>
      <c r="O22" s="1328">
        <v>170.62839200226648</v>
      </c>
      <c r="P22" s="1328">
        <v>181.38811293910638</v>
      </c>
      <c r="Q22" s="1329">
        <v>195.80586414618409</v>
      </c>
      <c r="R22" s="1555" t="s">
        <v>1821</v>
      </c>
      <c r="U22" s="1551"/>
    </row>
    <row r="23" spans="1:21" s="557" customFormat="1" ht="24.95" customHeight="1" x14ac:dyDescent="0.2">
      <c r="B23" s="1596" t="s">
        <v>111</v>
      </c>
      <c r="C23" s="1457">
        <v>12.5423122307468</v>
      </c>
      <c r="D23" s="1457">
        <v>107.08643358560538</v>
      </c>
      <c r="E23" s="1457">
        <v>148.11380673051943</v>
      </c>
      <c r="F23" s="1084">
        <v>137.44726719929497</v>
      </c>
      <c r="G23" s="1085">
        <v>142.89321648511327</v>
      </c>
      <c r="H23" s="1085">
        <v>146.85065521658981</v>
      </c>
      <c r="I23" s="1085">
        <v>130.86342182735751</v>
      </c>
      <c r="J23" s="1085">
        <v>130.86342182735751</v>
      </c>
      <c r="K23" s="1085">
        <v>141.04597720010045</v>
      </c>
      <c r="L23" s="1085">
        <v>138.5618748987938</v>
      </c>
      <c r="M23" s="1085">
        <v>148.60283808323194</v>
      </c>
      <c r="N23" s="1328">
        <v>160.16104901102338</v>
      </c>
      <c r="O23" s="1328">
        <v>166.10272604022919</v>
      </c>
      <c r="P23" s="1328">
        <v>165.71238251159832</v>
      </c>
      <c r="Q23" s="1329">
        <v>168.26085046554314</v>
      </c>
      <c r="R23" s="1555" t="s">
        <v>126</v>
      </c>
      <c r="U23" s="1551"/>
    </row>
    <row r="24" spans="1:21" s="557" customFormat="1" ht="24.75" customHeight="1" x14ac:dyDescent="0.2">
      <c r="A24" s="556"/>
      <c r="B24" s="884" t="s">
        <v>298</v>
      </c>
      <c r="C24" s="892">
        <v>20.982755569886699</v>
      </c>
      <c r="D24" s="892">
        <v>100.82995312091792</v>
      </c>
      <c r="E24" s="892">
        <v>166.1777093505824</v>
      </c>
      <c r="F24" s="1006">
        <v>127.31605429494583</v>
      </c>
      <c r="G24" s="1007">
        <v>151.50944920466364</v>
      </c>
      <c r="H24" s="1007">
        <v>161.35716159143533</v>
      </c>
      <c r="I24" s="1007">
        <v>161.88409570977564</v>
      </c>
      <c r="J24" s="1007">
        <v>161.88409570977564</v>
      </c>
      <c r="K24" s="1007">
        <v>162.49958513228464</v>
      </c>
      <c r="L24" s="1007">
        <v>163.0843194885347</v>
      </c>
      <c r="M24" s="1007">
        <v>165.4801138493489</v>
      </c>
      <c r="N24" s="1549">
        <v>170.19311813761877</v>
      </c>
      <c r="O24" s="1549">
        <v>182.92137677467389</v>
      </c>
      <c r="P24" s="1549">
        <v>191.18349916081797</v>
      </c>
      <c r="Q24" s="1550">
        <v>194.81964315311382</v>
      </c>
      <c r="R24" s="1553" t="s">
        <v>1270</v>
      </c>
      <c r="U24" s="1551"/>
    </row>
    <row r="25" spans="1:21" s="557" customFormat="1" ht="25.5" customHeight="1" x14ac:dyDescent="0.2">
      <c r="B25" s="1596" t="s">
        <v>112</v>
      </c>
      <c r="C25" s="1457">
        <v>17.067989776850691</v>
      </c>
      <c r="D25" s="1457">
        <v>99.845414044642283</v>
      </c>
      <c r="E25" s="1457">
        <v>166.85744988711807</v>
      </c>
      <c r="F25" s="1084">
        <v>127.44577653153995</v>
      </c>
      <c r="G25" s="1085">
        <v>150.87260328910079</v>
      </c>
      <c r="H25" s="1085">
        <v>162.97901679389628</v>
      </c>
      <c r="I25" s="1085">
        <v>163.55151287498424</v>
      </c>
      <c r="J25" s="1085">
        <v>163.55151287498424</v>
      </c>
      <c r="K25" s="1085">
        <v>164.28723066618613</v>
      </c>
      <c r="L25" s="1085">
        <v>165.0060814641372</v>
      </c>
      <c r="M25" s="1085">
        <v>165.86747685934225</v>
      </c>
      <c r="N25" s="1328">
        <v>170.34757346867565</v>
      </c>
      <c r="O25" s="1328">
        <v>182.06134773726271</v>
      </c>
      <c r="P25" s="1328">
        <v>190.96205457401874</v>
      </c>
      <c r="Q25" s="1329">
        <v>195.35721151128877</v>
      </c>
      <c r="R25" s="1555" t="s">
        <v>1820</v>
      </c>
      <c r="U25" s="1551"/>
    </row>
    <row r="26" spans="1:21" s="556" customFormat="1" ht="24.95" customHeight="1" x14ac:dyDescent="0.2">
      <c r="B26" s="1596" t="s">
        <v>544</v>
      </c>
      <c r="C26" s="1457">
        <v>3.9147657930360089</v>
      </c>
      <c r="D26" s="1457">
        <v>105.1224456420987</v>
      </c>
      <c r="E26" s="1457">
        <v>163.21410816934679</v>
      </c>
      <c r="F26" s="1084">
        <v>126.75047823623065</v>
      </c>
      <c r="G26" s="1085">
        <v>154.28603410166849</v>
      </c>
      <c r="H26" s="1085">
        <v>154.28603410166849</v>
      </c>
      <c r="I26" s="1085">
        <v>154.61432259074189</v>
      </c>
      <c r="J26" s="1085">
        <v>154.61432259074189</v>
      </c>
      <c r="K26" s="1085">
        <v>154.70562827500825</v>
      </c>
      <c r="L26" s="1085">
        <v>154.70562827500825</v>
      </c>
      <c r="M26" s="1085">
        <v>163.791249625017</v>
      </c>
      <c r="N26" s="1328">
        <v>169.51970824521894</v>
      </c>
      <c r="O26" s="1328">
        <v>186.67101790121112</v>
      </c>
      <c r="P26" s="1328">
        <v>192.14897555032542</v>
      </c>
      <c r="Q26" s="1329">
        <v>192.47589853932089</v>
      </c>
      <c r="R26" s="1555" t="s">
        <v>68</v>
      </c>
      <c r="U26" s="1551"/>
    </row>
    <row r="27" spans="1:21" s="556" customFormat="1" ht="15" customHeight="1" x14ac:dyDescent="0.2">
      <c r="B27" s="876"/>
      <c r="C27" s="1457"/>
      <c r="D27" s="892"/>
      <c r="E27" s="892"/>
      <c r="F27" s="1084"/>
      <c r="G27" s="1085"/>
      <c r="H27" s="1085"/>
      <c r="I27" s="1085"/>
      <c r="J27" s="1085"/>
      <c r="K27" s="1085"/>
      <c r="L27" s="1085"/>
      <c r="M27" s="1085"/>
      <c r="N27" s="1328"/>
      <c r="O27" s="1328"/>
      <c r="P27" s="1328"/>
      <c r="Q27" s="1329"/>
      <c r="R27" s="1553"/>
      <c r="U27" s="1551"/>
    </row>
    <row r="28" spans="1:21" s="557" customFormat="1" ht="25.5" customHeight="1" x14ac:dyDescent="0.2">
      <c r="B28" s="884" t="s">
        <v>545</v>
      </c>
      <c r="C28" s="892">
        <v>18.716351969882183</v>
      </c>
      <c r="D28" s="892">
        <v>104.93823245148091</v>
      </c>
      <c r="E28" s="892">
        <v>176.04545835223902</v>
      </c>
      <c r="F28" s="1006">
        <v>129.5122245965037</v>
      </c>
      <c r="G28" s="1007">
        <v>153.11600058529194</v>
      </c>
      <c r="H28" s="1007">
        <v>153.76425713556762</v>
      </c>
      <c r="I28" s="1007">
        <v>157.0836006411084</v>
      </c>
      <c r="J28" s="1007">
        <v>157.0836006411084</v>
      </c>
      <c r="K28" s="1007">
        <v>162.79940707255847</v>
      </c>
      <c r="L28" s="1007">
        <v>165.68890734472689</v>
      </c>
      <c r="M28" s="1007">
        <v>177.50704525833973</v>
      </c>
      <c r="N28" s="1549">
        <v>203.91661074423877</v>
      </c>
      <c r="O28" s="1549">
        <v>211.6136527433826</v>
      </c>
      <c r="P28" s="1549">
        <v>215.3260265639764</v>
      </c>
      <c r="Q28" s="1550">
        <v>225.13416690006488</v>
      </c>
      <c r="R28" s="1553" t="s">
        <v>69</v>
      </c>
      <c r="U28" s="1551"/>
    </row>
    <row r="29" spans="1:21" s="556" customFormat="1" ht="24.95" customHeight="1" x14ac:dyDescent="0.2">
      <c r="B29" s="876" t="s">
        <v>299</v>
      </c>
      <c r="C29" s="1457">
        <v>0.63159649664168371</v>
      </c>
      <c r="D29" s="1457">
        <v>115.31917650863562</v>
      </c>
      <c r="E29" s="1457">
        <v>182.97307937312439</v>
      </c>
      <c r="F29" s="1084">
        <v>140.47691396658374</v>
      </c>
      <c r="G29" s="1085">
        <v>151.14247681501701</v>
      </c>
      <c r="H29" s="1085">
        <v>152.8505954326757</v>
      </c>
      <c r="I29" s="1085">
        <v>160.60285037858972</v>
      </c>
      <c r="J29" s="1085">
        <v>160.60285037858972</v>
      </c>
      <c r="K29" s="1085">
        <v>162.79751075891343</v>
      </c>
      <c r="L29" s="1085">
        <v>162.67815593067118</v>
      </c>
      <c r="M29" s="1085">
        <v>160.40944455183441</v>
      </c>
      <c r="N29" s="1328">
        <v>220.34676325986555</v>
      </c>
      <c r="O29" s="1328">
        <v>223.90964504079798</v>
      </c>
      <c r="P29" s="1328">
        <v>248.63456725818679</v>
      </c>
      <c r="Q29" s="1329">
        <v>251.22517870576721</v>
      </c>
      <c r="R29" s="1554" t="s">
        <v>925</v>
      </c>
      <c r="U29" s="1551"/>
    </row>
    <row r="30" spans="1:21" s="557" customFormat="1" ht="25.5" customHeight="1" x14ac:dyDescent="0.2">
      <c r="B30" s="876" t="s">
        <v>582</v>
      </c>
      <c r="C30" s="1457">
        <v>18.084755473240499</v>
      </c>
      <c r="D30" s="1457">
        <v>104.57568578016794</v>
      </c>
      <c r="E30" s="1457">
        <v>175.80351639325997</v>
      </c>
      <c r="F30" s="1084">
        <v>129.12929105874292</v>
      </c>
      <c r="G30" s="1085">
        <v>153.18492442013115</v>
      </c>
      <c r="H30" s="1085">
        <v>153.79616608404726</v>
      </c>
      <c r="I30" s="1085">
        <v>156.9606934882697</v>
      </c>
      <c r="J30" s="1085">
        <v>156.9606934882697</v>
      </c>
      <c r="K30" s="1085">
        <v>162.79947329988769</v>
      </c>
      <c r="L30" s="1085">
        <v>165.79405557568808</v>
      </c>
      <c r="M30" s="1085">
        <v>178.10416611646721</v>
      </c>
      <c r="N30" s="1328">
        <v>203.34280001268016</v>
      </c>
      <c r="O30" s="1328">
        <v>211.18422445117969</v>
      </c>
      <c r="P30" s="1328">
        <v>214.16275080711924</v>
      </c>
      <c r="Q30" s="1329">
        <v>224.22295791663674</v>
      </c>
      <c r="R30" s="1554" t="s">
        <v>495</v>
      </c>
      <c r="U30" s="1551"/>
    </row>
    <row r="31" spans="1:21" s="557" customFormat="1" ht="15" customHeight="1" x14ac:dyDescent="0.2">
      <c r="B31" s="876"/>
      <c r="C31" s="1457"/>
      <c r="D31" s="892"/>
      <c r="E31" s="892"/>
      <c r="F31" s="1084"/>
      <c r="G31" s="1085"/>
      <c r="H31" s="1085"/>
      <c r="I31" s="1085"/>
      <c r="J31" s="1085"/>
      <c r="K31" s="1085"/>
      <c r="L31" s="1085"/>
      <c r="M31" s="1085"/>
      <c r="N31" s="1328"/>
      <c r="O31" s="1328"/>
      <c r="P31" s="1328"/>
      <c r="Q31" s="1329"/>
      <c r="R31" s="1554"/>
      <c r="U31" s="1551"/>
    </row>
    <row r="32" spans="1:21" s="556" customFormat="1" ht="24.95" customHeight="1" x14ac:dyDescent="0.2">
      <c r="B32" s="884" t="s">
        <v>546</v>
      </c>
      <c r="C32" s="892">
        <v>55.859606166734309</v>
      </c>
      <c r="D32" s="892">
        <v>103.32901411672613</v>
      </c>
      <c r="E32" s="892">
        <v>139.16718447676297</v>
      </c>
      <c r="F32" s="1006">
        <v>121.45083162734647</v>
      </c>
      <c r="G32" s="1007">
        <v>121.45083162734647</v>
      </c>
      <c r="H32" s="1007">
        <v>127.76824386475276</v>
      </c>
      <c r="I32" s="1007">
        <v>127.76824386475276</v>
      </c>
      <c r="J32" s="1007">
        <v>127.76824386475276</v>
      </c>
      <c r="K32" s="1007">
        <v>132.84255119265919</v>
      </c>
      <c r="L32" s="1007">
        <v>132.84255119265919</v>
      </c>
      <c r="M32" s="1007">
        <v>132.84255119265919</v>
      </c>
      <c r="N32" s="1549">
        <v>154.87852550717173</v>
      </c>
      <c r="O32" s="1549">
        <v>154.87852550717173</v>
      </c>
      <c r="P32" s="1549">
        <v>154.87852550717173</v>
      </c>
      <c r="Q32" s="1550">
        <v>180.63658877271169</v>
      </c>
      <c r="R32" s="1553" t="s">
        <v>70</v>
      </c>
      <c r="U32" s="1551"/>
    </row>
    <row r="33" spans="2:21" s="557" customFormat="1" ht="25.5" customHeight="1" x14ac:dyDescent="0.2">
      <c r="B33" s="876" t="s">
        <v>844</v>
      </c>
      <c r="C33" s="1457">
        <v>44.304256426915657</v>
      </c>
      <c r="D33" s="1457">
        <v>101.64925407526528</v>
      </c>
      <c r="E33" s="1457">
        <v>136.62047234653411</v>
      </c>
      <c r="F33" s="1084">
        <v>121.0371157327363</v>
      </c>
      <c r="G33" s="1085">
        <v>121.0371157327363</v>
      </c>
      <c r="H33" s="1085">
        <v>125.83434039861253</v>
      </c>
      <c r="I33" s="1085">
        <v>125.83434039861253</v>
      </c>
      <c r="J33" s="1085">
        <v>125.83434039861253</v>
      </c>
      <c r="K33" s="1085">
        <v>130.5263353957744</v>
      </c>
      <c r="L33" s="1085">
        <v>130.5263353957744</v>
      </c>
      <c r="M33" s="1085">
        <v>130.5263353957744</v>
      </c>
      <c r="N33" s="1328">
        <v>150.82434068167564</v>
      </c>
      <c r="O33" s="1328">
        <v>150.82434068167564</v>
      </c>
      <c r="P33" s="1328">
        <v>150.82434068167564</v>
      </c>
      <c r="Q33" s="1329">
        <v>175.81638726474887</v>
      </c>
      <c r="R33" s="1554" t="s">
        <v>321</v>
      </c>
      <c r="U33" s="1551"/>
    </row>
    <row r="34" spans="2:21" s="556" customFormat="1" ht="24.95" customHeight="1" x14ac:dyDescent="0.2">
      <c r="B34" s="876" t="s">
        <v>213</v>
      </c>
      <c r="C34" s="1457">
        <v>11.555349739818656</v>
      </c>
      <c r="D34" s="1457">
        <v>109.76936609985329</v>
      </c>
      <c r="E34" s="1457">
        <v>148.93150920978198</v>
      </c>
      <c r="F34" s="1084">
        <v>123.03705580016722</v>
      </c>
      <c r="G34" s="1085">
        <v>123.03705580016722</v>
      </c>
      <c r="H34" s="1085">
        <v>135.18300473291859</v>
      </c>
      <c r="I34" s="1085">
        <v>135.18300473291859</v>
      </c>
      <c r="J34" s="1085">
        <v>135.18300473291859</v>
      </c>
      <c r="K34" s="1085">
        <v>141.72313212840044</v>
      </c>
      <c r="L34" s="1085">
        <v>141.72313212840044</v>
      </c>
      <c r="M34" s="1085">
        <v>141.72313212840044</v>
      </c>
      <c r="N34" s="1328">
        <v>170.42263694950591</v>
      </c>
      <c r="O34" s="1328">
        <v>170.42263694950591</v>
      </c>
      <c r="P34" s="1328">
        <v>170.42263694950591</v>
      </c>
      <c r="Q34" s="1329">
        <v>199.1176774845745</v>
      </c>
      <c r="R34" s="1554" t="s">
        <v>550</v>
      </c>
      <c r="U34" s="1551"/>
    </row>
    <row r="35" spans="2:21" s="556" customFormat="1" ht="15" customHeight="1" x14ac:dyDescent="0.2">
      <c r="B35" s="876"/>
      <c r="C35" s="1457"/>
      <c r="D35" s="892"/>
      <c r="E35" s="892"/>
      <c r="F35" s="1006"/>
      <c r="G35" s="1007"/>
      <c r="H35" s="1007"/>
      <c r="I35" s="1007"/>
      <c r="J35" s="1007"/>
      <c r="K35" s="1007"/>
      <c r="L35" s="1007"/>
      <c r="M35" s="1007"/>
      <c r="N35" s="1549"/>
      <c r="O35" s="1549"/>
      <c r="P35" s="1549"/>
      <c r="Q35" s="1550"/>
      <c r="R35" s="1553"/>
      <c r="U35" s="1551"/>
    </row>
    <row r="36" spans="2:21" s="557" customFormat="1" ht="25.5" customHeight="1" x14ac:dyDescent="0.2">
      <c r="B36" s="884" t="s">
        <v>214</v>
      </c>
      <c r="C36" s="892">
        <v>255.4143246804702</v>
      </c>
      <c r="D36" s="892">
        <v>110.71789838033582</v>
      </c>
      <c r="E36" s="892">
        <v>156.01338833766667</v>
      </c>
      <c r="F36" s="1006">
        <v>137.89624168190156</v>
      </c>
      <c r="G36" s="1007">
        <v>137.89624168190156</v>
      </c>
      <c r="H36" s="1007">
        <v>139.93413452765159</v>
      </c>
      <c r="I36" s="1007">
        <v>142.49046524841344</v>
      </c>
      <c r="J36" s="1007">
        <v>142.49046524841344</v>
      </c>
      <c r="K36" s="1007">
        <v>159.06437233299948</v>
      </c>
      <c r="L36" s="1007">
        <v>159.06437233299948</v>
      </c>
      <c r="M36" s="1007">
        <v>159.06437233299948</v>
      </c>
      <c r="N36" s="1549">
        <v>169.00878134337435</v>
      </c>
      <c r="O36" s="1549">
        <v>169.00878134337435</v>
      </c>
      <c r="P36" s="1549">
        <v>169.00878134337435</v>
      </c>
      <c r="Q36" s="1550">
        <v>187.23365063459724</v>
      </c>
      <c r="R36" s="1553" t="s">
        <v>1819</v>
      </c>
      <c r="U36" s="1551"/>
    </row>
    <row r="37" spans="2:21" s="556" customFormat="1" ht="24.95" customHeight="1" x14ac:dyDescent="0.2">
      <c r="B37" s="876" t="s">
        <v>215</v>
      </c>
      <c r="C37" s="1457">
        <v>171.55551381869731</v>
      </c>
      <c r="D37" s="1457">
        <v>117.20278245815337</v>
      </c>
      <c r="E37" s="1457">
        <v>155.46742344064583</v>
      </c>
      <c r="F37" s="1084">
        <v>151.55457083314215</v>
      </c>
      <c r="G37" s="1085">
        <v>151.55457083314215</v>
      </c>
      <c r="H37" s="1085">
        <v>151.55457083314215</v>
      </c>
      <c r="I37" s="1085">
        <v>151.55457083314215</v>
      </c>
      <c r="J37" s="1085">
        <v>151.55457083314215</v>
      </c>
      <c r="K37" s="1085">
        <v>151.55457083314215</v>
      </c>
      <c r="L37" s="1085">
        <v>151.55457083314215</v>
      </c>
      <c r="M37" s="1085">
        <v>151.55457083314215</v>
      </c>
      <c r="N37" s="1328">
        <v>161.92290978892234</v>
      </c>
      <c r="O37" s="1328">
        <v>161.92290978892234</v>
      </c>
      <c r="P37" s="1328">
        <v>161.92290978892234</v>
      </c>
      <c r="Q37" s="1329">
        <v>167.40378525584543</v>
      </c>
      <c r="R37" s="1554" t="s">
        <v>551</v>
      </c>
      <c r="U37" s="1551"/>
    </row>
    <row r="38" spans="2:21" s="557" customFormat="1" ht="24.95" customHeight="1" x14ac:dyDescent="0.2">
      <c r="B38" s="876" t="s">
        <v>216</v>
      </c>
      <c r="C38" s="1457">
        <v>12.542141964401658</v>
      </c>
      <c r="D38" s="1457">
        <v>104.5055456569026</v>
      </c>
      <c r="E38" s="1457">
        <v>153.76393464378907</v>
      </c>
      <c r="F38" s="1084">
        <v>119.1558893700891</v>
      </c>
      <c r="G38" s="1085">
        <v>119.1558893700891</v>
      </c>
      <c r="H38" s="1085">
        <v>135.59756795637875</v>
      </c>
      <c r="I38" s="1085">
        <v>135.59756795637875</v>
      </c>
      <c r="J38" s="1085">
        <v>135.59756795637875</v>
      </c>
      <c r="K38" s="1085">
        <v>150.93879916643672</v>
      </c>
      <c r="L38" s="1085">
        <v>150.93879916643672</v>
      </c>
      <c r="M38" s="1085">
        <v>150.93879916643672</v>
      </c>
      <c r="N38" s="1328">
        <v>179.36907068758725</v>
      </c>
      <c r="O38" s="1328">
        <v>179.36907068758725</v>
      </c>
      <c r="P38" s="1328">
        <v>179.36907068758725</v>
      </c>
      <c r="Q38" s="1329">
        <v>209.13912355408235</v>
      </c>
      <c r="R38" s="1554" t="s">
        <v>552</v>
      </c>
      <c r="U38" s="1551"/>
    </row>
    <row r="39" spans="2:21" s="557" customFormat="1" ht="24.95" customHeight="1" x14ac:dyDescent="0.2">
      <c r="B39" s="876" t="s">
        <v>1583</v>
      </c>
      <c r="C39" s="1457">
        <v>10.676959497698396</v>
      </c>
      <c r="D39" s="1457">
        <v>100</v>
      </c>
      <c r="E39" s="1457">
        <v>100</v>
      </c>
      <c r="F39" s="1084">
        <v>100</v>
      </c>
      <c r="G39" s="1085">
        <v>100</v>
      </c>
      <c r="H39" s="1085">
        <v>100</v>
      </c>
      <c r="I39" s="1085">
        <v>100</v>
      </c>
      <c r="J39" s="1085">
        <v>100</v>
      </c>
      <c r="K39" s="1085">
        <v>100</v>
      </c>
      <c r="L39" s="1085">
        <v>100</v>
      </c>
      <c r="M39" s="1085">
        <v>100</v>
      </c>
      <c r="N39" s="1328">
        <v>100</v>
      </c>
      <c r="O39" s="1328">
        <v>100</v>
      </c>
      <c r="P39" s="1328">
        <v>100</v>
      </c>
      <c r="Q39" s="1329">
        <v>100</v>
      </c>
      <c r="R39" s="1554" t="s">
        <v>1237</v>
      </c>
      <c r="U39" s="1551"/>
    </row>
    <row r="40" spans="2:21" s="557" customFormat="1" ht="24.95" customHeight="1" x14ac:dyDescent="0.2">
      <c r="B40" s="876" t="s">
        <v>1255</v>
      </c>
      <c r="C40" s="1457">
        <v>60.639709399672853</v>
      </c>
      <c r="D40" s="1457">
        <v>95.54357032967873</v>
      </c>
      <c r="E40" s="1457">
        <v>167.88562423298501</v>
      </c>
      <c r="F40" s="1084">
        <v>109.80407409732437</v>
      </c>
      <c r="G40" s="1085">
        <v>109.80407409732437</v>
      </c>
      <c r="H40" s="1085">
        <v>114.98703359890467</v>
      </c>
      <c r="I40" s="1085">
        <v>125.75429305920235</v>
      </c>
      <c r="J40" s="1085">
        <v>125.75429305920235</v>
      </c>
      <c r="K40" s="1085">
        <v>192.39051914908109</v>
      </c>
      <c r="L40" s="1085">
        <v>192.39051914908109</v>
      </c>
      <c r="M40" s="1085">
        <v>192.39051914908109</v>
      </c>
      <c r="N40" s="1328">
        <v>199.06308234615045</v>
      </c>
      <c r="O40" s="1328">
        <v>199.06308234615045</v>
      </c>
      <c r="P40" s="1328">
        <v>199.06308234615045</v>
      </c>
      <c r="Q40" s="1329">
        <v>254.16291839816733</v>
      </c>
      <c r="R40" s="1554" t="s">
        <v>322</v>
      </c>
      <c r="U40" s="1551"/>
    </row>
    <row r="41" spans="2:21" s="557" customFormat="1" ht="15" customHeight="1" x14ac:dyDescent="0.2">
      <c r="B41" s="876"/>
      <c r="C41" s="1457"/>
      <c r="D41" s="892"/>
      <c r="E41" s="892"/>
      <c r="F41" s="1084"/>
      <c r="G41" s="1085"/>
      <c r="H41" s="1085"/>
      <c r="I41" s="1085"/>
      <c r="J41" s="1085"/>
      <c r="K41" s="1085"/>
      <c r="L41" s="1085"/>
      <c r="M41" s="1085"/>
      <c r="N41" s="1328"/>
      <c r="O41" s="1328"/>
      <c r="P41" s="1328"/>
      <c r="Q41" s="1329"/>
      <c r="R41" s="1554"/>
      <c r="U41" s="1551"/>
    </row>
    <row r="42" spans="2:21" s="557" customFormat="1" ht="25.5" customHeight="1" x14ac:dyDescent="0.2">
      <c r="B42" s="884" t="s">
        <v>1256</v>
      </c>
      <c r="C42" s="892">
        <v>40.478362393954257</v>
      </c>
      <c r="D42" s="892">
        <v>100.00627412139404</v>
      </c>
      <c r="E42" s="892">
        <v>137.8376584625756</v>
      </c>
      <c r="F42" s="1006">
        <v>113.47033192252267</v>
      </c>
      <c r="G42" s="1007">
        <v>113.47033192252267</v>
      </c>
      <c r="H42" s="1007">
        <v>127.9462390046026</v>
      </c>
      <c r="I42" s="1007">
        <v>127.9462390046026</v>
      </c>
      <c r="J42" s="1007">
        <v>127.9462390046026</v>
      </c>
      <c r="K42" s="1007">
        <v>135.54884843867811</v>
      </c>
      <c r="L42" s="1007">
        <v>135.54884843867811</v>
      </c>
      <c r="M42" s="1007">
        <v>135.54884843867811</v>
      </c>
      <c r="N42" s="1549">
        <v>151.61224054616656</v>
      </c>
      <c r="O42" s="1549">
        <v>151.61224054616656</v>
      </c>
      <c r="P42" s="1549">
        <v>151.61224054616656</v>
      </c>
      <c r="Q42" s="1550">
        <v>181.78925373752026</v>
      </c>
      <c r="R42" s="1553" t="s">
        <v>553</v>
      </c>
      <c r="U42" s="1551"/>
    </row>
    <row r="43" spans="2:21" s="556" customFormat="1" ht="24.95" customHeight="1" x14ac:dyDescent="0.2">
      <c r="B43" s="876" t="s">
        <v>1257</v>
      </c>
      <c r="C43" s="1457">
        <v>9.8990053546474428</v>
      </c>
      <c r="D43" s="1457">
        <v>103.67695858346146</v>
      </c>
      <c r="E43" s="1457">
        <v>129.59369095488705</v>
      </c>
      <c r="F43" s="1084">
        <v>113.61556888987161</v>
      </c>
      <c r="G43" s="1085">
        <v>113.61556888987161</v>
      </c>
      <c r="H43" s="1085">
        <v>122.7524308194569</v>
      </c>
      <c r="I43" s="1085">
        <v>122.7524308194569</v>
      </c>
      <c r="J43" s="1085">
        <v>122.7524308194569</v>
      </c>
      <c r="K43" s="1085">
        <v>123.14341949929832</v>
      </c>
      <c r="L43" s="1085">
        <v>123.14341949929832</v>
      </c>
      <c r="M43" s="1085">
        <v>123.14341949929832</v>
      </c>
      <c r="N43" s="1328">
        <v>140.24406748863066</v>
      </c>
      <c r="O43" s="1328">
        <v>140.24406748863066</v>
      </c>
      <c r="P43" s="1328">
        <v>140.24406748863066</v>
      </c>
      <c r="Q43" s="1329">
        <v>169.47340025674393</v>
      </c>
      <c r="R43" s="1554" t="s">
        <v>554</v>
      </c>
      <c r="U43" s="1551"/>
    </row>
    <row r="44" spans="2:21" s="557" customFormat="1" ht="25.5" customHeight="1" x14ac:dyDescent="0.2">
      <c r="B44" s="876" t="s">
        <v>217</v>
      </c>
      <c r="C44" s="1457">
        <v>2.8408866362357719</v>
      </c>
      <c r="D44" s="1457">
        <v>105.49639353998968</v>
      </c>
      <c r="E44" s="1457">
        <v>135.15882049025308</v>
      </c>
      <c r="F44" s="1084">
        <v>113.08534072130981</v>
      </c>
      <c r="G44" s="1085">
        <v>113.08534072130981</v>
      </c>
      <c r="H44" s="1085">
        <v>121.07964703149368</v>
      </c>
      <c r="I44" s="1085">
        <v>121.07964703149368</v>
      </c>
      <c r="J44" s="1085">
        <v>121.07964703149368</v>
      </c>
      <c r="K44" s="1085">
        <v>130.42426756995448</v>
      </c>
      <c r="L44" s="1085">
        <v>130.42426756995448</v>
      </c>
      <c r="M44" s="1085">
        <v>130.42426756995448</v>
      </c>
      <c r="N44" s="1328">
        <v>151.31065201131167</v>
      </c>
      <c r="O44" s="1328">
        <v>151.31065201131167</v>
      </c>
      <c r="P44" s="1328">
        <v>151.31065201131167</v>
      </c>
      <c r="Q44" s="1329">
        <v>187.29146460213758</v>
      </c>
      <c r="R44" s="1554" t="s">
        <v>555</v>
      </c>
      <c r="U44" s="1551"/>
    </row>
    <row r="45" spans="2:21" s="556" customFormat="1" ht="24.95" customHeight="1" x14ac:dyDescent="0.2">
      <c r="B45" s="876" t="s">
        <v>1258</v>
      </c>
      <c r="C45" s="1457">
        <v>7.3542355209909207</v>
      </c>
      <c r="D45" s="1457">
        <v>86.793839901755803</v>
      </c>
      <c r="E45" s="1457">
        <v>119.17599674395994</v>
      </c>
      <c r="F45" s="1084">
        <v>96.389647303023878</v>
      </c>
      <c r="G45" s="1085">
        <v>96.389647303023878</v>
      </c>
      <c r="H45" s="1085">
        <v>111.71926461773087</v>
      </c>
      <c r="I45" s="1085">
        <v>111.71926461773087</v>
      </c>
      <c r="J45" s="1085">
        <v>111.71926461773087</v>
      </c>
      <c r="K45" s="1085">
        <v>119.99497097231155</v>
      </c>
      <c r="L45" s="1085">
        <v>119.99497097231155</v>
      </c>
      <c r="M45" s="1085">
        <v>119.99497097231155</v>
      </c>
      <c r="N45" s="1328">
        <v>129.43832430465153</v>
      </c>
      <c r="O45" s="1328">
        <v>129.43832430465153</v>
      </c>
      <c r="P45" s="1328">
        <v>129.43832430465153</v>
      </c>
      <c r="Q45" s="1329">
        <v>153.87498663738953</v>
      </c>
      <c r="R45" s="1554" t="s">
        <v>556</v>
      </c>
      <c r="U45" s="1551"/>
    </row>
    <row r="46" spans="2:21" s="557" customFormat="1" ht="25.5" customHeight="1" x14ac:dyDescent="0.2">
      <c r="B46" s="876" t="s">
        <v>1259</v>
      </c>
      <c r="C46" s="1457">
        <v>1.9334854367192855</v>
      </c>
      <c r="D46" s="1457">
        <v>75.955784193645869</v>
      </c>
      <c r="E46" s="1457">
        <v>114.88993770363165</v>
      </c>
      <c r="F46" s="1084">
        <v>90.697348425819868</v>
      </c>
      <c r="G46" s="1085">
        <v>90.697348425819868</v>
      </c>
      <c r="H46" s="1085">
        <v>106.25089469307372</v>
      </c>
      <c r="I46" s="1085">
        <v>106.25089469307372</v>
      </c>
      <c r="J46" s="1085">
        <v>106.25089469307372</v>
      </c>
      <c r="K46" s="1085">
        <v>115.66958128463367</v>
      </c>
      <c r="L46" s="1085">
        <v>115.66958128463367</v>
      </c>
      <c r="M46" s="1085">
        <v>115.66958128463367</v>
      </c>
      <c r="N46" s="1328">
        <v>126.86965366443717</v>
      </c>
      <c r="O46" s="1328">
        <v>126.86965366443717</v>
      </c>
      <c r="P46" s="1328">
        <v>126.86965366443717</v>
      </c>
      <c r="Q46" s="1329">
        <v>150.91416666550631</v>
      </c>
      <c r="R46" s="1554" t="s">
        <v>845</v>
      </c>
      <c r="U46" s="1551"/>
    </row>
    <row r="47" spans="2:21" s="556" customFormat="1" ht="24.95" customHeight="1" x14ac:dyDescent="0.2">
      <c r="B47" s="876" t="s">
        <v>218</v>
      </c>
      <c r="C47" s="1457">
        <v>18.450749445360838</v>
      </c>
      <c r="D47" s="1457">
        <v>104.97819644448992</v>
      </c>
      <c r="E47" s="1457">
        <v>152.51612416314072</v>
      </c>
      <c r="F47" s="1084">
        <v>122.64625319529117</v>
      </c>
      <c r="G47" s="1085">
        <v>122.64625319529117</v>
      </c>
      <c r="H47" s="1085">
        <v>140.53138459998357</v>
      </c>
      <c r="I47" s="1085">
        <v>140.53138459998357</v>
      </c>
      <c r="J47" s="1085">
        <v>140.53138459998357</v>
      </c>
      <c r="K47" s="1085">
        <v>151.27628072269007</v>
      </c>
      <c r="L47" s="1085">
        <v>151.27628072269007</v>
      </c>
      <c r="M47" s="1085">
        <v>151.27628072269007</v>
      </c>
      <c r="N47" s="1328">
        <v>169.18887176286677</v>
      </c>
      <c r="O47" s="1328">
        <v>169.18887176286677</v>
      </c>
      <c r="P47" s="1328">
        <v>169.18887176286677</v>
      </c>
      <c r="Q47" s="1329">
        <v>201.91137231048523</v>
      </c>
      <c r="R47" s="1554" t="s">
        <v>560</v>
      </c>
      <c r="U47" s="1551"/>
    </row>
    <row r="48" spans="2:21" s="556" customFormat="1" ht="15" customHeight="1" x14ac:dyDescent="0.2">
      <c r="B48" s="876"/>
      <c r="C48" s="1457"/>
      <c r="D48" s="892"/>
      <c r="E48" s="892"/>
      <c r="F48" s="1084"/>
      <c r="G48" s="1085"/>
      <c r="H48" s="1085"/>
      <c r="I48" s="1085"/>
      <c r="J48" s="1085"/>
      <c r="K48" s="1085"/>
      <c r="L48" s="1085"/>
      <c r="M48" s="1085"/>
      <c r="N48" s="1328"/>
      <c r="O48" s="1328"/>
      <c r="P48" s="1328"/>
      <c r="Q48" s="1329"/>
      <c r="R48" s="1553"/>
      <c r="U48" s="1551"/>
    </row>
    <row r="49" spans="1:21" s="557" customFormat="1" ht="24.95" customHeight="1" x14ac:dyDescent="0.2">
      <c r="A49" s="556"/>
      <c r="B49" s="884" t="s">
        <v>430</v>
      </c>
      <c r="C49" s="892">
        <v>38.208824722207474</v>
      </c>
      <c r="D49" s="892">
        <v>104.84668177033988</v>
      </c>
      <c r="E49" s="892">
        <v>122.32645004026172</v>
      </c>
      <c r="F49" s="1006">
        <v>109.8383567146965</v>
      </c>
      <c r="G49" s="1007">
        <v>109.8383567146965</v>
      </c>
      <c r="H49" s="1007">
        <v>114.9649291236706</v>
      </c>
      <c r="I49" s="1007">
        <v>114.9649291236706</v>
      </c>
      <c r="J49" s="1007">
        <v>114.9649291236706</v>
      </c>
      <c r="K49" s="1007">
        <v>120.89380816777737</v>
      </c>
      <c r="L49" s="1007">
        <v>120.89380816777737</v>
      </c>
      <c r="M49" s="1007">
        <v>120.89380816777737</v>
      </c>
      <c r="N49" s="1549">
        <v>131.13306456486114</v>
      </c>
      <c r="O49" s="1549">
        <v>131.13306456486114</v>
      </c>
      <c r="P49" s="1549">
        <v>131.13306456486114</v>
      </c>
      <c r="Q49" s="1550">
        <v>147.26528148482049</v>
      </c>
      <c r="R49" s="1553" t="s">
        <v>557</v>
      </c>
      <c r="U49" s="1551"/>
    </row>
    <row r="50" spans="1:21" s="557" customFormat="1" ht="15" customHeight="1" x14ac:dyDescent="0.2">
      <c r="A50" s="556"/>
      <c r="B50" s="884"/>
      <c r="C50" s="892"/>
      <c r="D50" s="892"/>
      <c r="E50" s="892"/>
      <c r="F50" s="1006"/>
      <c r="G50" s="1007"/>
      <c r="H50" s="1007"/>
      <c r="I50" s="1007"/>
      <c r="J50" s="1007"/>
      <c r="K50" s="1007"/>
      <c r="L50" s="1007"/>
      <c r="M50" s="1007"/>
      <c r="N50" s="1549"/>
      <c r="O50" s="1549"/>
      <c r="P50" s="1549"/>
      <c r="Q50" s="1550"/>
      <c r="R50" s="1553"/>
      <c r="U50" s="1551"/>
    </row>
    <row r="51" spans="1:21" s="557" customFormat="1" ht="24.95" customHeight="1" x14ac:dyDescent="0.2">
      <c r="B51" s="884" t="s">
        <v>492</v>
      </c>
      <c r="C51" s="892">
        <v>70.561722258071242</v>
      </c>
      <c r="D51" s="892">
        <v>103.37516566511253</v>
      </c>
      <c r="E51" s="892">
        <v>129.9378049514869</v>
      </c>
      <c r="F51" s="1006">
        <v>108.72197658474289</v>
      </c>
      <c r="G51" s="1007">
        <v>108.72197658474289</v>
      </c>
      <c r="H51" s="1007">
        <v>117.42553505623965</v>
      </c>
      <c r="I51" s="1007">
        <v>117.70549241873395</v>
      </c>
      <c r="J51" s="1007">
        <v>117.70549241873395</v>
      </c>
      <c r="K51" s="1007">
        <v>124.50288321552139</v>
      </c>
      <c r="L51" s="1007">
        <v>124.50288321552139</v>
      </c>
      <c r="M51" s="1007">
        <v>124.50288321552139</v>
      </c>
      <c r="N51" s="1549">
        <v>146.56387867997861</v>
      </c>
      <c r="O51" s="1549">
        <v>146.56387867997861</v>
      </c>
      <c r="P51" s="1549">
        <v>146.56387867997861</v>
      </c>
      <c r="Q51" s="1550">
        <v>175.77290066814953</v>
      </c>
      <c r="R51" s="1553" t="s">
        <v>725</v>
      </c>
      <c r="U51" s="1551"/>
    </row>
    <row r="52" spans="1:21" s="557" customFormat="1" ht="15" customHeight="1" x14ac:dyDescent="0.2">
      <c r="B52" s="884"/>
      <c r="C52" s="1488"/>
      <c r="D52" s="892"/>
      <c r="E52" s="892"/>
      <c r="F52" s="1006"/>
      <c r="G52" s="1007"/>
      <c r="H52" s="1007"/>
      <c r="I52" s="1007"/>
      <c r="J52" s="1007"/>
      <c r="K52" s="1007"/>
      <c r="L52" s="1007"/>
      <c r="M52" s="1007"/>
      <c r="N52" s="1549"/>
      <c r="O52" s="1549"/>
      <c r="P52" s="1549"/>
      <c r="Q52" s="1550"/>
      <c r="R52" s="1553"/>
      <c r="U52" s="1551"/>
    </row>
    <row r="53" spans="1:21" s="557" customFormat="1" ht="25.5" customHeight="1" x14ac:dyDescent="0.2">
      <c r="B53" s="884" t="s">
        <v>431</v>
      </c>
      <c r="C53" s="892">
        <v>42.448560667883172</v>
      </c>
      <c r="D53" s="892">
        <v>99.267131976413623</v>
      </c>
      <c r="E53" s="892">
        <v>99.741879956361956</v>
      </c>
      <c r="F53" s="1006">
        <v>99.434801992442146</v>
      </c>
      <c r="G53" s="1007">
        <v>99.434801992442146</v>
      </c>
      <c r="H53" s="1007">
        <v>100.17831583616652</v>
      </c>
      <c r="I53" s="1007">
        <v>100.17831583616652</v>
      </c>
      <c r="J53" s="1007">
        <v>100.17831583616652</v>
      </c>
      <c r="K53" s="1007">
        <v>99.447472910517675</v>
      </c>
      <c r="L53" s="1007">
        <v>99.447472910517675</v>
      </c>
      <c r="M53" s="1007">
        <v>99.447472910517675</v>
      </c>
      <c r="N53" s="1549">
        <v>99.57455029268273</v>
      </c>
      <c r="O53" s="1549">
        <v>99.57455029268273</v>
      </c>
      <c r="P53" s="1549">
        <v>99.57455029268273</v>
      </c>
      <c r="Q53" s="1550">
        <v>100.43193837335831</v>
      </c>
      <c r="R53" s="1553" t="s">
        <v>558</v>
      </c>
      <c r="U53" s="1551"/>
    </row>
    <row r="54" spans="1:21" s="557" customFormat="1" ht="15" customHeight="1" x14ac:dyDescent="0.2">
      <c r="B54" s="884"/>
      <c r="C54" s="892"/>
      <c r="D54" s="892"/>
      <c r="E54" s="892"/>
      <c r="F54" s="1006"/>
      <c r="G54" s="1007"/>
      <c r="H54" s="1007"/>
      <c r="I54" s="1007"/>
      <c r="J54" s="1007"/>
      <c r="K54" s="1007"/>
      <c r="L54" s="1007"/>
      <c r="M54" s="1007"/>
      <c r="N54" s="1549"/>
      <c r="O54" s="1549"/>
      <c r="P54" s="1549"/>
      <c r="Q54" s="1550"/>
      <c r="R54" s="1553"/>
      <c r="U54" s="1551"/>
    </row>
    <row r="55" spans="1:21" s="556" customFormat="1" ht="24.95" customHeight="1" x14ac:dyDescent="0.2">
      <c r="B55" s="884" t="s">
        <v>432</v>
      </c>
      <c r="C55" s="892">
        <v>9.5258077643793726</v>
      </c>
      <c r="D55" s="892">
        <v>87.016010552039404</v>
      </c>
      <c r="E55" s="892">
        <v>109.12829630848903</v>
      </c>
      <c r="F55" s="1006">
        <v>96.334932035372077</v>
      </c>
      <c r="G55" s="1007">
        <v>96.334932035372077</v>
      </c>
      <c r="H55" s="1007">
        <v>100.12867959793775</v>
      </c>
      <c r="I55" s="1007">
        <v>100.12867959793775</v>
      </c>
      <c r="J55" s="1007">
        <v>100.12867959793775</v>
      </c>
      <c r="K55" s="1007">
        <v>101.55671335276482</v>
      </c>
      <c r="L55" s="1007">
        <v>101.55671335276482</v>
      </c>
      <c r="M55" s="1007">
        <v>101.55671335276482</v>
      </c>
      <c r="N55" s="1549">
        <v>124.83271605526957</v>
      </c>
      <c r="O55" s="1549">
        <v>124.83271605526957</v>
      </c>
      <c r="P55" s="1549">
        <v>124.83271605526957</v>
      </c>
      <c r="Q55" s="1550">
        <v>137.31536461320758</v>
      </c>
      <c r="R55" s="1553" t="s">
        <v>425</v>
      </c>
      <c r="U55" s="1551"/>
    </row>
    <row r="56" spans="1:21" s="556" customFormat="1" ht="15" customHeight="1" x14ac:dyDescent="0.2">
      <c r="B56" s="884"/>
      <c r="C56" s="892"/>
      <c r="D56" s="892"/>
      <c r="E56" s="892"/>
      <c r="F56" s="1006"/>
      <c r="G56" s="1007"/>
      <c r="H56" s="1007"/>
      <c r="I56" s="1007"/>
      <c r="J56" s="1007"/>
      <c r="K56" s="1007"/>
      <c r="L56" s="1007"/>
      <c r="M56" s="1007"/>
      <c r="N56" s="1549"/>
      <c r="O56" s="1549"/>
      <c r="P56" s="1549"/>
      <c r="Q56" s="1550"/>
      <c r="R56" s="1553"/>
      <c r="U56" s="1551"/>
    </row>
    <row r="57" spans="1:21" s="557" customFormat="1" ht="25.5" customHeight="1" x14ac:dyDescent="0.2">
      <c r="B57" s="884" t="s">
        <v>433</v>
      </c>
      <c r="C57" s="892">
        <v>15.563404920371987</v>
      </c>
      <c r="D57" s="892">
        <v>105.29303190263191</v>
      </c>
      <c r="E57" s="892">
        <v>117.87724258115924</v>
      </c>
      <c r="F57" s="1006">
        <v>107.76148450024397</v>
      </c>
      <c r="G57" s="1007">
        <v>107.76148450024397</v>
      </c>
      <c r="H57" s="1007">
        <v>113.55710283832505</v>
      </c>
      <c r="I57" s="1007">
        <v>113.55710283832505</v>
      </c>
      <c r="J57" s="1007">
        <v>113.55710283832505</v>
      </c>
      <c r="K57" s="1007">
        <v>116.74760604618363</v>
      </c>
      <c r="L57" s="1007">
        <v>116.74760604618363</v>
      </c>
      <c r="M57" s="1007">
        <v>116.74760604618363</v>
      </c>
      <c r="N57" s="1549">
        <v>124.5335127727046</v>
      </c>
      <c r="O57" s="1549">
        <v>124.5335127727046</v>
      </c>
      <c r="P57" s="1549">
        <v>124.5335127727046</v>
      </c>
      <c r="Q57" s="1550">
        <v>134.48927700178314</v>
      </c>
      <c r="R57" s="1553" t="s">
        <v>394</v>
      </c>
      <c r="U57" s="1551"/>
    </row>
    <row r="58" spans="1:21" s="557" customFormat="1" ht="15" customHeight="1" x14ac:dyDescent="0.2">
      <c r="B58" s="884"/>
      <c r="C58" s="892"/>
      <c r="D58" s="892"/>
      <c r="E58" s="892"/>
      <c r="F58" s="1006"/>
      <c r="G58" s="1007"/>
      <c r="H58" s="1007"/>
      <c r="I58" s="1007"/>
      <c r="J58" s="1007"/>
      <c r="K58" s="1007"/>
      <c r="L58" s="1007"/>
      <c r="M58" s="1007"/>
      <c r="N58" s="1549"/>
      <c r="O58" s="1549"/>
      <c r="P58" s="1549"/>
      <c r="Q58" s="1550"/>
      <c r="R58" s="1553"/>
      <c r="U58" s="1551"/>
    </row>
    <row r="59" spans="1:21" s="556" customFormat="1" ht="25.5" customHeight="1" x14ac:dyDescent="0.2">
      <c r="B59" s="884" t="s">
        <v>434</v>
      </c>
      <c r="C59" s="892">
        <v>20.7104304014956</v>
      </c>
      <c r="D59" s="892">
        <v>101.62364764184849</v>
      </c>
      <c r="E59" s="892">
        <v>141.62064833111839</v>
      </c>
      <c r="F59" s="1006">
        <v>125.97296221926302</v>
      </c>
      <c r="G59" s="1007">
        <v>125.97296221926302</v>
      </c>
      <c r="H59" s="1007">
        <v>126.53842720035797</v>
      </c>
      <c r="I59" s="1007">
        <v>126.53842720035797</v>
      </c>
      <c r="J59" s="1007">
        <v>126.53842720035797</v>
      </c>
      <c r="K59" s="1007">
        <v>140.81519610671998</v>
      </c>
      <c r="L59" s="1007">
        <v>140.81519610671998</v>
      </c>
      <c r="M59" s="1007">
        <v>140.81519610671998</v>
      </c>
      <c r="N59" s="1549">
        <v>154.11672213632124</v>
      </c>
      <c r="O59" s="1549">
        <v>154.11672213632124</v>
      </c>
      <c r="P59" s="1549">
        <v>154.11672213632124</v>
      </c>
      <c r="Q59" s="1550">
        <v>183.09081920469703</v>
      </c>
      <c r="R59" s="1553" t="s">
        <v>559</v>
      </c>
      <c r="U59" s="1551"/>
    </row>
    <row r="60" spans="1:21" s="556" customFormat="1" ht="15" customHeight="1" x14ac:dyDescent="0.2">
      <c r="B60" s="884"/>
      <c r="C60" s="892"/>
      <c r="D60" s="892"/>
      <c r="E60" s="892"/>
      <c r="F60" s="1006"/>
      <c r="G60" s="1007"/>
      <c r="H60" s="1007"/>
      <c r="I60" s="1007"/>
      <c r="J60" s="1007"/>
      <c r="K60" s="1007"/>
      <c r="L60" s="1007"/>
      <c r="M60" s="1007"/>
      <c r="N60" s="1549"/>
      <c r="O60" s="1549"/>
      <c r="P60" s="1549"/>
      <c r="Q60" s="1550"/>
      <c r="R60" s="1553"/>
      <c r="U60" s="1551"/>
    </row>
    <row r="61" spans="1:21" s="557" customFormat="1" ht="25.5" customHeight="1" x14ac:dyDescent="0.2">
      <c r="B61" s="884" t="s">
        <v>435</v>
      </c>
      <c r="C61" s="892">
        <v>33.477840996520463</v>
      </c>
      <c r="D61" s="892">
        <v>102.06824881326808</v>
      </c>
      <c r="E61" s="892">
        <v>134.53193846752401</v>
      </c>
      <c r="F61" s="1006">
        <v>114.57696732994158</v>
      </c>
      <c r="G61" s="1007">
        <v>116.13757476154076</v>
      </c>
      <c r="H61" s="1007">
        <v>126.42012886825901</v>
      </c>
      <c r="I61" s="1007">
        <v>124.10407739342433</v>
      </c>
      <c r="J61" s="1007">
        <v>124.10407739342433</v>
      </c>
      <c r="K61" s="1007">
        <v>134.55214554701649</v>
      </c>
      <c r="L61" s="1007">
        <v>134.72913751362728</v>
      </c>
      <c r="M61" s="1007">
        <v>134.91317826759143</v>
      </c>
      <c r="N61" s="1549">
        <v>144.57409974528764</v>
      </c>
      <c r="O61" s="1549">
        <v>144.96317461791236</v>
      </c>
      <c r="P61" s="1549">
        <v>146.33037107918153</v>
      </c>
      <c r="Q61" s="1550">
        <v>168.97832909308164</v>
      </c>
      <c r="R61" s="1553" t="s">
        <v>846</v>
      </c>
      <c r="U61" s="1551"/>
    </row>
    <row r="62" spans="1:21" s="557" customFormat="1" ht="15" customHeight="1" x14ac:dyDescent="0.2">
      <c r="B62" s="884"/>
      <c r="C62" s="892"/>
      <c r="D62" s="892"/>
      <c r="E62" s="892"/>
      <c r="F62" s="1006"/>
      <c r="G62" s="1007"/>
      <c r="H62" s="1007"/>
      <c r="I62" s="1007"/>
      <c r="J62" s="1007"/>
      <c r="K62" s="1007"/>
      <c r="L62" s="1007"/>
      <c r="M62" s="1007"/>
      <c r="N62" s="1549"/>
      <c r="O62" s="1549"/>
      <c r="P62" s="1549"/>
      <c r="Q62" s="1550"/>
      <c r="R62" s="1553"/>
      <c r="U62" s="1551"/>
    </row>
    <row r="63" spans="1:21" s="556" customFormat="1" ht="24.95" customHeight="1" x14ac:dyDescent="0.2">
      <c r="B63" s="884" t="s">
        <v>547</v>
      </c>
      <c r="C63" s="892">
        <v>1.787459540602716E-2</v>
      </c>
      <c r="D63" s="892">
        <v>100</v>
      </c>
      <c r="E63" s="892">
        <v>110.50698846822714</v>
      </c>
      <c r="F63" s="1006">
        <v>100</v>
      </c>
      <c r="G63" s="1007">
        <v>100</v>
      </c>
      <c r="H63" s="1007">
        <v>100</v>
      </c>
      <c r="I63" s="1007">
        <v>100</v>
      </c>
      <c r="J63" s="1007">
        <v>100</v>
      </c>
      <c r="K63" s="1007">
        <v>100</v>
      </c>
      <c r="L63" s="1007">
        <v>100</v>
      </c>
      <c r="M63" s="1007">
        <v>100</v>
      </c>
      <c r="N63" s="1549">
        <v>119.99999999999997</v>
      </c>
      <c r="O63" s="1549">
        <v>119.99999999999997</v>
      </c>
      <c r="P63" s="1549">
        <v>119.99999999999997</v>
      </c>
      <c r="Q63" s="1550">
        <v>166.08386161872579</v>
      </c>
      <c r="R63" s="1553" t="s">
        <v>416</v>
      </c>
      <c r="U63" s="1551"/>
    </row>
    <row r="64" spans="1:21" s="557" customFormat="1" ht="15" customHeight="1" x14ac:dyDescent="0.2">
      <c r="B64" s="876"/>
      <c r="C64" s="1457"/>
      <c r="D64" s="892"/>
      <c r="E64" s="892"/>
      <c r="F64" s="1006"/>
      <c r="G64" s="1007"/>
      <c r="H64" s="1007"/>
      <c r="I64" s="1007"/>
      <c r="J64" s="1007"/>
      <c r="K64" s="1007"/>
      <c r="L64" s="1007"/>
      <c r="M64" s="1007"/>
      <c r="N64" s="1549"/>
      <c r="O64" s="1549"/>
      <c r="P64" s="1549"/>
      <c r="Q64" s="1550"/>
      <c r="R64" s="1553"/>
      <c r="U64" s="1551"/>
    </row>
    <row r="65" spans="1:21" s="556" customFormat="1" ht="24.75" customHeight="1" x14ac:dyDescent="0.2">
      <c r="A65" s="557"/>
      <c r="B65" s="884" t="s">
        <v>306</v>
      </c>
      <c r="C65" s="892">
        <v>1000.0000000000001</v>
      </c>
      <c r="D65" s="1589">
        <v>106.29601974626661</v>
      </c>
      <c r="E65" s="892">
        <v>145.06925583263725</v>
      </c>
      <c r="F65" s="1006">
        <v>124.08963031227862</v>
      </c>
      <c r="G65" s="1007">
        <v>128.19830487787627</v>
      </c>
      <c r="H65" s="1007">
        <v>135.5113193195694</v>
      </c>
      <c r="I65" s="1007">
        <v>135.82800772628656</v>
      </c>
      <c r="J65" s="1007">
        <v>135.82800772628656</v>
      </c>
      <c r="K65" s="1007">
        <v>139.55880583862205</v>
      </c>
      <c r="L65" s="1007">
        <v>140.79330502217161</v>
      </c>
      <c r="M65" s="1007">
        <v>144.60264395017762</v>
      </c>
      <c r="N65" s="1549">
        <v>156.13859168289244</v>
      </c>
      <c r="O65" s="1549">
        <v>159.65550706789841</v>
      </c>
      <c r="P65" s="1549">
        <v>162.6895139786204</v>
      </c>
      <c r="Q65" s="1550">
        <v>177.937432488967</v>
      </c>
      <c r="R65" s="1553" t="s">
        <v>307</v>
      </c>
      <c r="U65" s="1551"/>
    </row>
    <row r="66" spans="1:21" s="557" customFormat="1" ht="24.95" customHeight="1" thickBot="1" x14ac:dyDescent="0.75">
      <c r="B66" s="766"/>
      <c r="C66" s="1556"/>
      <c r="D66" s="1557"/>
      <c r="E66" s="1557"/>
      <c r="F66" s="1558"/>
      <c r="G66" s="1559"/>
      <c r="H66" s="1559"/>
      <c r="I66" s="1559"/>
      <c r="J66" s="1559"/>
      <c r="K66" s="1559"/>
      <c r="L66" s="1559"/>
      <c r="M66" s="1559"/>
      <c r="N66" s="1559"/>
      <c r="O66" s="1559"/>
      <c r="P66" s="1559"/>
      <c r="Q66" s="1560"/>
      <c r="R66" s="767"/>
      <c r="U66" s="1551"/>
    </row>
    <row r="67" spans="1:21" ht="9" customHeight="1" thickTop="1" x14ac:dyDescent="0.65">
      <c r="B67" s="59"/>
      <c r="C67" s="59"/>
      <c r="D67" s="59"/>
      <c r="E67" s="60"/>
      <c r="F67" s="60"/>
      <c r="G67" s="60"/>
      <c r="H67" s="60"/>
      <c r="I67" s="60"/>
      <c r="J67" s="60"/>
      <c r="K67" s="60"/>
      <c r="L67" s="60"/>
      <c r="M67" s="60"/>
      <c r="N67" s="60"/>
      <c r="O67" s="60"/>
      <c r="P67" s="60"/>
      <c r="Q67" s="60"/>
      <c r="R67" s="61"/>
      <c r="U67" s="58"/>
    </row>
    <row r="68" spans="1:21" s="567" customFormat="1" ht="18.75" customHeight="1" x14ac:dyDescent="0.5">
      <c r="B68" s="336" t="s">
        <v>1556</v>
      </c>
      <c r="C68" s="336"/>
      <c r="D68" s="336"/>
      <c r="F68" s="771"/>
      <c r="G68" s="771"/>
      <c r="H68" s="771"/>
      <c r="I68" s="771"/>
      <c r="J68" s="771"/>
      <c r="K68" s="771"/>
      <c r="L68" s="771"/>
      <c r="M68" s="771"/>
      <c r="N68" s="771"/>
      <c r="O68" s="771"/>
      <c r="P68" s="771"/>
      <c r="Q68" s="771"/>
      <c r="R68" s="568" t="s">
        <v>1802</v>
      </c>
      <c r="U68" s="772"/>
    </row>
    <row r="69" spans="1:21" ht="30.75" x14ac:dyDescent="0.7">
      <c r="B69" s="67"/>
      <c r="C69" s="67"/>
      <c r="D69" s="67"/>
      <c r="E69" s="68"/>
      <c r="F69" s="69"/>
      <c r="G69" s="69"/>
      <c r="H69" s="69"/>
      <c r="I69" s="69"/>
      <c r="J69" s="69"/>
      <c r="K69" s="69"/>
      <c r="L69" s="69"/>
      <c r="M69" s="69"/>
      <c r="N69" s="69"/>
      <c r="O69" s="69"/>
      <c r="P69" s="69"/>
      <c r="Q69" s="69"/>
      <c r="R69" s="558"/>
      <c r="U69" s="58"/>
    </row>
    <row r="70" spans="1:21" ht="27" x14ac:dyDescent="0.65">
      <c r="B70" s="65"/>
      <c r="C70" s="65"/>
      <c r="D70" s="65"/>
      <c r="E70" s="68"/>
      <c r="F70" s="68"/>
      <c r="G70" s="68"/>
      <c r="H70" s="68"/>
      <c r="I70" s="68"/>
      <c r="J70" s="68"/>
      <c r="K70" s="68"/>
      <c r="L70" s="68"/>
      <c r="M70" s="68"/>
      <c r="N70" s="68"/>
      <c r="O70" s="68"/>
      <c r="P70" s="68"/>
      <c r="Q70" s="68"/>
      <c r="R70" s="65"/>
      <c r="U70" s="58"/>
    </row>
    <row r="71" spans="1:21" ht="27" x14ac:dyDescent="0.65">
      <c r="B71" s="67"/>
      <c r="C71" s="67"/>
      <c r="D71" s="67"/>
      <c r="E71" s="68"/>
      <c r="F71" s="68"/>
      <c r="G71" s="68"/>
      <c r="H71" s="68"/>
      <c r="I71" s="68"/>
      <c r="J71" s="68"/>
      <c r="K71" s="68"/>
      <c r="L71" s="68"/>
      <c r="M71" s="68"/>
      <c r="N71" s="68"/>
      <c r="O71" s="68"/>
      <c r="P71" s="68"/>
      <c r="Q71" s="68"/>
      <c r="R71" s="70"/>
      <c r="U71" s="58"/>
    </row>
    <row r="72" spans="1:21" ht="27" x14ac:dyDescent="0.65">
      <c r="B72" s="71"/>
      <c r="C72" s="71"/>
      <c r="D72" s="71"/>
      <c r="E72" s="68"/>
      <c r="F72" s="68"/>
      <c r="G72" s="68"/>
      <c r="H72" s="68"/>
      <c r="I72" s="68"/>
      <c r="J72" s="68"/>
      <c r="K72" s="68"/>
      <c r="L72" s="68"/>
      <c r="M72" s="68"/>
      <c r="N72" s="68"/>
      <c r="O72" s="68"/>
      <c r="P72" s="68"/>
      <c r="Q72" s="68"/>
      <c r="R72" s="72"/>
      <c r="U72" s="58"/>
    </row>
    <row r="73" spans="1:21" ht="27" x14ac:dyDescent="0.65">
      <c r="B73" s="71"/>
      <c r="C73" s="71"/>
      <c r="D73" s="71"/>
      <c r="E73" s="68"/>
      <c r="F73" s="68"/>
      <c r="G73" s="68"/>
      <c r="H73" s="68"/>
      <c r="I73" s="68"/>
      <c r="J73" s="68"/>
      <c r="K73" s="68"/>
      <c r="L73" s="68"/>
      <c r="M73" s="68"/>
      <c r="N73" s="68"/>
      <c r="O73" s="68"/>
      <c r="P73" s="68"/>
      <c r="Q73" s="68"/>
      <c r="R73" s="72"/>
      <c r="U73" s="58"/>
    </row>
    <row r="74" spans="1:21" ht="27" x14ac:dyDescent="0.65">
      <c r="B74" s="67"/>
      <c r="C74" s="67"/>
      <c r="D74" s="67"/>
      <c r="E74" s="68"/>
      <c r="F74" s="68"/>
      <c r="G74" s="68"/>
      <c r="H74" s="68"/>
      <c r="I74" s="68"/>
      <c r="J74" s="68"/>
      <c r="K74" s="68"/>
      <c r="L74" s="68"/>
      <c r="M74" s="68"/>
      <c r="N74" s="68"/>
      <c r="O74" s="68"/>
      <c r="P74" s="68"/>
      <c r="Q74" s="68"/>
      <c r="R74" s="70"/>
      <c r="U74" s="58"/>
    </row>
    <row r="75" spans="1:21" ht="27" x14ac:dyDescent="0.65">
      <c r="B75" s="67"/>
      <c r="C75" s="67"/>
      <c r="D75" s="67"/>
      <c r="E75" s="68"/>
      <c r="F75" s="68"/>
      <c r="G75" s="68"/>
      <c r="H75" s="68"/>
      <c r="I75" s="68"/>
      <c r="J75" s="68"/>
      <c r="K75" s="68"/>
      <c r="L75" s="68"/>
      <c r="M75" s="68"/>
      <c r="N75" s="68"/>
      <c r="O75" s="68"/>
      <c r="P75" s="68"/>
      <c r="Q75" s="68"/>
      <c r="R75" s="70"/>
      <c r="U75" s="58"/>
    </row>
    <row r="76" spans="1:21" ht="27" x14ac:dyDescent="0.65">
      <c r="B76" s="65"/>
      <c r="C76" s="65"/>
      <c r="D76" s="65"/>
      <c r="E76" s="66"/>
      <c r="F76" s="66"/>
      <c r="G76" s="66"/>
      <c r="H76" s="66"/>
      <c r="I76" s="66"/>
      <c r="J76" s="66"/>
      <c r="K76" s="66"/>
      <c r="L76" s="66"/>
      <c r="M76" s="66"/>
      <c r="N76" s="66"/>
      <c r="O76" s="66"/>
      <c r="P76" s="66"/>
      <c r="Q76" s="66"/>
      <c r="R76" s="65"/>
      <c r="U76" s="58"/>
    </row>
    <row r="77" spans="1:21" ht="27" x14ac:dyDescent="0.65">
      <c r="B77" s="67"/>
      <c r="C77" s="67"/>
      <c r="D77" s="67"/>
      <c r="E77" s="68"/>
      <c r="F77" s="68"/>
      <c r="G77" s="68"/>
      <c r="H77" s="68"/>
      <c r="I77" s="68"/>
      <c r="J77" s="68"/>
      <c r="K77" s="68"/>
      <c r="L77" s="68"/>
      <c r="M77" s="68"/>
      <c r="N77" s="68"/>
      <c r="O77" s="68"/>
      <c r="P77" s="68"/>
      <c r="Q77" s="68"/>
      <c r="R77" s="70"/>
      <c r="U77" s="58"/>
    </row>
    <row r="78" spans="1:21" ht="27" x14ac:dyDescent="0.65">
      <c r="B78" s="67"/>
      <c r="C78" s="67"/>
      <c r="D78" s="67"/>
      <c r="E78" s="68"/>
      <c r="F78" s="68"/>
      <c r="G78" s="68"/>
      <c r="H78" s="68"/>
      <c r="I78" s="68"/>
      <c r="J78" s="68"/>
      <c r="K78" s="68"/>
      <c r="L78" s="68"/>
      <c r="M78" s="68"/>
      <c r="N78" s="68"/>
      <c r="O78" s="68"/>
      <c r="P78" s="68"/>
      <c r="Q78" s="68"/>
      <c r="R78" s="70"/>
      <c r="U78" s="58"/>
    </row>
    <row r="79" spans="1:21" ht="27" x14ac:dyDescent="0.65">
      <c r="B79" s="65"/>
      <c r="C79" s="65"/>
      <c r="D79" s="65"/>
      <c r="E79" s="64"/>
      <c r="F79" s="64"/>
      <c r="G79" s="64"/>
      <c r="H79" s="64"/>
      <c r="I79" s="64"/>
      <c r="J79" s="64"/>
      <c r="K79" s="64"/>
      <c r="L79" s="64"/>
      <c r="M79" s="64"/>
      <c r="N79" s="64"/>
      <c r="O79" s="64"/>
      <c r="P79" s="64"/>
      <c r="Q79" s="64"/>
      <c r="R79" s="65"/>
      <c r="U79" s="58"/>
    </row>
    <row r="80" spans="1:21" ht="27" x14ac:dyDescent="0.65">
      <c r="B80" s="11"/>
      <c r="C80" s="11"/>
      <c r="D80" s="11"/>
      <c r="E80" s="11"/>
      <c r="F80" s="11"/>
      <c r="G80" s="11"/>
      <c r="H80" s="11"/>
      <c r="I80" s="11"/>
      <c r="J80" s="11"/>
      <c r="K80" s="11"/>
      <c r="L80" s="11"/>
      <c r="M80" s="11"/>
      <c r="N80" s="11"/>
      <c r="O80" s="11"/>
      <c r="P80" s="11"/>
      <c r="Q80" s="11"/>
      <c r="R80" s="11"/>
      <c r="U80" s="58"/>
    </row>
    <row r="81" spans="2:21" ht="27" x14ac:dyDescent="0.65">
      <c r="B81" s="11"/>
      <c r="C81" s="11"/>
      <c r="D81" s="11"/>
      <c r="E81" s="11"/>
      <c r="F81" s="11"/>
      <c r="G81" s="11"/>
      <c r="H81" s="11"/>
      <c r="I81" s="11"/>
      <c r="J81" s="11"/>
      <c r="K81" s="11"/>
      <c r="L81" s="11"/>
      <c r="M81" s="11"/>
      <c r="N81" s="11"/>
      <c r="O81" s="11"/>
      <c r="P81" s="11"/>
      <c r="Q81" s="11"/>
      <c r="R81" s="11"/>
      <c r="U81" s="58"/>
    </row>
    <row r="82" spans="2:21" ht="27" x14ac:dyDescent="0.65">
      <c r="B82" s="11"/>
      <c r="C82" s="11"/>
      <c r="D82" s="11"/>
      <c r="E82" s="11"/>
      <c r="F82" s="11"/>
      <c r="G82" s="11"/>
      <c r="H82" s="11"/>
      <c r="I82" s="11"/>
      <c r="J82" s="11"/>
      <c r="K82" s="11"/>
      <c r="L82" s="11"/>
      <c r="M82" s="11"/>
      <c r="N82" s="11"/>
      <c r="O82" s="11"/>
      <c r="P82" s="11"/>
      <c r="Q82" s="11"/>
      <c r="R82" s="11"/>
      <c r="U82" s="58"/>
    </row>
    <row r="83" spans="2:21" ht="27" x14ac:dyDescent="0.65">
      <c r="B83" s="11"/>
      <c r="C83" s="11"/>
      <c r="D83" s="11"/>
      <c r="E83" s="11"/>
      <c r="F83" s="11"/>
      <c r="G83" s="11"/>
      <c r="H83" s="11"/>
      <c r="I83" s="11"/>
      <c r="J83" s="11"/>
      <c r="K83" s="11"/>
      <c r="L83" s="11"/>
      <c r="M83" s="11"/>
      <c r="N83" s="11"/>
      <c r="O83" s="11"/>
      <c r="P83" s="11"/>
      <c r="Q83" s="11"/>
      <c r="R83" s="11"/>
      <c r="U83" s="58"/>
    </row>
    <row r="84" spans="2:21" ht="27" x14ac:dyDescent="0.65">
      <c r="B84" s="11"/>
      <c r="C84" s="11"/>
      <c r="D84" s="11"/>
      <c r="E84" s="11"/>
      <c r="F84" s="11"/>
      <c r="G84" s="11"/>
      <c r="H84" s="11"/>
      <c r="I84" s="11"/>
      <c r="J84" s="11"/>
      <c r="K84" s="11"/>
      <c r="L84" s="11"/>
      <c r="M84" s="11"/>
      <c r="N84" s="11"/>
      <c r="O84" s="11"/>
      <c r="P84" s="11"/>
      <c r="Q84" s="11"/>
      <c r="R84" s="11"/>
      <c r="U84" s="58"/>
    </row>
    <row r="85" spans="2:21" ht="27" x14ac:dyDescent="0.65">
      <c r="B85" s="11"/>
      <c r="C85" s="11"/>
      <c r="D85" s="11"/>
      <c r="E85" s="11"/>
      <c r="F85" s="11"/>
      <c r="G85" s="11"/>
      <c r="H85" s="11"/>
      <c r="I85" s="11"/>
      <c r="J85" s="11"/>
      <c r="K85" s="11"/>
      <c r="L85" s="11"/>
      <c r="M85" s="11"/>
      <c r="N85" s="11"/>
      <c r="O85" s="11"/>
      <c r="P85" s="11"/>
      <c r="Q85" s="11"/>
      <c r="R85" s="11"/>
      <c r="U85" s="58"/>
    </row>
    <row r="86" spans="2:21" ht="27" x14ac:dyDescent="0.65">
      <c r="B86" s="11"/>
      <c r="C86" s="11"/>
      <c r="D86" s="11"/>
      <c r="E86" s="11"/>
      <c r="F86" s="11"/>
      <c r="G86" s="11"/>
      <c r="H86" s="11"/>
      <c r="I86" s="11"/>
      <c r="J86" s="11"/>
      <c r="K86" s="11"/>
      <c r="L86" s="11"/>
      <c r="M86" s="11"/>
      <c r="N86" s="11"/>
      <c r="O86" s="11"/>
      <c r="P86" s="11"/>
      <c r="Q86" s="11"/>
      <c r="R86" s="11"/>
      <c r="U86" s="58"/>
    </row>
    <row r="87" spans="2:21" ht="27" x14ac:dyDescent="0.65">
      <c r="B87" s="11"/>
      <c r="C87" s="11"/>
      <c r="D87" s="11"/>
      <c r="E87" s="11"/>
      <c r="F87" s="11"/>
      <c r="G87" s="11"/>
      <c r="H87" s="11"/>
      <c r="I87" s="11"/>
      <c r="J87" s="11"/>
      <c r="K87" s="11"/>
      <c r="L87" s="11"/>
      <c r="M87" s="11"/>
      <c r="N87" s="11"/>
      <c r="O87" s="11"/>
      <c r="P87" s="11"/>
      <c r="Q87" s="11"/>
      <c r="R87" s="11"/>
      <c r="U87" s="58"/>
    </row>
    <row r="88" spans="2:21" ht="27" x14ac:dyDescent="0.65">
      <c r="B88" s="11"/>
      <c r="C88" s="11"/>
      <c r="D88" s="11"/>
      <c r="E88" s="11"/>
      <c r="F88" s="11"/>
      <c r="G88" s="11"/>
      <c r="H88" s="11"/>
      <c r="I88" s="11"/>
      <c r="J88" s="11"/>
      <c r="K88" s="11"/>
      <c r="L88" s="11"/>
      <c r="M88" s="11"/>
      <c r="N88" s="11"/>
      <c r="O88" s="11"/>
      <c r="P88" s="11"/>
      <c r="Q88" s="11"/>
      <c r="R88" s="11"/>
      <c r="U88" s="58"/>
    </row>
    <row r="89" spans="2:21" ht="27" x14ac:dyDescent="0.65">
      <c r="B89" s="11"/>
      <c r="C89" s="11"/>
      <c r="D89" s="11"/>
      <c r="E89" s="11"/>
      <c r="F89" s="11"/>
      <c r="G89" s="11"/>
      <c r="H89" s="11"/>
      <c r="I89" s="11"/>
      <c r="J89" s="11"/>
      <c r="K89" s="11"/>
      <c r="L89" s="11"/>
      <c r="M89" s="11"/>
      <c r="N89" s="11"/>
      <c r="O89" s="11"/>
      <c r="P89" s="11"/>
      <c r="Q89" s="11"/>
      <c r="R89" s="11"/>
      <c r="U89" s="58"/>
    </row>
    <row r="90" spans="2:21" ht="27" x14ac:dyDescent="0.65">
      <c r="B90" s="11"/>
      <c r="C90" s="11"/>
      <c r="D90" s="11"/>
      <c r="E90" s="11"/>
      <c r="F90" s="11"/>
      <c r="G90" s="11"/>
      <c r="H90" s="11"/>
      <c r="I90" s="11"/>
      <c r="J90" s="11"/>
      <c r="K90" s="11"/>
      <c r="L90" s="11"/>
      <c r="M90" s="11"/>
      <c r="N90" s="11"/>
      <c r="O90" s="11"/>
      <c r="P90" s="11"/>
      <c r="Q90" s="11"/>
      <c r="R90" s="11"/>
      <c r="U90" s="58"/>
    </row>
    <row r="91" spans="2:21" ht="27" x14ac:dyDescent="0.65">
      <c r="B91" s="11"/>
      <c r="C91" s="11"/>
      <c r="D91" s="11"/>
      <c r="E91" s="11"/>
      <c r="F91" s="11"/>
      <c r="G91" s="11"/>
      <c r="H91" s="11"/>
      <c r="I91" s="11"/>
      <c r="J91" s="11"/>
      <c r="K91" s="11"/>
      <c r="L91" s="11"/>
      <c r="M91" s="11"/>
      <c r="N91" s="11"/>
      <c r="O91" s="11"/>
      <c r="P91" s="11"/>
      <c r="Q91" s="11"/>
      <c r="R91" s="11"/>
      <c r="U91" s="58"/>
    </row>
    <row r="92" spans="2:21" ht="27" x14ac:dyDescent="0.65">
      <c r="B92" s="11"/>
      <c r="C92" s="11"/>
      <c r="D92" s="11"/>
      <c r="E92" s="11"/>
      <c r="F92" s="11"/>
      <c r="G92" s="11"/>
      <c r="H92" s="11"/>
      <c r="I92" s="11"/>
      <c r="J92" s="11"/>
      <c r="K92" s="11"/>
      <c r="L92" s="11"/>
      <c r="M92" s="11"/>
      <c r="N92" s="11"/>
      <c r="O92" s="11"/>
      <c r="P92" s="11"/>
      <c r="Q92" s="11"/>
      <c r="R92" s="11"/>
      <c r="U92" s="58"/>
    </row>
    <row r="93" spans="2:21" ht="27" x14ac:dyDescent="0.65">
      <c r="B93" s="11"/>
      <c r="C93" s="11"/>
      <c r="D93" s="11"/>
      <c r="E93" s="11"/>
      <c r="F93" s="11"/>
      <c r="G93" s="11"/>
      <c r="H93" s="11"/>
      <c r="I93" s="11"/>
      <c r="J93" s="11"/>
      <c r="K93" s="11"/>
      <c r="L93" s="11"/>
      <c r="M93" s="11"/>
      <c r="N93" s="11"/>
      <c r="O93" s="11"/>
      <c r="P93" s="11"/>
      <c r="Q93" s="11"/>
      <c r="R93" s="11"/>
      <c r="U93" s="58"/>
    </row>
    <row r="94" spans="2:21" ht="27" x14ac:dyDescent="0.65">
      <c r="B94" s="11"/>
      <c r="C94" s="11"/>
      <c r="D94" s="11"/>
      <c r="E94" s="11"/>
      <c r="F94" s="11"/>
      <c r="G94" s="11"/>
      <c r="H94" s="11"/>
      <c r="I94" s="11"/>
      <c r="J94" s="11"/>
      <c r="K94" s="11"/>
      <c r="L94" s="11"/>
      <c r="M94" s="11"/>
      <c r="N94" s="11"/>
      <c r="O94" s="11"/>
      <c r="P94" s="11"/>
      <c r="Q94" s="11"/>
      <c r="R94" s="11"/>
      <c r="U94" s="58"/>
    </row>
    <row r="95" spans="2:21" ht="27" x14ac:dyDescent="0.65">
      <c r="B95" s="11"/>
      <c r="C95" s="11"/>
      <c r="D95" s="11"/>
      <c r="E95" s="11"/>
      <c r="F95" s="11"/>
      <c r="G95" s="11"/>
      <c r="H95" s="11"/>
      <c r="I95" s="11"/>
      <c r="J95" s="11"/>
      <c r="K95" s="11"/>
      <c r="L95" s="11"/>
      <c r="M95" s="11"/>
      <c r="N95" s="11"/>
      <c r="O95" s="11"/>
      <c r="P95" s="11"/>
      <c r="Q95" s="11"/>
      <c r="R95" s="11"/>
      <c r="U95" s="58"/>
    </row>
    <row r="96" spans="2:21" ht="27" x14ac:dyDescent="0.65">
      <c r="B96" s="11"/>
      <c r="C96" s="11"/>
      <c r="D96" s="11"/>
      <c r="E96" s="11"/>
      <c r="F96" s="11"/>
      <c r="G96" s="11"/>
      <c r="H96" s="11"/>
      <c r="I96" s="11"/>
      <c r="J96" s="11"/>
      <c r="K96" s="11"/>
      <c r="L96" s="11"/>
      <c r="M96" s="11"/>
      <c r="N96" s="11"/>
      <c r="O96" s="11"/>
      <c r="P96" s="11"/>
      <c r="Q96" s="11"/>
      <c r="R96" s="11"/>
      <c r="U96" s="58"/>
    </row>
    <row r="97" spans="2:21" ht="27" x14ac:dyDescent="0.65">
      <c r="B97" s="11"/>
      <c r="C97" s="11"/>
      <c r="D97" s="11"/>
      <c r="E97" s="11"/>
      <c r="F97" s="11"/>
      <c r="G97" s="11"/>
      <c r="H97" s="11"/>
      <c r="I97" s="11"/>
      <c r="J97" s="11"/>
      <c r="K97" s="11"/>
      <c r="L97" s="11"/>
      <c r="M97" s="11"/>
      <c r="N97" s="11"/>
      <c r="O97" s="11"/>
      <c r="P97" s="11"/>
      <c r="Q97" s="11"/>
      <c r="R97" s="11"/>
      <c r="U97" s="58"/>
    </row>
    <row r="98" spans="2:21" ht="27" x14ac:dyDescent="0.65">
      <c r="B98" s="11"/>
      <c r="C98" s="11"/>
      <c r="D98" s="11"/>
      <c r="E98" s="11"/>
      <c r="F98" s="11"/>
      <c r="G98" s="11"/>
      <c r="H98" s="11"/>
      <c r="I98" s="11"/>
      <c r="J98" s="11"/>
      <c r="K98" s="11"/>
      <c r="L98" s="11"/>
      <c r="M98" s="11"/>
      <c r="N98" s="11"/>
      <c r="O98" s="11"/>
      <c r="P98" s="11"/>
      <c r="Q98" s="11"/>
      <c r="R98" s="11"/>
      <c r="U98" s="58"/>
    </row>
    <row r="99" spans="2:21" ht="27" x14ac:dyDescent="0.65">
      <c r="B99" s="11"/>
      <c r="C99" s="11"/>
      <c r="D99" s="11"/>
      <c r="E99" s="11"/>
      <c r="F99" s="11"/>
      <c r="G99" s="11"/>
      <c r="H99" s="11"/>
      <c r="I99" s="11"/>
      <c r="J99" s="11"/>
      <c r="K99" s="11"/>
      <c r="L99" s="11"/>
      <c r="M99" s="11"/>
      <c r="N99" s="11"/>
      <c r="O99" s="11"/>
      <c r="P99" s="11"/>
      <c r="Q99" s="11"/>
      <c r="R99" s="11"/>
      <c r="U99" s="58"/>
    </row>
    <row r="100" spans="2:21" ht="27" x14ac:dyDescent="0.65">
      <c r="B100" s="11"/>
      <c r="C100" s="11"/>
      <c r="D100" s="11"/>
      <c r="E100" s="11"/>
      <c r="F100" s="11"/>
      <c r="G100" s="11"/>
      <c r="H100" s="11"/>
      <c r="I100" s="11"/>
      <c r="J100" s="11"/>
      <c r="K100" s="11"/>
      <c r="L100" s="11"/>
      <c r="M100" s="11"/>
      <c r="N100" s="11"/>
      <c r="O100" s="11"/>
      <c r="P100" s="11"/>
      <c r="Q100" s="11"/>
      <c r="R100" s="11"/>
      <c r="U100" s="58"/>
    </row>
    <row r="101" spans="2:21" ht="27" x14ac:dyDescent="0.65">
      <c r="B101" s="11"/>
      <c r="C101" s="11"/>
      <c r="D101" s="11"/>
      <c r="E101" s="11"/>
      <c r="F101" s="11"/>
      <c r="G101" s="11"/>
      <c r="H101" s="11"/>
      <c r="I101" s="11"/>
      <c r="J101" s="11"/>
      <c r="K101" s="11"/>
      <c r="L101" s="11"/>
      <c r="M101" s="11"/>
      <c r="N101" s="11"/>
      <c r="O101" s="11"/>
      <c r="P101" s="11"/>
      <c r="Q101" s="11"/>
      <c r="R101" s="11"/>
      <c r="U101" s="58"/>
    </row>
    <row r="102" spans="2:21" ht="27" x14ac:dyDescent="0.65">
      <c r="B102" s="11"/>
      <c r="C102" s="11"/>
      <c r="D102" s="11"/>
      <c r="E102" s="11"/>
      <c r="F102" s="11"/>
      <c r="G102" s="11"/>
      <c r="H102" s="11"/>
      <c r="I102" s="11"/>
      <c r="J102" s="11"/>
      <c r="K102" s="11"/>
      <c r="L102" s="11"/>
      <c r="M102" s="11"/>
      <c r="N102" s="11"/>
      <c r="O102" s="11"/>
      <c r="P102" s="11"/>
      <c r="Q102" s="11"/>
      <c r="R102" s="11"/>
      <c r="U102" s="58"/>
    </row>
    <row r="103" spans="2:21" ht="27" x14ac:dyDescent="0.65">
      <c r="B103" s="11"/>
      <c r="C103" s="11"/>
      <c r="D103" s="11"/>
      <c r="E103" s="11"/>
      <c r="F103" s="11"/>
      <c r="G103" s="11"/>
      <c r="H103" s="11"/>
      <c r="I103" s="11"/>
      <c r="J103" s="11"/>
      <c r="K103" s="11"/>
      <c r="L103" s="11"/>
      <c r="M103" s="11"/>
      <c r="N103" s="11"/>
      <c r="O103" s="11"/>
      <c r="P103" s="11"/>
      <c r="Q103" s="11"/>
      <c r="R103" s="11"/>
      <c r="U103" s="58"/>
    </row>
    <row r="104" spans="2:21" ht="27" x14ac:dyDescent="0.65">
      <c r="B104" s="11"/>
      <c r="C104" s="11"/>
      <c r="D104" s="11"/>
      <c r="E104" s="11"/>
      <c r="F104" s="11"/>
      <c r="G104" s="11"/>
      <c r="H104" s="11"/>
      <c r="I104" s="11"/>
      <c r="J104" s="11"/>
      <c r="K104" s="11"/>
      <c r="L104" s="11"/>
      <c r="M104" s="11"/>
      <c r="N104" s="11"/>
      <c r="O104" s="11"/>
      <c r="P104" s="11"/>
      <c r="Q104" s="11"/>
      <c r="R104" s="11"/>
      <c r="U104" s="58"/>
    </row>
    <row r="105" spans="2:21" ht="27" x14ac:dyDescent="0.65">
      <c r="B105" s="11"/>
      <c r="C105" s="11"/>
      <c r="D105" s="11"/>
      <c r="E105" s="11"/>
      <c r="F105" s="11"/>
      <c r="G105" s="11"/>
      <c r="H105" s="11"/>
      <c r="I105" s="11"/>
      <c r="J105" s="11"/>
      <c r="K105" s="11"/>
      <c r="L105" s="11"/>
      <c r="M105" s="11"/>
      <c r="N105" s="11"/>
      <c r="O105" s="11"/>
      <c r="P105" s="11"/>
      <c r="Q105" s="11"/>
      <c r="R105" s="11"/>
      <c r="U105" s="58"/>
    </row>
    <row r="106" spans="2:21" ht="27" x14ac:dyDescent="0.65">
      <c r="B106" s="11"/>
      <c r="C106" s="11"/>
      <c r="D106" s="11"/>
      <c r="E106" s="11"/>
      <c r="F106" s="11"/>
      <c r="G106" s="11"/>
      <c r="H106" s="11"/>
      <c r="I106" s="11"/>
      <c r="J106" s="11"/>
      <c r="K106" s="11"/>
      <c r="L106" s="11"/>
      <c r="M106" s="11"/>
      <c r="N106" s="11"/>
      <c r="O106" s="11"/>
      <c r="P106" s="11"/>
      <c r="Q106" s="11"/>
      <c r="R106" s="11"/>
      <c r="U106" s="58"/>
    </row>
    <row r="107" spans="2:21" ht="27" x14ac:dyDescent="0.65">
      <c r="B107" s="11"/>
      <c r="C107" s="11"/>
      <c r="D107" s="11"/>
      <c r="E107" s="11"/>
      <c r="F107" s="11"/>
      <c r="G107" s="11"/>
      <c r="H107" s="11"/>
      <c r="I107" s="11"/>
      <c r="J107" s="11"/>
      <c r="K107" s="11"/>
      <c r="L107" s="11"/>
      <c r="M107" s="11"/>
      <c r="N107" s="11"/>
      <c r="O107" s="11"/>
      <c r="P107" s="11"/>
      <c r="Q107" s="11"/>
      <c r="R107" s="11"/>
      <c r="U107" s="58"/>
    </row>
    <row r="108" spans="2:21" ht="27" x14ac:dyDescent="0.65">
      <c r="B108" s="11"/>
      <c r="C108" s="11"/>
      <c r="D108" s="11"/>
      <c r="E108" s="11"/>
      <c r="F108" s="11"/>
      <c r="G108" s="11"/>
      <c r="H108" s="11"/>
      <c r="I108" s="11"/>
      <c r="J108" s="11"/>
      <c r="K108" s="11"/>
      <c r="L108" s="11"/>
      <c r="M108" s="11"/>
      <c r="N108" s="11"/>
      <c r="O108" s="11"/>
      <c r="P108" s="11"/>
      <c r="Q108" s="11"/>
      <c r="R108" s="11"/>
      <c r="U108" s="58"/>
    </row>
    <row r="109" spans="2:21" ht="27" x14ac:dyDescent="0.65">
      <c r="B109" s="11"/>
      <c r="C109" s="11"/>
      <c r="D109" s="11"/>
      <c r="E109" s="11"/>
      <c r="F109" s="11"/>
      <c r="G109" s="11"/>
      <c r="H109" s="11"/>
      <c r="I109" s="11"/>
      <c r="J109" s="11"/>
      <c r="K109" s="11"/>
      <c r="L109" s="11"/>
      <c r="M109" s="11"/>
      <c r="N109" s="11"/>
      <c r="O109" s="11"/>
      <c r="P109" s="11"/>
      <c r="Q109" s="11"/>
      <c r="R109" s="11"/>
      <c r="U109" s="58"/>
    </row>
    <row r="110" spans="2:21" ht="27" x14ac:dyDescent="0.65">
      <c r="B110" s="11"/>
      <c r="C110" s="11"/>
      <c r="D110" s="11"/>
      <c r="E110" s="11"/>
      <c r="F110" s="11"/>
      <c r="G110" s="11"/>
      <c r="H110" s="11"/>
      <c r="I110" s="11"/>
      <c r="J110" s="11"/>
      <c r="K110" s="11"/>
      <c r="L110" s="11"/>
      <c r="M110" s="11"/>
      <c r="N110" s="11"/>
      <c r="O110" s="11"/>
      <c r="P110" s="11"/>
      <c r="Q110" s="11"/>
      <c r="R110" s="11"/>
      <c r="U110" s="58"/>
    </row>
    <row r="111" spans="2:21" ht="27" x14ac:dyDescent="0.65">
      <c r="B111" s="11"/>
      <c r="C111" s="11"/>
      <c r="D111" s="11"/>
      <c r="E111" s="11"/>
      <c r="F111" s="11"/>
      <c r="G111" s="11"/>
      <c r="H111" s="11"/>
      <c r="I111" s="11"/>
      <c r="J111" s="11"/>
      <c r="K111" s="11"/>
      <c r="L111" s="11"/>
      <c r="M111" s="11"/>
      <c r="N111" s="11"/>
      <c r="O111" s="11"/>
      <c r="P111" s="11"/>
      <c r="Q111" s="11"/>
      <c r="R111" s="11"/>
      <c r="U111" s="58"/>
    </row>
    <row r="112" spans="2:21" ht="27" x14ac:dyDescent="0.65">
      <c r="B112" s="11"/>
      <c r="C112" s="11"/>
      <c r="D112" s="11"/>
      <c r="E112" s="11"/>
      <c r="F112" s="11"/>
      <c r="G112" s="11"/>
      <c r="H112" s="11"/>
      <c r="I112" s="11"/>
      <c r="J112" s="11"/>
      <c r="K112" s="11"/>
      <c r="L112" s="11"/>
      <c r="M112" s="11"/>
      <c r="N112" s="11"/>
      <c r="O112" s="11"/>
      <c r="P112" s="11"/>
      <c r="Q112" s="11"/>
      <c r="R112" s="11"/>
      <c r="U112" s="58"/>
    </row>
    <row r="113" spans="2:21" ht="27" x14ac:dyDescent="0.65">
      <c r="B113" s="11"/>
      <c r="C113" s="11"/>
      <c r="D113" s="11"/>
      <c r="E113" s="11"/>
      <c r="F113" s="11"/>
      <c r="G113" s="11"/>
      <c r="H113" s="11"/>
      <c r="I113" s="11"/>
      <c r="J113" s="11"/>
      <c r="K113" s="11"/>
      <c r="L113" s="11"/>
      <c r="M113" s="11"/>
      <c r="N113" s="11"/>
      <c r="O113" s="11"/>
      <c r="P113" s="11"/>
      <c r="Q113" s="11"/>
      <c r="R113" s="11"/>
      <c r="U113" s="58"/>
    </row>
    <row r="114" spans="2:21" ht="21.75" x14ac:dyDescent="0.5">
      <c r="B114" s="11"/>
      <c r="C114" s="11"/>
      <c r="D114" s="11"/>
      <c r="E114" s="11"/>
      <c r="F114" s="11"/>
      <c r="G114" s="11"/>
      <c r="H114" s="11"/>
      <c r="I114" s="11"/>
      <c r="J114" s="11"/>
      <c r="K114" s="11"/>
      <c r="L114" s="11"/>
      <c r="M114" s="11"/>
      <c r="N114" s="11"/>
      <c r="O114" s="11"/>
      <c r="P114" s="11"/>
      <c r="Q114" s="11"/>
      <c r="R114" s="11"/>
    </row>
    <row r="115" spans="2:21" ht="21.75" x14ac:dyDescent="0.5">
      <c r="B115" s="11"/>
      <c r="C115" s="11"/>
      <c r="D115" s="11"/>
      <c r="E115" s="11"/>
      <c r="F115" s="11"/>
      <c r="G115" s="11"/>
      <c r="H115" s="11"/>
      <c r="I115" s="11"/>
      <c r="J115" s="11"/>
      <c r="K115" s="11"/>
      <c r="L115" s="11"/>
      <c r="M115" s="11"/>
      <c r="N115" s="11"/>
      <c r="O115" s="11"/>
      <c r="P115" s="11"/>
      <c r="Q115" s="11"/>
      <c r="R115" s="11"/>
    </row>
    <row r="116" spans="2:21" ht="21.75" x14ac:dyDescent="0.5">
      <c r="B116" s="11"/>
      <c r="C116" s="11"/>
      <c r="D116" s="11"/>
      <c r="E116" s="11"/>
      <c r="F116" s="11"/>
      <c r="G116" s="11"/>
      <c r="H116" s="11"/>
      <c r="I116" s="11"/>
      <c r="J116" s="11"/>
      <c r="K116" s="11"/>
      <c r="L116" s="11"/>
      <c r="M116" s="11"/>
      <c r="N116" s="11"/>
      <c r="O116" s="11"/>
      <c r="P116" s="11"/>
      <c r="Q116" s="11"/>
      <c r="R116" s="11"/>
    </row>
    <row r="117" spans="2:21" ht="21.75" x14ac:dyDescent="0.5">
      <c r="B117" s="11"/>
      <c r="C117" s="11"/>
      <c r="D117" s="11"/>
      <c r="E117" s="11"/>
      <c r="F117" s="11"/>
      <c r="G117" s="11"/>
      <c r="H117" s="11"/>
      <c r="I117" s="11"/>
      <c r="J117" s="11"/>
      <c r="K117" s="11"/>
      <c r="L117" s="11"/>
      <c r="M117" s="11"/>
      <c r="N117" s="11"/>
      <c r="O117" s="11"/>
      <c r="P117" s="11"/>
      <c r="Q117" s="11"/>
      <c r="R117" s="11"/>
    </row>
    <row r="118" spans="2:21" ht="21.75" x14ac:dyDescent="0.5">
      <c r="B118" s="11"/>
      <c r="C118" s="11"/>
      <c r="D118" s="11"/>
      <c r="E118" s="11"/>
      <c r="F118" s="11"/>
      <c r="G118" s="11"/>
      <c r="H118" s="11"/>
      <c r="I118" s="11"/>
      <c r="J118" s="11"/>
      <c r="K118" s="11"/>
      <c r="L118" s="11"/>
      <c r="M118" s="11"/>
      <c r="N118" s="11"/>
      <c r="O118" s="11"/>
      <c r="P118" s="11"/>
      <c r="Q118" s="11"/>
      <c r="R118" s="11"/>
    </row>
    <row r="119" spans="2:21" ht="21.75" x14ac:dyDescent="0.5">
      <c r="B119" s="11"/>
      <c r="C119" s="11"/>
      <c r="D119" s="11"/>
      <c r="E119" s="11"/>
      <c r="F119" s="11"/>
      <c r="G119" s="11"/>
      <c r="H119" s="11"/>
      <c r="I119" s="11"/>
      <c r="J119" s="11"/>
      <c r="K119" s="11"/>
      <c r="L119" s="11"/>
      <c r="M119" s="11"/>
      <c r="N119" s="11"/>
      <c r="O119" s="11"/>
      <c r="P119" s="11"/>
      <c r="Q119" s="11"/>
      <c r="R119" s="11"/>
    </row>
    <row r="120" spans="2:21" ht="21.75" x14ac:dyDescent="0.5">
      <c r="B120" s="11"/>
      <c r="C120" s="11"/>
      <c r="D120" s="11"/>
      <c r="E120" s="11"/>
      <c r="F120" s="11"/>
      <c r="G120" s="11"/>
      <c r="H120" s="11"/>
      <c r="I120" s="11"/>
      <c r="J120" s="11"/>
      <c r="K120" s="11"/>
      <c r="L120" s="11"/>
      <c r="M120" s="11"/>
      <c r="N120" s="11"/>
      <c r="O120" s="11"/>
      <c r="P120" s="11"/>
      <c r="Q120" s="11"/>
      <c r="R120" s="11"/>
    </row>
    <row r="121" spans="2:21" ht="21.75" x14ac:dyDescent="0.5">
      <c r="B121" s="11"/>
      <c r="C121" s="11"/>
      <c r="D121" s="11"/>
      <c r="E121" s="11"/>
      <c r="F121" s="11"/>
      <c r="G121" s="11"/>
      <c r="H121" s="11"/>
      <c r="I121" s="11"/>
      <c r="J121" s="11"/>
      <c r="K121" s="11"/>
      <c r="L121" s="11"/>
      <c r="M121" s="11"/>
      <c r="N121" s="11"/>
      <c r="O121" s="11"/>
      <c r="P121" s="11"/>
      <c r="Q121" s="11"/>
      <c r="R121" s="11"/>
    </row>
    <row r="122" spans="2:21" ht="21.75" x14ac:dyDescent="0.5">
      <c r="B122" s="11"/>
      <c r="C122" s="11"/>
      <c r="D122" s="11"/>
      <c r="E122" s="11"/>
      <c r="F122" s="11"/>
      <c r="G122" s="11"/>
      <c r="H122" s="11"/>
      <c r="I122" s="11"/>
      <c r="J122" s="11"/>
      <c r="K122" s="11"/>
      <c r="L122" s="11"/>
      <c r="M122" s="11"/>
      <c r="N122" s="11"/>
      <c r="O122" s="11"/>
      <c r="P122" s="11"/>
      <c r="Q122" s="11"/>
      <c r="R122" s="11"/>
    </row>
    <row r="123" spans="2:21" ht="21.75" x14ac:dyDescent="0.5">
      <c r="B123" s="11"/>
      <c r="C123" s="11"/>
      <c r="D123" s="11"/>
      <c r="E123" s="11"/>
      <c r="F123" s="11"/>
      <c r="G123" s="11"/>
      <c r="H123" s="11"/>
      <c r="I123" s="11"/>
      <c r="J123" s="11"/>
      <c r="K123" s="11"/>
      <c r="L123" s="11"/>
      <c r="M123" s="11"/>
      <c r="N123" s="11"/>
      <c r="O123" s="11"/>
      <c r="P123" s="11"/>
      <c r="Q123" s="11"/>
      <c r="R123" s="11"/>
    </row>
  </sheetData>
  <mergeCells count="9">
    <mergeCell ref="B4:J4"/>
    <mergeCell ref="U4:AL4"/>
    <mergeCell ref="B9:B11"/>
    <mergeCell ref="D9:D11"/>
    <mergeCell ref="E9:E11"/>
    <mergeCell ref="R9:R11"/>
    <mergeCell ref="K9:Q9"/>
    <mergeCell ref="F9:J9"/>
    <mergeCell ref="K4:R4"/>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&amp;P+65 -</oddFooter>
  </headerFooter>
  <colBreaks count="1" manualBreakCount="1">
    <brk id="10"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97" t="s">
        <v>1614</v>
      </c>
      <c r="D2" s="1797"/>
      <c r="E2" s="1797"/>
      <c r="F2" s="7"/>
    </row>
    <row r="3" spans="2:13" s="5" customFormat="1" ht="17.25" customHeight="1" x14ac:dyDescent="0.85">
      <c r="B3" s="1"/>
      <c r="C3" s="1662"/>
      <c r="D3" s="1630"/>
      <c r="E3" s="773"/>
      <c r="F3" s="3"/>
      <c r="G3" s="2"/>
      <c r="H3" s="2"/>
      <c r="I3" s="2"/>
      <c r="J3" s="2"/>
      <c r="K3" s="2"/>
      <c r="L3" s="2"/>
      <c r="M3" s="2"/>
    </row>
    <row r="4" spans="2:13" ht="36.75" x14ac:dyDescent="0.85">
      <c r="C4" s="1797" t="s">
        <v>1749</v>
      </c>
      <c r="D4" s="1797"/>
      <c r="E4" s="1797"/>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74" t="s">
        <v>1024</v>
      </c>
      <c r="C8" s="775" t="s">
        <v>907</v>
      </c>
      <c r="D8" s="775" t="s">
        <v>908</v>
      </c>
      <c r="E8" s="776" t="s">
        <v>1023</v>
      </c>
      <c r="F8" s="777" t="s">
        <v>1025</v>
      </c>
    </row>
    <row r="9" spans="2:13" s="20" customFormat="1" ht="21" customHeight="1" x14ac:dyDescent="0.7">
      <c r="B9" s="778"/>
      <c r="C9" s="779"/>
      <c r="D9" s="780" t="s">
        <v>1140</v>
      </c>
      <c r="E9" s="779"/>
      <c r="F9" s="781"/>
    </row>
    <row r="10" spans="2:13" s="20" customFormat="1" ht="9.75" customHeight="1" x14ac:dyDescent="0.65">
      <c r="B10" s="21"/>
      <c r="C10" s="22"/>
      <c r="D10" s="23"/>
      <c r="E10" s="24"/>
      <c r="F10" s="25"/>
    </row>
    <row r="11" spans="2:13" s="20" customFormat="1" ht="27.75" customHeight="1" x14ac:dyDescent="0.65">
      <c r="B11" s="21"/>
      <c r="C11" s="1713" t="s">
        <v>1751</v>
      </c>
      <c r="D11" s="299" t="s">
        <v>1754</v>
      </c>
      <c r="E11" s="1714" t="s">
        <v>1752</v>
      </c>
      <c r="F11" s="25"/>
    </row>
    <row r="12" spans="2:13" s="302" customFormat="1" ht="23.25" customHeight="1" x14ac:dyDescent="0.65">
      <c r="B12" s="297"/>
      <c r="C12" s="298" t="s">
        <v>1685</v>
      </c>
      <c r="D12" s="299" t="s">
        <v>1888</v>
      </c>
      <c r="E12" s="300" t="s">
        <v>1224</v>
      </c>
      <c r="F12" s="301"/>
    </row>
    <row r="13" spans="2:13" s="8" customFormat="1" ht="23.25" customHeight="1" x14ac:dyDescent="0.65">
      <c r="B13" s="303">
        <v>1</v>
      </c>
      <c r="C13" s="304" t="s">
        <v>1686</v>
      </c>
      <c r="D13" s="305" t="s">
        <v>1141</v>
      </c>
      <c r="E13" s="306" t="s">
        <v>1026</v>
      </c>
      <c r="F13" s="307">
        <v>1</v>
      </c>
    </row>
    <row r="14" spans="2:13" s="8" customFormat="1" ht="23.25" customHeight="1" x14ac:dyDescent="0.65">
      <c r="B14" s="303">
        <v>2</v>
      </c>
      <c r="C14" s="308" t="s">
        <v>1837</v>
      </c>
      <c r="D14" s="305" t="s">
        <v>1142</v>
      </c>
      <c r="E14" s="309" t="s">
        <v>1838</v>
      </c>
      <c r="F14" s="307">
        <v>2</v>
      </c>
    </row>
    <row r="15" spans="2:13" s="8" customFormat="1" ht="23.25" customHeight="1" x14ac:dyDescent="0.65">
      <c r="B15" s="303">
        <v>3</v>
      </c>
      <c r="C15" s="308" t="s">
        <v>1158</v>
      </c>
      <c r="D15" s="305" t="s">
        <v>1143</v>
      </c>
      <c r="E15" s="309" t="s">
        <v>1948</v>
      </c>
      <c r="F15" s="307">
        <v>3</v>
      </c>
    </row>
    <row r="16" spans="2:13" s="8" customFormat="1" ht="23.25" customHeight="1" x14ac:dyDescent="0.65">
      <c r="B16" s="303">
        <v>4</v>
      </c>
      <c r="C16" s="308" t="s">
        <v>1126</v>
      </c>
      <c r="D16" s="305" t="s">
        <v>1651</v>
      </c>
      <c r="E16" s="309" t="s">
        <v>1127</v>
      </c>
      <c r="F16" s="307">
        <v>4</v>
      </c>
    </row>
    <row r="17" spans="2:6" s="8" customFormat="1" ht="23.25" customHeight="1" x14ac:dyDescent="0.65">
      <c r="B17" s="310">
        <v>5</v>
      </c>
      <c r="C17" s="308" t="s">
        <v>1675</v>
      </c>
      <c r="D17" s="305" t="s">
        <v>1144</v>
      </c>
      <c r="E17" s="309" t="s">
        <v>1645</v>
      </c>
      <c r="F17" s="311">
        <v>5</v>
      </c>
    </row>
    <row r="18" spans="2:6" s="8" customFormat="1" ht="57.75" customHeight="1" x14ac:dyDescent="0.65">
      <c r="B18" s="1605">
        <v>6</v>
      </c>
      <c r="C18" s="1771" t="s">
        <v>1944</v>
      </c>
      <c r="D18" s="305" t="s">
        <v>1145</v>
      </c>
      <c r="E18" s="1675" t="s">
        <v>1949</v>
      </c>
      <c r="F18" s="1606">
        <v>6</v>
      </c>
    </row>
    <row r="19" spans="2:6" s="8" customFormat="1" ht="28.5" customHeight="1" x14ac:dyDescent="0.65">
      <c r="B19" s="303">
        <v>7</v>
      </c>
      <c r="C19" s="308" t="s">
        <v>1945</v>
      </c>
      <c r="D19" s="305" t="s">
        <v>1146</v>
      </c>
      <c r="E19" s="1675" t="s">
        <v>1950</v>
      </c>
      <c r="F19" s="307">
        <v>7</v>
      </c>
    </row>
    <row r="20" spans="2:6" s="8" customFormat="1" ht="51.75" customHeight="1" x14ac:dyDescent="0.65">
      <c r="B20" s="303">
        <v>8</v>
      </c>
      <c r="C20" s="1771" t="s">
        <v>1946</v>
      </c>
      <c r="D20" s="305" t="s">
        <v>1147</v>
      </c>
      <c r="E20" s="1675" t="s">
        <v>1951</v>
      </c>
      <c r="F20" s="307">
        <v>8</v>
      </c>
    </row>
    <row r="21" spans="2:6" s="8" customFormat="1" ht="50.25" customHeight="1" x14ac:dyDescent="0.65">
      <c r="B21" s="303">
        <v>9</v>
      </c>
      <c r="C21" s="1771" t="s">
        <v>1947</v>
      </c>
      <c r="D21" s="305" t="s">
        <v>1223</v>
      </c>
      <c r="E21" s="1675" t="s">
        <v>1952</v>
      </c>
      <c r="F21" s="307">
        <v>9</v>
      </c>
    </row>
    <row r="22" spans="2:6" s="8" customFormat="1" ht="23.25" customHeight="1" x14ac:dyDescent="0.65">
      <c r="B22" s="303">
        <v>10</v>
      </c>
      <c r="C22" s="308" t="s">
        <v>1132</v>
      </c>
      <c r="D22" s="305" t="s">
        <v>1223</v>
      </c>
      <c r="E22" s="309" t="s">
        <v>1128</v>
      </c>
      <c r="F22" s="307">
        <v>10</v>
      </c>
    </row>
    <row r="23" spans="2:6" s="8" customFormat="1" ht="23.25" customHeight="1" x14ac:dyDescent="0.65">
      <c r="B23" s="303">
        <v>11</v>
      </c>
      <c r="C23" s="308" t="s">
        <v>1687</v>
      </c>
      <c r="D23" s="305" t="s">
        <v>1148</v>
      </c>
      <c r="E23" s="312" t="s">
        <v>1027</v>
      </c>
      <c r="F23" s="307">
        <v>11</v>
      </c>
    </row>
    <row r="24" spans="2:6" s="8" customFormat="1" ht="23.25" customHeight="1" x14ac:dyDescent="0.65">
      <c r="B24" s="303">
        <v>12</v>
      </c>
      <c r="C24" s="308" t="s">
        <v>1691</v>
      </c>
      <c r="D24" s="305" t="s">
        <v>1862</v>
      </c>
      <c r="E24" s="306" t="s">
        <v>1161</v>
      </c>
      <c r="F24" s="307">
        <v>12</v>
      </c>
    </row>
    <row r="25" spans="2:6" s="8" customFormat="1" ht="23.25" customHeight="1" x14ac:dyDescent="0.65">
      <c r="B25" s="303">
        <v>13</v>
      </c>
      <c r="C25" s="308" t="s">
        <v>1676</v>
      </c>
      <c r="D25" s="305" t="s">
        <v>1863</v>
      </c>
      <c r="E25" s="313" t="s">
        <v>1133</v>
      </c>
      <c r="F25" s="307">
        <v>13</v>
      </c>
    </row>
    <row r="26" spans="2:6" s="8" customFormat="1" ht="23.25" customHeight="1" x14ac:dyDescent="0.65">
      <c r="B26" s="303">
        <v>14</v>
      </c>
      <c r="C26" s="308" t="s">
        <v>1677</v>
      </c>
      <c r="D26" s="305" t="s">
        <v>1863</v>
      </c>
      <c r="E26" s="313" t="s">
        <v>1129</v>
      </c>
      <c r="F26" s="307">
        <v>14</v>
      </c>
    </row>
    <row r="27" spans="2:6" s="8" customFormat="1" ht="23.25" customHeight="1" x14ac:dyDescent="0.65">
      <c r="B27" s="303">
        <v>15</v>
      </c>
      <c r="C27" s="308" t="s">
        <v>1689</v>
      </c>
      <c r="D27" s="305" t="s">
        <v>1652</v>
      </c>
      <c r="E27" s="306" t="s">
        <v>1225</v>
      </c>
      <c r="F27" s="307">
        <v>15</v>
      </c>
    </row>
    <row r="28" spans="2:6" s="8" customFormat="1" ht="23.25" customHeight="1" x14ac:dyDescent="0.65">
      <c r="B28" s="303">
        <v>16</v>
      </c>
      <c r="C28" s="308" t="s">
        <v>1690</v>
      </c>
      <c r="D28" s="305" t="s">
        <v>1653</v>
      </c>
      <c r="E28" s="306" t="s">
        <v>1159</v>
      </c>
      <c r="F28" s="307">
        <v>16</v>
      </c>
    </row>
    <row r="29" spans="2:6" s="8" customFormat="1" ht="23.25" customHeight="1" x14ac:dyDescent="0.65">
      <c r="B29" s="303">
        <v>17</v>
      </c>
      <c r="C29" s="314" t="s">
        <v>1448</v>
      </c>
      <c r="D29" s="305" t="s">
        <v>1864</v>
      </c>
      <c r="E29" s="315" t="s">
        <v>1425</v>
      </c>
      <c r="F29" s="307">
        <v>17</v>
      </c>
    </row>
    <row r="30" spans="2:6" s="8" customFormat="1" ht="23.25" customHeight="1" x14ac:dyDescent="0.65">
      <c r="B30" s="303">
        <v>18</v>
      </c>
      <c r="C30" s="308" t="s">
        <v>1160</v>
      </c>
      <c r="D30" s="305" t="s">
        <v>1865</v>
      </c>
      <c r="E30" s="309" t="s">
        <v>1226</v>
      </c>
      <c r="F30" s="307">
        <v>18</v>
      </c>
    </row>
    <row r="31" spans="2:6" s="8" customFormat="1" ht="23.25" customHeight="1" x14ac:dyDescent="0.65">
      <c r="B31" s="297"/>
      <c r="C31" s="298" t="s">
        <v>1426</v>
      </c>
      <c r="D31" s="299" t="s">
        <v>1871</v>
      </c>
      <c r="E31" s="316" t="s">
        <v>1706</v>
      </c>
      <c r="F31" s="301"/>
    </row>
    <row r="32" spans="2:6" s="8" customFormat="1" ht="23.25" customHeight="1" x14ac:dyDescent="0.65">
      <c r="B32" s="303">
        <v>19</v>
      </c>
      <c r="C32" s="314" t="s">
        <v>1692</v>
      </c>
      <c r="D32" s="305" t="s">
        <v>1872</v>
      </c>
      <c r="E32" s="315" t="s">
        <v>1565</v>
      </c>
      <c r="F32" s="307">
        <v>19</v>
      </c>
    </row>
    <row r="33" spans="2:6" s="302" customFormat="1" ht="23.25" customHeight="1" x14ac:dyDescent="0.65">
      <c r="B33" s="303">
        <v>20</v>
      </c>
      <c r="C33" s="314" t="s">
        <v>1445</v>
      </c>
      <c r="D33" s="305" t="s">
        <v>1873</v>
      </c>
      <c r="E33" s="315" t="s">
        <v>1447</v>
      </c>
      <c r="F33" s="307">
        <v>20</v>
      </c>
    </row>
    <row r="34" spans="2:6" s="8" customFormat="1" ht="23.25" customHeight="1" x14ac:dyDescent="0.65">
      <c r="B34" s="303">
        <v>21</v>
      </c>
      <c r="C34" s="314" t="s">
        <v>1446</v>
      </c>
      <c r="D34" s="305" t="s">
        <v>1874</v>
      </c>
      <c r="E34" s="315" t="s">
        <v>1707</v>
      </c>
      <c r="F34" s="307">
        <v>21</v>
      </c>
    </row>
    <row r="35" spans="2:6" s="8" customFormat="1" ht="23.25" customHeight="1" x14ac:dyDescent="0.65">
      <c r="B35" s="303"/>
      <c r="C35" s="298" t="s">
        <v>1693</v>
      </c>
      <c r="D35" s="299" t="s">
        <v>1877</v>
      </c>
      <c r="E35" s="300" t="s">
        <v>1427</v>
      </c>
      <c r="F35" s="307"/>
    </row>
    <row r="36" spans="2:6" s="8" customFormat="1" ht="23.25" customHeight="1" x14ac:dyDescent="0.65">
      <c r="B36" s="303">
        <v>22</v>
      </c>
      <c r="C36" s="308" t="s">
        <v>1694</v>
      </c>
      <c r="D36" s="305" t="s">
        <v>1875</v>
      </c>
      <c r="E36" s="317" t="s">
        <v>1153</v>
      </c>
      <c r="F36" s="307">
        <v>22</v>
      </c>
    </row>
    <row r="37" spans="2:6" s="302" customFormat="1" ht="23.25" customHeight="1" x14ac:dyDescent="0.65">
      <c r="B37" s="303">
        <v>23</v>
      </c>
      <c r="C37" s="308" t="s">
        <v>1695</v>
      </c>
      <c r="D37" s="305" t="s">
        <v>1876</v>
      </c>
      <c r="E37" s="317" t="s">
        <v>1228</v>
      </c>
      <c r="F37" s="307">
        <v>23</v>
      </c>
    </row>
    <row r="38" spans="2:6" s="8" customFormat="1" ht="23.25" customHeight="1" x14ac:dyDescent="0.65">
      <c r="B38" s="303"/>
      <c r="C38" s="298" t="s">
        <v>1824</v>
      </c>
      <c r="D38" s="299" t="s">
        <v>1878</v>
      </c>
      <c r="E38" s="300" t="s">
        <v>1716</v>
      </c>
      <c r="F38" s="307"/>
    </row>
    <row r="39" spans="2:6" s="8" customFormat="1" ht="23.25" customHeight="1" x14ac:dyDescent="0.65">
      <c r="B39" s="303">
        <v>24</v>
      </c>
      <c r="C39" s="308" t="s">
        <v>1678</v>
      </c>
      <c r="D39" s="305" t="s">
        <v>1879</v>
      </c>
      <c r="E39" s="317" t="s">
        <v>1679</v>
      </c>
      <c r="F39" s="307">
        <v>24</v>
      </c>
    </row>
    <row r="40" spans="2:6" s="302" customFormat="1" ht="23.25" customHeight="1" x14ac:dyDescent="0.65">
      <c r="B40" s="303">
        <v>25</v>
      </c>
      <c r="C40" s="308" t="s">
        <v>1665</v>
      </c>
      <c r="D40" s="305" t="s">
        <v>1880</v>
      </c>
      <c r="E40" s="317" t="s">
        <v>1666</v>
      </c>
      <c r="F40" s="307">
        <v>25</v>
      </c>
    </row>
    <row r="41" spans="2:6" s="8" customFormat="1" ht="23.25" customHeight="1" x14ac:dyDescent="0.65">
      <c r="B41" s="303">
        <v>26</v>
      </c>
      <c r="C41" s="308" t="s">
        <v>1684</v>
      </c>
      <c r="D41" s="305" t="s">
        <v>1881</v>
      </c>
      <c r="E41" s="317" t="s">
        <v>1227</v>
      </c>
      <c r="F41" s="307">
        <v>26</v>
      </c>
    </row>
    <row r="42" spans="2:6" s="8" customFormat="1" ht="23.25" customHeight="1" x14ac:dyDescent="0.65">
      <c r="B42" s="303">
        <v>27</v>
      </c>
      <c r="C42" s="308" t="s">
        <v>1532</v>
      </c>
      <c r="D42" s="305" t="s">
        <v>1881</v>
      </c>
      <c r="E42" s="317" t="s">
        <v>1531</v>
      </c>
      <c r="F42" s="307">
        <v>27</v>
      </c>
    </row>
    <row r="43" spans="2:6" s="8" customFormat="1" ht="23.25" customHeight="1" x14ac:dyDescent="0.65">
      <c r="B43" s="303">
        <v>28</v>
      </c>
      <c r="C43" s="1597" t="s">
        <v>1733</v>
      </c>
      <c r="D43" s="305" t="s">
        <v>1882</v>
      </c>
      <c r="E43" s="318" t="s">
        <v>1028</v>
      </c>
      <c r="F43" s="307">
        <v>28</v>
      </c>
    </row>
    <row r="44" spans="2:6" s="8" customFormat="1" ht="23.25" customHeight="1" x14ac:dyDescent="0.65">
      <c r="B44" s="303">
        <v>29</v>
      </c>
      <c r="C44" s="308" t="s">
        <v>1696</v>
      </c>
      <c r="D44" s="305" t="s">
        <v>1654</v>
      </c>
      <c r="E44" s="317" t="s">
        <v>1029</v>
      </c>
      <c r="F44" s="307">
        <v>29</v>
      </c>
    </row>
    <row r="45" spans="2:6" s="8" customFormat="1" ht="30" customHeight="1" x14ac:dyDescent="0.65">
      <c r="B45" s="303">
        <v>30</v>
      </c>
      <c r="C45" s="308" t="s">
        <v>1697</v>
      </c>
      <c r="D45" s="305" t="s">
        <v>1655</v>
      </c>
      <c r="E45" s="317" t="s">
        <v>1030</v>
      </c>
      <c r="F45" s="307">
        <v>30</v>
      </c>
    </row>
    <row r="46" spans="2:6" s="8" customFormat="1" ht="24.2" customHeight="1" x14ac:dyDescent="0.65">
      <c r="B46" s="303">
        <v>31</v>
      </c>
      <c r="C46" s="308" t="s">
        <v>1682</v>
      </c>
      <c r="D46" s="305" t="s">
        <v>1883</v>
      </c>
      <c r="E46" s="317" t="s">
        <v>1031</v>
      </c>
      <c r="F46" s="307">
        <v>31</v>
      </c>
    </row>
    <row r="47" spans="2:6" s="8" customFormat="1" ht="23.25" customHeight="1" x14ac:dyDescent="0.65">
      <c r="B47" s="303">
        <v>32</v>
      </c>
      <c r="C47" s="308" t="s">
        <v>1683</v>
      </c>
      <c r="D47" s="305" t="s">
        <v>1656</v>
      </c>
      <c r="E47" s="317" t="s">
        <v>1032</v>
      </c>
      <c r="F47" s="307">
        <v>32</v>
      </c>
    </row>
    <row r="48" spans="2:6" s="8" customFormat="1" ht="23.25" customHeight="1" x14ac:dyDescent="0.65">
      <c r="B48" s="303">
        <v>33</v>
      </c>
      <c r="C48" s="308" t="s">
        <v>1681</v>
      </c>
      <c r="D48" s="305" t="s">
        <v>1657</v>
      </c>
      <c r="E48" s="317" t="s">
        <v>1033</v>
      </c>
      <c r="F48" s="307">
        <v>33</v>
      </c>
    </row>
    <row r="49" spans="2:6" s="8" customFormat="1" ht="23.25" customHeight="1" x14ac:dyDescent="0.65">
      <c r="B49" s="303"/>
      <c r="C49" s="298" t="s">
        <v>1667</v>
      </c>
      <c r="D49" s="305" t="s">
        <v>1884</v>
      </c>
      <c r="E49" s="300" t="s">
        <v>1564</v>
      </c>
      <c r="F49" s="307"/>
    </row>
    <row r="50" spans="2:6" s="8" customFormat="1" ht="23.25" customHeight="1" x14ac:dyDescent="0.65">
      <c r="B50" s="303">
        <v>34</v>
      </c>
      <c r="C50" s="308" t="s">
        <v>1698</v>
      </c>
      <c r="D50" s="305" t="s">
        <v>1885</v>
      </c>
      <c r="E50" s="317" t="s">
        <v>1034</v>
      </c>
      <c r="F50" s="307">
        <v>34</v>
      </c>
    </row>
    <row r="51" spans="2:6" s="8" customFormat="1" ht="23.25" customHeight="1" x14ac:dyDescent="0.65">
      <c r="B51" s="303">
        <v>35</v>
      </c>
      <c r="C51" s="308" t="s">
        <v>1699</v>
      </c>
      <c r="D51" s="305" t="s">
        <v>1886</v>
      </c>
      <c r="E51" s="317" t="s">
        <v>1035</v>
      </c>
      <c r="F51" s="307">
        <v>35</v>
      </c>
    </row>
    <row r="52" spans="2:6" s="8" customFormat="1" ht="23.25" customHeight="1" x14ac:dyDescent="0.65">
      <c r="B52" s="303">
        <v>36</v>
      </c>
      <c r="C52" s="308" t="s">
        <v>1700</v>
      </c>
      <c r="D52" s="305" t="s">
        <v>1658</v>
      </c>
      <c r="E52" s="317" t="s">
        <v>1036</v>
      </c>
      <c r="F52" s="307">
        <v>36</v>
      </c>
    </row>
    <row r="53" spans="2:6" s="8" customFormat="1" ht="23.25" customHeight="1" x14ac:dyDescent="0.65">
      <c r="B53" s="303">
        <v>37</v>
      </c>
      <c r="C53" s="308" t="s">
        <v>1701</v>
      </c>
      <c r="D53" s="305" t="s">
        <v>1659</v>
      </c>
      <c r="E53" s="317" t="s">
        <v>1130</v>
      </c>
      <c r="F53" s="307">
        <v>37</v>
      </c>
    </row>
    <row r="54" spans="2:6" s="8" customFormat="1" ht="23.25" customHeight="1" x14ac:dyDescent="0.65">
      <c r="B54" s="303">
        <v>38</v>
      </c>
      <c r="C54" s="308" t="s">
        <v>1702</v>
      </c>
      <c r="D54" s="305" t="s">
        <v>1660</v>
      </c>
      <c r="E54" s="317" t="s">
        <v>1037</v>
      </c>
      <c r="F54" s="307">
        <v>38</v>
      </c>
    </row>
    <row r="55" spans="2:6" s="8" customFormat="1" ht="23.25" customHeight="1" x14ac:dyDescent="0.65">
      <c r="B55" s="303">
        <v>39</v>
      </c>
      <c r="C55" s="308" t="s">
        <v>1703</v>
      </c>
      <c r="D55" s="305" t="s">
        <v>1661</v>
      </c>
      <c r="E55" s="317" t="s">
        <v>1131</v>
      </c>
      <c r="F55" s="307">
        <v>39</v>
      </c>
    </row>
    <row r="56" spans="2:6" s="8" customFormat="1" ht="23.25" customHeight="1" x14ac:dyDescent="0.65">
      <c r="B56" s="303">
        <v>40</v>
      </c>
      <c r="C56" s="308" t="s">
        <v>1704</v>
      </c>
      <c r="D56" s="305" t="s">
        <v>1662</v>
      </c>
      <c r="E56" s="317" t="s">
        <v>1038</v>
      </c>
      <c r="F56" s="307">
        <v>40</v>
      </c>
    </row>
    <row r="57" spans="2:6" s="8" customFormat="1" ht="23.25" customHeight="1" x14ac:dyDescent="0.65">
      <c r="B57" s="303">
        <v>41</v>
      </c>
      <c r="C57" s="308" t="s">
        <v>1705</v>
      </c>
      <c r="D57" s="305" t="s">
        <v>1663</v>
      </c>
      <c r="E57" s="317" t="s">
        <v>1229</v>
      </c>
      <c r="F57" s="307">
        <v>41</v>
      </c>
    </row>
    <row r="58" spans="2:6" s="8" customFormat="1" ht="23.25" customHeight="1" x14ac:dyDescent="0.65">
      <c r="B58" s="303">
        <v>42</v>
      </c>
      <c r="C58" s="308" t="s">
        <v>1747</v>
      </c>
      <c r="D58" s="305" t="s">
        <v>1664</v>
      </c>
      <c r="E58" s="317" t="s">
        <v>1823</v>
      </c>
      <c r="F58" s="307">
        <v>42</v>
      </c>
    </row>
    <row r="59" spans="2:6" s="8" customFormat="1" ht="23.25" customHeight="1" x14ac:dyDescent="0.65">
      <c r="B59" s="303">
        <v>43</v>
      </c>
      <c r="C59" s="308" t="s">
        <v>1957</v>
      </c>
      <c r="D59" s="305" t="s">
        <v>1887</v>
      </c>
      <c r="E59" s="317" t="s">
        <v>1958</v>
      </c>
      <c r="F59" s="307">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603" customFormat="1" ht="36.75" x14ac:dyDescent="0.85">
      <c r="B3" s="1797" t="s">
        <v>1136</v>
      </c>
      <c r="C3" s="1797"/>
      <c r="D3" s="1797"/>
      <c r="E3" s="1797"/>
      <c r="F3" s="1797"/>
      <c r="G3" s="1797"/>
      <c r="H3" s="1797"/>
      <c r="I3" s="1797"/>
      <c r="J3" s="1797"/>
      <c r="K3" s="1797"/>
      <c r="L3" s="1797"/>
      <c r="M3" s="1797"/>
      <c r="N3" s="1797"/>
      <c r="O3" s="1797"/>
      <c r="P3" s="1797"/>
      <c r="Q3" s="1797"/>
      <c r="R3" s="1797"/>
      <c r="S3" s="1797"/>
      <c r="T3" s="1797"/>
      <c r="U3" s="1797"/>
      <c r="V3" s="1797"/>
      <c r="W3" s="1797"/>
    </row>
    <row r="4" spans="2:35" s="1603" customFormat="1" ht="12.75" customHeight="1" x14ac:dyDescent="0.85">
      <c r="N4" s="397"/>
    </row>
    <row r="5" spans="2:35" s="1603" customFormat="1" ht="36.75" x14ac:dyDescent="0.85">
      <c r="B5" s="1797" t="s">
        <v>1137</v>
      </c>
      <c r="C5" s="1797"/>
      <c r="D5" s="1797"/>
      <c r="E5" s="1797"/>
      <c r="F5" s="1797"/>
      <c r="G5" s="1797"/>
      <c r="H5" s="1798"/>
      <c r="I5" s="1798"/>
      <c r="J5" s="1798"/>
      <c r="K5" s="1798"/>
      <c r="L5" s="1798"/>
      <c r="M5" s="1798"/>
      <c r="N5" s="1798"/>
      <c r="O5" s="1798"/>
      <c r="P5" s="1798"/>
      <c r="Q5" s="1798"/>
      <c r="R5" s="1798"/>
      <c r="S5" s="1798"/>
      <c r="T5" s="1798"/>
      <c r="U5" s="1798"/>
      <c r="V5" s="1798"/>
      <c r="W5" s="1798"/>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604" customFormat="1" ht="22.5" customHeight="1" thickTop="1" x14ac:dyDescent="0.7">
      <c r="B9" s="1781" t="s">
        <v>887</v>
      </c>
      <c r="C9" s="1784">
        <v>2002</v>
      </c>
      <c r="D9" s="1784">
        <v>2003</v>
      </c>
      <c r="E9" s="1784">
        <v>2004</v>
      </c>
      <c r="F9" s="1784">
        <v>2005</v>
      </c>
      <c r="G9" s="1784">
        <v>2006</v>
      </c>
      <c r="H9" s="1784">
        <v>2007</v>
      </c>
      <c r="I9" s="1784">
        <v>2008</v>
      </c>
      <c r="J9" s="1784">
        <v>2009</v>
      </c>
      <c r="K9" s="1784">
        <v>2010</v>
      </c>
      <c r="L9" s="1784">
        <v>2011</v>
      </c>
      <c r="M9" s="337"/>
      <c r="N9" s="1794" t="s">
        <v>1617</v>
      </c>
      <c r="O9" s="1784">
        <v>2012</v>
      </c>
      <c r="P9" s="1784">
        <v>2013</v>
      </c>
      <c r="Q9" s="1784">
        <v>2014</v>
      </c>
      <c r="R9" s="1784">
        <v>2015</v>
      </c>
      <c r="S9" s="1784">
        <v>2016</v>
      </c>
      <c r="T9" s="1784" t="s">
        <v>1586</v>
      </c>
      <c r="U9" s="1784" t="s">
        <v>1598</v>
      </c>
      <c r="V9" s="1469" t="s">
        <v>1632</v>
      </c>
      <c r="W9" s="1778" t="s">
        <v>886</v>
      </c>
    </row>
    <row r="10" spans="2:35" s="258" customFormat="1" ht="18.75" customHeight="1" x14ac:dyDescent="0.7">
      <c r="B10" s="1782"/>
      <c r="C10" s="1785"/>
      <c r="D10" s="1785"/>
      <c r="E10" s="1785"/>
      <c r="F10" s="1785"/>
      <c r="G10" s="1785"/>
      <c r="H10" s="1785"/>
      <c r="I10" s="1785"/>
      <c r="J10" s="1785"/>
      <c r="K10" s="1785"/>
      <c r="L10" s="1785"/>
      <c r="M10" s="338"/>
      <c r="N10" s="1795"/>
      <c r="O10" s="1785"/>
      <c r="P10" s="1785"/>
      <c r="Q10" s="1785"/>
      <c r="R10" s="1785"/>
      <c r="S10" s="1785"/>
      <c r="T10" s="1785"/>
      <c r="U10" s="1785"/>
      <c r="V10" s="1598" t="s">
        <v>377</v>
      </c>
      <c r="W10" s="1779"/>
    </row>
    <row r="11" spans="2:35" s="340" customFormat="1" ht="18.75" customHeight="1" x14ac:dyDescent="0.7">
      <c r="B11" s="1782"/>
      <c r="C11" s="1785"/>
      <c r="D11" s="1785"/>
      <c r="E11" s="1785"/>
      <c r="F11" s="1785"/>
      <c r="G11" s="1785"/>
      <c r="H11" s="1785"/>
      <c r="I11" s="1785"/>
      <c r="J11" s="1785"/>
      <c r="K11" s="1785"/>
      <c r="L11" s="1793"/>
      <c r="M11" s="339"/>
      <c r="N11" s="1796"/>
      <c r="O11" s="1793"/>
      <c r="P11" s="1786"/>
      <c r="Q11" s="1786"/>
      <c r="R11" s="1786"/>
      <c r="S11" s="1786"/>
      <c r="T11" s="1786"/>
      <c r="U11" s="1786"/>
      <c r="V11" s="1599" t="s">
        <v>151</v>
      </c>
      <c r="W11" s="1779"/>
    </row>
    <row r="12" spans="2:35" s="340" customFormat="1" ht="9" customHeight="1" x14ac:dyDescent="0.7">
      <c r="B12" s="375"/>
      <c r="C12" s="376"/>
      <c r="D12" s="376"/>
      <c r="E12" s="376"/>
      <c r="F12" s="376"/>
      <c r="G12" s="376"/>
      <c r="H12" s="376"/>
      <c r="I12" s="376"/>
      <c r="J12" s="376"/>
      <c r="K12" s="376"/>
      <c r="L12" s="377"/>
      <c r="M12" s="377"/>
      <c r="N12" s="378"/>
      <c r="O12" s="377"/>
      <c r="P12" s="377"/>
      <c r="Q12" s="377"/>
      <c r="R12" s="377"/>
      <c r="S12" s="377"/>
      <c r="T12" s="377"/>
      <c r="U12" s="377"/>
      <c r="V12" s="377"/>
      <c r="W12" s="379"/>
    </row>
    <row r="13" spans="2:35" s="362" customFormat="1" ht="61.5" x14ac:dyDescent="0.2">
      <c r="B13" s="979" t="s">
        <v>1468</v>
      </c>
      <c r="C13" s="943"/>
      <c r="D13" s="943"/>
      <c r="E13" s="943"/>
      <c r="F13" s="943"/>
      <c r="G13" s="943"/>
      <c r="H13" s="643"/>
      <c r="I13" s="943"/>
      <c r="J13" s="943"/>
      <c r="K13" s="943"/>
      <c r="L13" s="944"/>
      <c r="M13" s="944"/>
      <c r="N13" s="945"/>
      <c r="O13" s="944"/>
      <c r="P13" s="944"/>
      <c r="Q13" s="944"/>
      <c r="R13" s="944"/>
      <c r="S13" s="944"/>
      <c r="T13" s="944"/>
      <c r="U13" s="944"/>
      <c r="V13" s="944"/>
      <c r="W13" s="381" t="s">
        <v>764</v>
      </c>
    </row>
    <row r="14" spans="2:35" s="362" customFormat="1" ht="12.75" customHeight="1" x14ac:dyDescent="0.2">
      <c r="B14" s="456"/>
      <c r="C14" s="643"/>
      <c r="D14" s="643"/>
      <c r="E14" s="643"/>
      <c r="F14" s="643"/>
      <c r="G14" s="643"/>
      <c r="H14" s="643"/>
      <c r="I14" s="643"/>
      <c r="J14" s="643"/>
      <c r="K14" s="643"/>
      <c r="L14" s="644"/>
      <c r="M14" s="644"/>
      <c r="N14" s="946"/>
      <c r="O14" s="644"/>
      <c r="P14" s="644"/>
      <c r="Q14" s="644"/>
      <c r="R14" s="644"/>
      <c r="S14" s="644"/>
      <c r="T14" s="644"/>
      <c r="U14" s="644"/>
      <c r="V14" s="644"/>
      <c r="W14" s="628"/>
    </row>
    <row r="15" spans="2:35" s="362" customFormat="1" ht="26.25" customHeight="1" x14ac:dyDescent="0.2">
      <c r="B15" s="456" t="s">
        <v>175</v>
      </c>
      <c r="C15" s="654">
        <v>78609</v>
      </c>
      <c r="D15" s="363" t="e">
        <f t="shared" ref="D15:I15" si="0">+D16+D17</f>
        <v>#REF!</v>
      </c>
      <c r="E15" s="363" t="e">
        <f t="shared" si="0"/>
        <v>#REF!</v>
      </c>
      <c r="F15" s="363" t="e">
        <f t="shared" si="0"/>
        <v>#REF!</v>
      </c>
      <c r="G15" s="368" t="e">
        <f t="shared" si="0"/>
        <v>#REF!</v>
      </c>
      <c r="H15" s="368" t="e">
        <f t="shared" si="0"/>
        <v>#REF!</v>
      </c>
      <c r="I15" s="368" t="e">
        <f t="shared" si="0"/>
        <v>#REF!</v>
      </c>
      <c r="J15" s="363" t="e">
        <f>+J16+J17</f>
        <v>#REF!</v>
      </c>
      <c r="K15" s="363" t="e">
        <f>+K16+K17</f>
        <v>#REF!</v>
      </c>
      <c r="L15" s="368" t="e">
        <f>+L16+L17</f>
        <v>#REF!</v>
      </c>
      <c r="M15" s="364"/>
      <c r="N15" s="947" t="e">
        <f t="shared" ref="N15:V15" si="1">+N16+N17</f>
        <v>#REF!</v>
      </c>
      <c r="O15" s="364" t="e">
        <f t="shared" si="1"/>
        <v>#REF!</v>
      </c>
      <c r="P15" s="948" t="e">
        <f t="shared" si="1"/>
        <v>#REF!</v>
      </c>
      <c r="Q15" s="948" t="e">
        <f t="shared" si="1"/>
        <v>#REF!</v>
      </c>
      <c r="R15" s="948" t="e">
        <f t="shared" si="1"/>
        <v>#REF!</v>
      </c>
      <c r="S15" s="948" t="e">
        <f t="shared" si="1"/>
        <v>#REF!</v>
      </c>
      <c r="T15" s="948" t="e">
        <f t="shared" si="1"/>
        <v>#REF!</v>
      </c>
      <c r="U15" s="948" t="e">
        <f t="shared" si="1"/>
        <v>#REF!</v>
      </c>
      <c r="V15" s="948" t="e">
        <f t="shared" si="1"/>
        <v>#REF!</v>
      </c>
      <c r="W15" s="628" t="s">
        <v>877</v>
      </c>
      <c r="X15" s="949"/>
      <c r="Y15" s="949"/>
      <c r="Z15" s="365"/>
      <c r="AA15" s="365"/>
      <c r="AB15" s="365"/>
      <c r="AC15" s="365"/>
      <c r="AD15" s="365"/>
      <c r="AE15" s="365"/>
      <c r="AF15" s="365"/>
      <c r="AG15" s="365"/>
      <c r="AH15" s="365"/>
    </row>
    <row r="16" spans="2:35" s="367" customFormat="1" ht="26.25" customHeight="1" x14ac:dyDescent="0.2">
      <c r="B16" s="629" t="s">
        <v>1134</v>
      </c>
      <c r="C16" s="600">
        <v>6388</v>
      </c>
      <c r="D16" s="333" t="e">
        <f>+#REF!-#REF!</f>
        <v>#REF!</v>
      </c>
      <c r="E16" s="333" t="e">
        <f>+#REF!-#REF!</f>
        <v>#REF!</v>
      </c>
      <c r="F16" s="333" t="e">
        <f>+#REF!-#REF!</f>
        <v>#REF!</v>
      </c>
      <c r="G16" s="333" t="e">
        <f>+#REF!-#REF!</f>
        <v>#REF!</v>
      </c>
      <c r="H16" s="333" t="e">
        <f>+#REF!-#REF!</f>
        <v>#REF!</v>
      </c>
      <c r="I16" s="333" t="e">
        <f>+#REF!-#REF!</f>
        <v>#REF!</v>
      </c>
      <c r="J16" s="333" t="e">
        <f>+#REF!-#REF!</f>
        <v>#REF!</v>
      </c>
      <c r="K16" s="333" t="e">
        <f>+#REF!-#REF!</f>
        <v>#REF!</v>
      </c>
      <c r="L16" s="950" t="e">
        <f>+#REF!-#REF!</f>
        <v>#REF!</v>
      </c>
      <c r="M16" s="331"/>
      <c r="N16" s="951" t="e">
        <f>+#REF!-#REF!</f>
        <v>#REF!</v>
      </c>
      <c r="O16" s="331" t="e">
        <f>+#REF!-#REF!</f>
        <v>#REF!</v>
      </c>
      <c r="P16" s="952" t="e">
        <f>+#REF!-#REF!</f>
        <v>#REF!</v>
      </c>
      <c r="Q16" s="952" t="e">
        <f>+#REF!-#REF!</f>
        <v>#REF!</v>
      </c>
      <c r="R16" s="952" t="e">
        <f>+#REF!-#REF!</f>
        <v>#REF!</v>
      </c>
      <c r="S16" s="952" t="e">
        <f>+#REF!-#REF!</f>
        <v>#REF!</v>
      </c>
      <c r="T16" s="952" t="e">
        <f>+#REF!-#REF!</f>
        <v>#REF!</v>
      </c>
      <c r="U16" s="952" t="e">
        <f>+#REF!-#REF!</f>
        <v>#REF!</v>
      </c>
      <c r="V16" s="952" t="e">
        <f>#REF!-#REF!</f>
        <v>#REF!</v>
      </c>
      <c r="W16" s="630" t="s">
        <v>1135</v>
      </c>
      <c r="X16" s="949"/>
      <c r="Y16" s="949"/>
      <c r="Z16" s="365"/>
      <c r="AA16" s="365"/>
      <c r="AB16" s="365"/>
      <c r="AC16" s="365"/>
      <c r="AD16" s="365"/>
      <c r="AE16" s="365"/>
      <c r="AF16" s="365"/>
      <c r="AG16" s="365"/>
      <c r="AH16" s="365"/>
    </row>
    <row r="17" spans="2:34" s="367" customFormat="1" ht="26.25" customHeight="1" x14ac:dyDescent="0.2">
      <c r="B17" s="629" t="s">
        <v>1501</v>
      </c>
      <c r="C17" s="600">
        <v>72221</v>
      </c>
      <c r="D17" s="333" t="e">
        <f>+#REF!-#REF!</f>
        <v>#REF!</v>
      </c>
      <c r="E17" s="333" t="e">
        <f>+#REF!-#REF!</f>
        <v>#REF!</v>
      </c>
      <c r="F17" s="950" t="e">
        <f>+#REF!-#REF!</f>
        <v>#REF!</v>
      </c>
      <c r="G17" s="950" t="e">
        <f>+#REF!-#REF!</f>
        <v>#REF!</v>
      </c>
      <c r="H17" s="950" t="e">
        <f>+#REF!-#REF!</f>
        <v>#REF!</v>
      </c>
      <c r="I17" s="950" t="e">
        <f>+#REF!-#REF!</f>
        <v>#REF!</v>
      </c>
      <c r="J17" s="333" t="e">
        <f>+#REF!-#REF!</f>
        <v>#REF!</v>
      </c>
      <c r="K17" s="333" t="e">
        <f>+#REF!-#REF!</f>
        <v>#REF!</v>
      </c>
      <c r="L17" s="950" t="e">
        <f>+#REF!-#REF!</f>
        <v>#REF!</v>
      </c>
      <c r="M17" s="953"/>
      <c r="N17" s="954" t="e">
        <f>+#REF!-#REF!</f>
        <v>#REF!</v>
      </c>
      <c r="O17" s="331" t="e">
        <f>+#REF!-#REF!</f>
        <v>#REF!</v>
      </c>
      <c r="P17" s="952" t="e">
        <f>+#REF!-#REF!</f>
        <v>#REF!</v>
      </c>
      <c r="Q17" s="952" t="e">
        <f>+#REF!-#REF!</f>
        <v>#REF!</v>
      </c>
      <c r="R17" s="952" t="e">
        <f>+#REF!-#REF!</f>
        <v>#REF!</v>
      </c>
      <c r="S17" s="952" t="e">
        <f>+#REF!-#REF!</f>
        <v>#REF!</v>
      </c>
      <c r="T17" s="952" t="e">
        <f>+#REF!-#REF!</f>
        <v>#REF!</v>
      </c>
      <c r="U17" s="952" t="e">
        <f>+#REF!-#REF!</f>
        <v>#REF!</v>
      </c>
      <c r="V17" s="952" t="e">
        <f>+#REF!-#REF!</f>
        <v>#REF!</v>
      </c>
      <c r="W17" s="630" t="s">
        <v>879</v>
      </c>
      <c r="X17" s="949"/>
      <c r="Y17" s="949"/>
      <c r="Z17" s="365"/>
      <c r="AA17" s="365"/>
      <c r="AB17" s="365"/>
      <c r="AC17" s="365"/>
      <c r="AD17" s="365"/>
      <c r="AE17" s="365"/>
      <c r="AF17" s="365"/>
      <c r="AG17" s="365"/>
      <c r="AH17" s="365"/>
    </row>
    <row r="18" spans="2:34" s="362" customFormat="1" ht="26.25" customHeight="1" x14ac:dyDescent="0.2">
      <c r="B18" s="456" t="s">
        <v>880</v>
      </c>
      <c r="C18" s="363">
        <v>66423.900000000023</v>
      </c>
      <c r="D18" s="363" t="e">
        <f t="shared" ref="D18:J18" si="2">+D19+D20+D21+D22+D23</f>
        <v>#REF!</v>
      </c>
      <c r="E18" s="363" t="e">
        <f t="shared" si="2"/>
        <v>#REF!</v>
      </c>
      <c r="F18" s="363" t="e">
        <f t="shared" si="2"/>
        <v>#REF!</v>
      </c>
      <c r="G18" s="363" t="e">
        <f t="shared" si="2"/>
        <v>#REF!</v>
      </c>
      <c r="H18" s="363" t="e">
        <f t="shared" si="2"/>
        <v>#REF!</v>
      </c>
      <c r="I18" s="363" t="e">
        <f t="shared" si="2"/>
        <v>#REF!</v>
      </c>
      <c r="J18" s="363" t="e">
        <f t="shared" si="2"/>
        <v>#REF!</v>
      </c>
      <c r="K18" s="363" t="e">
        <f>+K19+K20+K21+K22+K23</f>
        <v>#REF!</v>
      </c>
      <c r="L18" s="368" t="e">
        <f>+L19+L20+L21+L22+L23</f>
        <v>#REF!</v>
      </c>
      <c r="M18" s="642"/>
      <c r="N18" s="955" t="e">
        <f t="shared" ref="N18:V18" si="3">+N19+N20+N21+N22+N23</f>
        <v>#REF!</v>
      </c>
      <c r="O18" s="364" t="e">
        <f t="shared" si="3"/>
        <v>#REF!</v>
      </c>
      <c r="P18" s="948" t="e">
        <f t="shared" si="3"/>
        <v>#REF!</v>
      </c>
      <c r="Q18" s="948" t="e">
        <f t="shared" si="3"/>
        <v>#REF!</v>
      </c>
      <c r="R18" s="948" t="e">
        <f t="shared" si="3"/>
        <v>#REF!</v>
      </c>
      <c r="S18" s="948" t="e">
        <f t="shared" si="3"/>
        <v>#REF!</v>
      </c>
      <c r="T18" s="948" t="e">
        <f t="shared" si="3"/>
        <v>#REF!</v>
      </c>
      <c r="U18" s="948" t="e">
        <f t="shared" si="3"/>
        <v>#REF!</v>
      </c>
      <c r="V18" s="948" t="e">
        <f t="shared" si="3"/>
        <v>#REF!</v>
      </c>
      <c r="W18" s="628" t="s">
        <v>878</v>
      </c>
      <c r="X18" s="949"/>
      <c r="Y18" s="949"/>
      <c r="Z18" s="365"/>
      <c r="AA18" s="365"/>
      <c r="AB18" s="365"/>
      <c r="AC18" s="365"/>
      <c r="AD18" s="365"/>
      <c r="AE18" s="365"/>
      <c r="AF18" s="365"/>
      <c r="AG18" s="365"/>
      <c r="AH18" s="365"/>
    </row>
    <row r="19" spans="2:34" s="367" customFormat="1" ht="26.25" customHeight="1" x14ac:dyDescent="0.2">
      <c r="B19" s="629" t="s">
        <v>1449</v>
      </c>
      <c r="C19" s="600">
        <v>35268</v>
      </c>
      <c r="D19" s="333" t="e">
        <f>+#REF!-#REF!</f>
        <v>#REF!</v>
      </c>
      <c r="E19" s="333" t="e">
        <f>+#REF!-#REF!</f>
        <v>#REF!</v>
      </c>
      <c r="F19" s="333" t="e">
        <f>+#REF!-#REF!</f>
        <v>#REF!</v>
      </c>
      <c r="G19" s="333" t="e">
        <f>+#REF!-#REF!</f>
        <v>#REF!</v>
      </c>
      <c r="H19" s="333" t="e">
        <f>+#REF!-#REF!</f>
        <v>#REF!</v>
      </c>
      <c r="I19" s="333" t="e">
        <f>+#REF!-#REF!</f>
        <v>#REF!</v>
      </c>
      <c r="J19" s="333" t="e">
        <f>+#REF!-#REF!</f>
        <v>#REF!</v>
      </c>
      <c r="K19" s="333" t="e">
        <f>+#REF!-#REF!</f>
        <v>#REF!</v>
      </c>
      <c r="L19" s="333" t="e">
        <f>+#REF!-#REF!</f>
        <v>#REF!</v>
      </c>
      <c r="M19" s="331"/>
      <c r="N19" s="951" t="e">
        <f>+#REF!-#REF!</f>
        <v>#REF!</v>
      </c>
      <c r="O19" s="331" t="e">
        <f>+#REF!-#REF!</f>
        <v>#REF!</v>
      </c>
      <c r="P19" s="952" t="e">
        <f>+#REF!-#REF!</f>
        <v>#REF!</v>
      </c>
      <c r="Q19" s="952" t="e">
        <f>+#REF!-#REF!</f>
        <v>#REF!</v>
      </c>
      <c r="R19" s="952" t="e">
        <f>+#REF!-#REF!</f>
        <v>#REF!</v>
      </c>
      <c r="S19" s="952" t="e">
        <f>+#REF!-#REF!</f>
        <v>#REF!</v>
      </c>
      <c r="T19" s="952" t="e">
        <f>+#REF!-#REF!</f>
        <v>#REF!</v>
      </c>
      <c r="U19" s="952" t="e">
        <f>+#REF!-#REF!</f>
        <v>#REF!</v>
      </c>
      <c r="V19" s="952" t="e">
        <f>+#REF!-#REF!</f>
        <v>#REF!</v>
      </c>
      <c r="W19" s="630" t="s">
        <v>1451</v>
      </c>
      <c r="X19" s="949"/>
      <c r="Y19" s="949"/>
      <c r="Z19" s="365"/>
      <c r="AA19" s="365"/>
      <c r="AB19" s="365"/>
      <c r="AC19" s="365"/>
      <c r="AD19" s="365"/>
      <c r="AE19" s="365"/>
      <c r="AF19" s="365"/>
      <c r="AG19" s="365"/>
      <c r="AH19" s="365"/>
    </row>
    <row r="20" spans="2:34" s="367" customFormat="1" ht="26.25" customHeight="1" x14ac:dyDescent="0.2">
      <c r="B20" s="629" t="s">
        <v>1289</v>
      </c>
      <c r="C20" s="600">
        <v>-29487</v>
      </c>
      <c r="D20" s="333" t="e">
        <f>+#REF!-#REF!</f>
        <v>#REF!</v>
      </c>
      <c r="E20" s="333" t="e">
        <f>+#REF!-#REF!</f>
        <v>#REF!</v>
      </c>
      <c r="F20" s="333" t="e">
        <f>+#REF!-#REF!</f>
        <v>#REF!</v>
      </c>
      <c r="G20" s="333" t="e">
        <f>+#REF!-#REF!</f>
        <v>#REF!</v>
      </c>
      <c r="H20" s="333" t="e">
        <f>+#REF!-#REF!</f>
        <v>#REF!</v>
      </c>
      <c r="I20" s="333" t="e">
        <f>+#REF!-#REF!</f>
        <v>#REF!</v>
      </c>
      <c r="J20" s="333" t="e">
        <f>+#REF!-#REF!</f>
        <v>#REF!</v>
      </c>
      <c r="K20" s="333" t="e">
        <f>+#REF!-#REF!</f>
        <v>#REF!</v>
      </c>
      <c r="L20" s="950" t="e">
        <f>+#REF!-#REF!</f>
        <v>#REF!</v>
      </c>
      <c r="M20" s="953"/>
      <c r="N20" s="954" t="e">
        <f>+#REF!-#REF!</f>
        <v>#REF!</v>
      </c>
      <c r="O20" s="331" t="e">
        <f>+#REF!-#REF!</f>
        <v>#REF!</v>
      </c>
      <c r="P20" s="952" t="e">
        <f>+#REF!-#REF!</f>
        <v>#REF!</v>
      </c>
      <c r="Q20" s="952" t="e">
        <f>+#REF!-#REF!</f>
        <v>#REF!</v>
      </c>
      <c r="R20" s="952" t="e">
        <f>+#REF!-#REF!</f>
        <v>#REF!</v>
      </c>
      <c r="S20" s="952" t="e">
        <f>+#REF!-#REF!</f>
        <v>#REF!</v>
      </c>
      <c r="T20" s="952" t="e">
        <f>+#REF!-#REF!</f>
        <v>#REF!</v>
      </c>
      <c r="U20" s="952" t="e">
        <f>+#REF!-#REF!</f>
        <v>#REF!</v>
      </c>
      <c r="V20" s="952" t="e">
        <f>+#REF!-#REF!</f>
        <v>#REF!</v>
      </c>
      <c r="W20" s="630" t="s">
        <v>1305</v>
      </c>
      <c r="X20" s="949"/>
      <c r="Y20" s="949"/>
      <c r="Z20" s="365"/>
      <c r="AA20" s="365"/>
      <c r="AB20" s="365"/>
      <c r="AC20" s="365"/>
      <c r="AD20" s="365"/>
      <c r="AE20" s="365"/>
      <c r="AF20" s="365"/>
      <c r="AG20" s="365"/>
      <c r="AH20" s="365"/>
    </row>
    <row r="21" spans="2:34" s="367" customFormat="1" ht="26.25" customHeight="1" x14ac:dyDescent="0.2">
      <c r="B21" s="629" t="s">
        <v>1452</v>
      </c>
      <c r="C21" s="600">
        <v>5198</v>
      </c>
      <c r="D21" s="333" t="e">
        <f>+#REF!-#REF!</f>
        <v>#REF!</v>
      </c>
      <c r="E21" s="333" t="e">
        <f>+#REF!-#REF!</f>
        <v>#REF!</v>
      </c>
      <c r="F21" s="333" t="e">
        <f>+#REF!-#REF!</f>
        <v>#REF!</v>
      </c>
      <c r="G21" s="333" t="e">
        <f>+#REF!-#REF!</f>
        <v>#REF!</v>
      </c>
      <c r="H21" s="333" t="e">
        <f>+#REF!-#REF!</f>
        <v>#REF!</v>
      </c>
      <c r="I21" s="333" t="e">
        <f>+#REF!-#REF!</f>
        <v>#REF!</v>
      </c>
      <c r="J21" s="333" t="e">
        <f>+#REF!-#REF!</f>
        <v>#REF!</v>
      </c>
      <c r="K21" s="333" t="e">
        <f>+#REF!-#REF!</f>
        <v>#REF!</v>
      </c>
      <c r="L21" s="333" t="e">
        <f>+#REF!-#REF!</f>
        <v>#REF!</v>
      </c>
      <c r="M21" s="331"/>
      <c r="N21" s="951" t="e">
        <f>+#REF!-#REF!</f>
        <v>#REF!</v>
      </c>
      <c r="O21" s="331" t="e">
        <f>+#REF!-#REF!</f>
        <v>#REF!</v>
      </c>
      <c r="P21" s="952" t="e">
        <f>+#REF!-#REF!</f>
        <v>#REF!</v>
      </c>
      <c r="Q21" s="952" t="e">
        <f>+#REF!-#REF!</f>
        <v>#REF!</v>
      </c>
      <c r="R21" s="952" t="e">
        <f>+#REF!-#REF!</f>
        <v>#REF!</v>
      </c>
      <c r="S21" s="952" t="e">
        <f>+#REF!-#REF!</f>
        <v>#REF!</v>
      </c>
      <c r="T21" s="952" t="e">
        <f>+#REF!-#REF!</f>
        <v>#REF!</v>
      </c>
      <c r="U21" s="952" t="e">
        <f>+#REF!-#REF!</f>
        <v>#REF!</v>
      </c>
      <c r="V21" s="952" t="e">
        <f>+#REF!-#REF!</f>
        <v>#REF!</v>
      </c>
      <c r="W21" s="630" t="s">
        <v>1455</v>
      </c>
      <c r="X21" s="949"/>
      <c r="Y21" s="949"/>
      <c r="Z21" s="365"/>
      <c r="AA21" s="365"/>
      <c r="AB21" s="365"/>
      <c r="AC21" s="365"/>
      <c r="AD21" s="365"/>
      <c r="AE21" s="365"/>
      <c r="AF21" s="365"/>
      <c r="AG21" s="365"/>
      <c r="AH21" s="365"/>
    </row>
    <row r="22" spans="2:34" s="367" customFormat="1" ht="26.25" customHeight="1" x14ac:dyDescent="0.2">
      <c r="B22" s="629" t="s">
        <v>1453</v>
      </c>
      <c r="C22" s="600">
        <v>0</v>
      </c>
      <c r="D22" s="333" t="e">
        <f>+#REF!-#REF!</f>
        <v>#REF!</v>
      </c>
      <c r="E22" s="333" t="e">
        <f>+#REF!-#REF!</f>
        <v>#REF!</v>
      </c>
      <c r="F22" s="333" t="e">
        <f>+#REF!-#REF!</f>
        <v>#REF!</v>
      </c>
      <c r="G22" s="950" t="e">
        <f>+#REF!-#REF!</f>
        <v>#REF!</v>
      </c>
      <c r="H22" s="333" t="e">
        <f>+#REF!-#REF!</f>
        <v>#REF!</v>
      </c>
      <c r="I22" s="333" t="e">
        <f>+#REF!-#REF!</f>
        <v>#REF!</v>
      </c>
      <c r="J22" s="333" t="e">
        <f>+#REF!-#REF!</f>
        <v>#REF!</v>
      </c>
      <c r="K22" s="950" t="e">
        <f>+#REF!-#REF!</f>
        <v>#REF!</v>
      </c>
      <c r="L22" s="333" t="e">
        <f>+#REF!-#REF!</f>
        <v>#REF!</v>
      </c>
      <c r="M22" s="331"/>
      <c r="N22" s="951" t="e">
        <f>+#REF!-#REF!</f>
        <v>#REF!</v>
      </c>
      <c r="O22" s="331" t="e">
        <f>+#REF!-#REF!</f>
        <v>#REF!</v>
      </c>
      <c r="P22" s="952" t="e">
        <f>+#REF!-#REF!</f>
        <v>#REF!</v>
      </c>
      <c r="Q22" s="952" t="e">
        <f>+#REF!-#REF!</f>
        <v>#REF!</v>
      </c>
      <c r="R22" s="952" t="e">
        <f>+#REF!-#REF!</f>
        <v>#REF!</v>
      </c>
      <c r="S22" s="952" t="e">
        <f>+#REF!-#REF!</f>
        <v>#REF!</v>
      </c>
      <c r="T22" s="952" t="e">
        <f>+#REF!-#REF!</f>
        <v>#REF!</v>
      </c>
      <c r="U22" s="952" t="e">
        <f>+#REF!-#REF!</f>
        <v>#REF!</v>
      </c>
      <c r="V22" s="952" t="e">
        <f>+#REF!-#REF!</f>
        <v>#REF!</v>
      </c>
      <c r="W22" s="630" t="s">
        <v>945</v>
      </c>
      <c r="X22" s="949"/>
      <c r="Y22" s="949"/>
      <c r="Z22" s="365"/>
      <c r="AA22" s="365"/>
      <c r="AB22" s="365"/>
      <c r="AC22" s="365"/>
      <c r="AD22" s="365"/>
      <c r="AE22" s="365"/>
      <c r="AF22" s="365"/>
      <c r="AG22" s="365"/>
      <c r="AH22" s="365"/>
    </row>
    <row r="23" spans="2:34" s="367" customFormat="1" ht="26.25" customHeight="1" x14ac:dyDescent="0.2">
      <c r="B23" s="629" t="s">
        <v>1450</v>
      </c>
      <c r="C23" s="600">
        <v>55444.900000000023</v>
      </c>
      <c r="D23" s="333" t="e">
        <f>+#REF!-#REF!</f>
        <v>#REF!</v>
      </c>
      <c r="E23" s="333" t="e">
        <f>+#REF!-#REF!</f>
        <v>#REF!</v>
      </c>
      <c r="F23" s="950" t="e">
        <f>+#REF!-#REF!</f>
        <v>#REF!</v>
      </c>
      <c r="G23" s="333" t="e">
        <f>+#REF!-#REF!</f>
        <v>#REF!</v>
      </c>
      <c r="H23" s="333" t="e">
        <f>+#REF!-#REF!</f>
        <v>#REF!</v>
      </c>
      <c r="I23" s="333" t="e">
        <f>+#REF!-#REF!</f>
        <v>#REF!</v>
      </c>
      <c r="J23" s="950" t="e">
        <f>+#REF!-#REF!</f>
        <v>#REF!</v>
      </c>
      <c r="K23" s="333" t="e">
        <f>+#REF!-#REF!</f>
        <v>#REF!</v>
      </c>
      <c r="L23" s="950" t="e">
        <f>+#REF!-#REF!</f>
        <v>#REF!</v>
      </c>
      <c r="M23" s="331"/>
      <c r="N23" s="954" t="e">
        <f>+#REF!-#REF!</f>
        <v>#REF!</v>
      </c>
      <c r="O23" s="331" t="e">
        <f>+#REF!-#REF!</f>
        <v>#REF!</v>
      </c>
      <c r="P23" s="952" t="e">
        <f>+#REF!-#REF!</f>
        <v>#REF!</v>
      </c>
      <c r="Q23" s="952" t="e">
        <f>+#REF!-#REF!</f>
        <v>#REF!</v>
      </c>
      <c r="R23" s="952" t="e">
        <f>+#REF!-#REF!</f>
        <v>#REF!</v>
      </c>
      <c r="S23" s="952" t="e">
        <f>+#REF!-#REF!</f>
        <v>#REF!</v>
      </c>
      <c r="T23" s="952" t="e">
        <f>+#REF!-#REF!</f>
        <v>#REF!</v>
      </c>
      <c r="U23" s="952" t="e">
        <f>+#REF!-#REF!</f>
        <v>#REF!</v>
      </c>
      <c r="V23" s="952" t="e">
        <f>+#REF!-#REF!</f>
        <v>#REF!</v>
      </c>
      <c r="W23" s="630" t="s">
        <v>1303</v>
      </c>
      <c r="X23" s="949"/>
      <c r="Y23" s="949"/>
      <c r="Z23" s="365"/>
      <c r="AA23" s="365"/>
      <c r="AB23" s="365"/>
      <c r="AC23" s="365"/>
      <c r="AD23" s="365"/>
      <c r="AE23" s="365"/>
      <c r="AF23" s="365"/>
      <c r="AG23" s="365"/>
      <c r="AH23" s="365"/>
    </row>
    <row r="24" spans="2:34" s="362" customFormat="1" ht="9" customHeight="1" x14ac:dyDescent="0.2">
      <c r="B24" s="456"/>
      <c r="C24" s="654"/>
      <c r="D24" s="363"/>
      <c r="E24" s="363"/>
      <c r="F24" s="363"/>
      <c r="G24" s="363"/>
      <c r="H24" s="363"/>
      <c r="I24" s="363"/>
      <c r="J24" s="363"/>
      <c r="K24" s="363"/>
      <c r="L24" s="363"/>
      <c r="M24" s="364"/>
      <c r="N24" s="947"/>
      <c r="O24" s="364"/>
      <c r="P24" s="948"/>
      <c r="Q24" s="948"/>
      <c r="R24" s="948"/>
      <c r="S24" s="948"/>
      <c r="T24" s="948"/>
      <c r="U24" s="948"/>
      <c r="V24" s="948"/>
      <c r="W24" s="628"/>
      <c r="X24" s="949"/>
      <c r="Y24" s="949"/>
      <c r="Z24" s="365"/>
      <c r="AA24" s="365"/>
      <c r="AB24" s="365"/>
      <c r="AC24" s="365"/>
      <c r="AD24" s="365"/>
      <c r="AE24" s="365"/>
      <c r="AF24" s="365"/>
      <c r="AG24" s="365"/>
      <c r="AH24" s="365"/>
    </row>
    <row r="25" spans="2:34" s="362" customFormat="1" ht="26.25" customHeight="1" x14ac:dyDescent="0.2">
      <c r="B25" s="456" t="s">
        <v>1043</v>
      </c>
      <c r="C25" s="654">
        <v>145032.90000000002</v>
      </c>
      <c r="D25" s="363" t="e">
        <f t="shared" ref="D25:I25" si="4">+D18+D15</f>
        <v>#REF!</v>
      </c>
      <c r="E25" s="363" t="e">
        <f t="shared" si="4"/>
        <v>#REF!</v>
      </c>
      <c r="F25" s="363" t="e">
        <f t="shared" si="4"/>
        <v>#REF!</v>
      </c>
      <c r="G25" s="363" t="e">
        <f t="shared" si="4"/>
        <v>#REF!</v>
      </c>
      <c r="H25" s="363" t="e">
        <f t="shared" si="4"/>
        <v>#REF!</v>
      </c>
      <c r="I25" s="363" t="e">
        <f t="shared" si="4"/>
        <v>#REF!</v>
      </c>
      <c r="J25" s="363" t="e">
        <f>+J18+J15</f>
        <v>#REF!</v>
      </c>
      <c r="K25" s="363" t="e">
        <f>+K18+K15</f>
        <v>#REF!</v>
      </c>
      <c r="L25" s="368" t="e">
        <f>+L18+L15</f>
        <v>#REF!</v>
      </c>
      <c r="M25" s="364"/>
      <c r="N25" s="955" t="e">
        <f t="shared" ref="N25:V25" si="5">+N18+N15</f>
        <v>#REF!</v>
      </c>
      <c r="O25" s="364" t="e">
        <f t="shared" si="5"/>
        <v>#REF!</v>
      </c>
      <c r="P25" s="948" t="e">
        <f t="shared" si="5"/>
        <v>#REF!</v>
      </c>
      <c r="Q25" s="948" t="e">
        <f t="shared" si="5"/>
        <v>#REF!</v>
      </c>
      <c r="R25" s="948" t="e">
        <f t="shared" si="5"/>
        <v>#REF!</v>
      </c>
      <c r="S25" s="948" t="e">
        <f t="shared" si="5"/>
        <v>#REF!</v>
      </c>
      <c r="T25" s="948" t="e">
        <f t="shared" si="5"/>
        <v>#REF!</v>
      </c>
      <c r="U25" s="948" t="e">
        <f t="shared" si="5"/>
        <v>#REF!</v>
      </c>
      <c r="V25" s="948" t="e">
        <f t="shared" si="5"/>
        <v>#REF!</v>
      </c>
      <c r="W25" s="628" t="s">
        <v>288</v>
      </c>
      <c r="X25" s="949"/>
      <c r="Y25" s="949"/>
      <c r="Z25" s="365"/>
      <c r="AA25" s="365"/>
      <c r="AB25" s="365"/>
      <c r="AC25" s="365"/>
      <c r="AD25" s="365"/>
      <c r="AE25" s="365"/>
      <c r="AF25" s="365"/>
      <c r="AG25" s="365"/>
      <c r="AH25" s="365"/>
    </row>
    <row r="26" spans="2:34" s="362" customFormat="1" ht="9" customHeight="1" x14ac:dyDescent="0.2">
      <c r="B26" s="456"/>
      <c r="C26" s="654"/>
      <c r="D26" s="363"/>
      <c r="E26" s="363"/>
      <c r="F26" s="363"/>
      <c r="G26" s="363"/>
      <c r="H26" s="363"/>
      <c r="I26" s="363"/>
      <c r="J26" s="363"/>
      <c r="K26" s="363"/>
      <c r="L26" s="363"/>
      <c r="M26" s="364"/>
      <c r="N26" s="947"/>
      <c r="O26" s="364"/>
      <c r="P26" s="948"/>
      <c r="Q26" s="948"/>
      <c r="R26" s="948"/>
      <c r="S26" s="948"/>
      <c r="T26" s="948"/>
      <c r="U26" s="948"/>
      <c r="V26" s="948"/>
      <c r="W26" s="628"/>
      <c r="X26" s="949"/>
      <c r="Y26" s="949"/>
      <c r="Z26" s="365"/>
      <c r="AA26" s="365"/>
      <c r="AB26" s="365"/>
      <c r="AC26" s="365"/>
      <c r="AD26" s="365"/>
      <c r="AE26" s="365"/>
      <c r="AF26" s="365"/>
      <c r="AG26" s="365"/>
      <c r="AH26" s="365"/>
    </row>
    <row r="27" spans="2:34" s="362" customFormat="1" ht="26.25" customHeight="1" x14ac:dyDescent="0.2">
      <c r="B27" s="456" t="s">
        <v>951</v>
      </c>
      <c r="C27" s="654">
        <v>83090.799999999988</v>
      </c>
      <c r="D27" s="363" t="e">
        <f t="shared" ref="D27:I27" si="6">+D28+D29</f>
        <v>#REF!</v>
      </c>
      <c r="E27" s="363" t="e">
        <f t="shared" si="6"/>
        <v>#REF!</v>
      </c>
      <c r="F27" s="363" t="e">
        <f t="shared" si="6"/>
        <v>#REF!</v>
      </c>
      <c r="G27" s="368" t="e">
        <f t="shared" si="6"/>
        <v>#REF!</v>
      </c>
      <c r="H27" s="363" t="e">
        <f t="shared" si="6"/>
        <v>#REF!</v>
      </c>
      <c r="I27" s="363" t="e">
        <f t="shared" si="6"/>
        <v>#REF!</v>
      </c>
      <c r="J27" s="363" t="e">
        <f>+J28+J29</f>
        <v>#REF!</v>
      </c>
      <c r="K27" s="363" t="e">
        <f>+K28+K29</f>
        <v>#REF!</v>
      </c>
      <c r="L27" s="368" t="e">
        <f>+L28+L29</f>
        <v>#REF!</v>
      </c>
      <c r="M27" s="364"/>
      <c r="N27" s="955" t="e">
        <f t="shared" ref="N27:V27" si="7">+N28+N29</f>
        <v>#REF!</v>
      </c>
      <c r="O27" s="364" t="e">
        <f t="shared" si="7"/>
        <v>#REF!</v>
      </c>
      <c r="P27" s="948" t="e">
        <f t="shared" si="7"/>
        <v>#REF!</v>
      </c>
      <c r="Q27" s="948" t="e">
        <f t="shared" si="7"/>
        <v>#REF!</v>
      </c>
      <c r="R27" s="948" t="e">
        <f t="shared" si="7"/>
        <v>#REF!</v>
      </c>
      <c r="S27" s="948" t="e">
        <f t="shared" si="7"/>
        <v>#REF!</v>
      </c>
      <c r="T27" s="948" t="e">
        <f t="shared" si="7"/>
        <v>#REF!</v>
      </c>
      <c r="U27" s="948" t="e">
        <f t="shared" si="7"/>
        <v>#REF!</v>
      </c>
      <c r="V27" s="948" t="e">
        <f t="shared" si="7"/>
        <v>#REF!</v>
      </c>
      <c r="W27" s="628" t="s">
        <v>831</v>
      </c>
      <c r="X27" s="949"/>
      <c r="Y27" s="949"/>
      <c r="Z27" s="365"/>
      <c r="AA27" s="365"/>
      <c r="AB27" s="365"/>
      <c r="AC27" s="365"/>
      <c r="AD27" s="365"/>
      <c r="AE27" s="365"/>
      <c r="AF27" s="365"/>
      <c r="AG27" s="365"/>
      <c r="AH27" s="365"/>
    </row>
    <row r="28" spans="2:34" s="367" customFormat="1" ht="26.25" customHeight="1" x14ac:dyDescent="0.2">
      <c r="B28" s="629" t="s">
        <v>1478</v>
      </c>
      <c r="C28" s="600">
        <v>29080</v>
      </c>
      <c r="D28" s="333" t="e">
        <f>#REF!-#REF!</f>
        <v>#REF!</v>
      </c>
      <c r="E28" s="333" t="e">
        <f>#REF!-#REF!</f>
        <v>#REF!</v>
      </c>
      <c r="F28" s="333" t="e">
        <f>#REF!-#REF!</f>
        <v>#REF!</v>
      </c>
      <c r="G28" s="333" t="e">
        <f>#REF!-#REF!</f>
        <v>#REF!</v>
      </c>
      <c r="H28" s="333" t="e">
        <f>#REF!-#REF!</f>
        <v>#REF!</v>
      </c>
      <c r="I28" s="333" t="e">
        <f>#REF!-#REF!</f>
        <v>#REF!</v>
      </c>
      <c r="J28" s="333" t="e">
        <f>#REF!-#REF!</f>
        <v>#REF!</v>
      </c>
      <c r="K28" s="333" t="e">
        <f>#REF!-#REF!</f>
        <v>#REF!</v>
      </c>
      <c r="L28" s="333" t="e">
        <f>#REF!-#REF!</f>
        <v>#REF!</v>
      </c>
      <c r="M28" s="331"/>
      <c r="N28" s="951" t="e">
        <f>#REF!-#REF!</f>
        <v>#REF!</v>
      </c>
      <c r="O28" s="331" t="e">
        <f>#REF!-#REF!</f>
        <v>#REF!</v>
      </c>
      <c r="P28" s="952" t="e">
        <f>#REF!-#REF!</f>
        <v>#REF!</v>
      </c>
      <c r="Q28" s="952" t="e">
        <f>#REF!-#REF!</f>
        <v>#REF!</v>
      </c>
      <c r="R28" s="952" t="e">
        <f>#REF!-#REF!</f>
        <v>#REF!</v>
      </c>
      <c r="S28" s="952" t="e">
        <f>#REF!-#REF!</f>
        <v>#REF!</v>
      </c>
      <c r="T28" s="952" t="e">
        <f>#REF!-#REF!</f>
        <v>#REF!</v>
      </c>
      <c r="U28" s="952" t="e">
        <f>#REF!-#REF!</f>
        <v>#REF!</v>
      </c>
      <c r="V28" s="952" t="e">
        <f>#REF!-#REF!</f>
        <v>#REF!</v>
      </c>
      <c r="W28" s="630" t="s">
        <v>1479</v>
      </c>
      <c r="X28" s="949"/>
      <c r="Y28" s="949"/>
      <c r="Z28" s="365"/>
      <c r="AA28" s="365"/>
      <c r="AB28" s="365"/>
      <c r="AC28" s="365"/>
      <c r="AD28" s="365"/>
      <c r="AE28" s="365"/>
      <c r="AF28" s="365"/>
      <c r="AG28" s="365"/>
      <c r="AH28" s="365"/>
    </row>
    <row r="29" spans="2:34" s="367" customFormat="1" ht="26.25" customHeight="1" x14ac:dyDescent="0.2">
      <c r="B29" s="629" t="s">
        <v>934</v>
      </c>
      <c r="C29" s="600">
        <v>54010.799999999988</v>
      </c>
      <c r="D29" s="333" t="e">
        <f>+#REF!-#REF!</f>
        <v>#REF!</v>
      </c>
      <c r="E29" s="333" t="e">
        <f>+#REF!-#REF!</f>
        <v>#REF!</v>
      </c>
      <c r="F29" s="333" t="e">
        <f>+#REF!-#REF!</f>
        <v>#REF!</v>
      </c>
      <c r="G29" s="950" t="e">
        <f>+#REF!-#REF!</f>
        <v>#REF!</v>
      </c>
      <c r="H29" s="333" t="e">
        <f>+#REF!-#REF!</f>
        <v>#REF!</v>
      </c>
      <c r="I29" s="333" t="e">
        <f>+#REF!-#REF!</f>
        <v>#REF!</v>
      </c>
      <c r="J29" s="333" t="e">
        <f>+#REF!-#REF!</f>
        <v>#REF!</v>
      </c>
      <c r="K29" s="333" t="e">
        <f>+#REF!-#REF!</f>
        <v>#REF!</v>
      </c>
      <c r="L29" s="950" t="e">
        <f>+#REF!-#REF!</f>
        <v>#REF!</v>
      </c>
      <c r="M29" s="331"/>
      <c r="N29" s="954" t="e">
        <f>+#REF!-#REF!</f>
        <v>#REF!</v>
      </c>
      <c r="O29" s="331" t="e">
        <f>+#REF!-#REF!</f>
        <v>#REF!</v>
      </c>
      <c r="P29" s="952" t="e">
        <f>+#REF!-#REF!</f>
        <v>#REF!</v>
      </c>
      <c r="Q29" s="952" t="e">
        <f>+#REF!-#REF!</f>
        <v>#REF!</v>
      </c>
      <c r="R29" s="952" t="e">
        <f>+#REF!-#REF!</f>
        <v>#REF!</v>
      </c>
      <c r="S29" s="952" t="e">
        <f>+#REF!-#REF!</f>
        <v>#REF!</v>
      </c>
      <c r="T29" s="952" t="e">
        <f>+#REF!-#REF!</f>
        <v>#REF!</v>
      </c>
      <c r="U29" s="952" t="e">
        <f>+#REF!-#REF!</f>
        <v>#REF!</v>
      </c>
      <c r="V29" s="952" t="e">
        <f>+#REF!-#REF!</f>
        <v>#REF!</v>
      </c>
      <c r="W29" s="630" t="s">
        <v>1454</v>
      </c>
      <c r="X29" s="949"/>
      <c r="Y29" s="949"/>
      <c r="Z29" s="365"/>
      <c r="AA29" s="365"/>
      <c r="AB29" s="365"/>
      <c r="AC29" s="365"/>
      <c r="AD29" s="365"/>
      <c r="AE29" s="365"/>
      <c r="AF29" s="365"/>
      <c r="AG29" s="365"/>
      <c r="AH29" s="365"/>
    </row>
    <row r="30" spans="2:34" s="362" customFormat="1" ht="26.25" customHeight="1" x14ac:dyDescent="0.2">
      <c r="B30" s="456" t="s">
        <v>776</v>
      </c>
      <c r="C30" s="654">
        <v>61943</v>
      </c>
      <c r="D30" s="363" t="e">
        <f t="shared" ref="D30:J30" si="8">+D31+D32+D33+D34</f>
        <v>#REF!</v>
      </c>
      <c r="E30" s="363" t="e">
        <f t="shared" si="8"/>
        <v>#REF!</v>
      </c>
      <c r="F30" s="363" t="e">
        <f t="shared" si="8"/>
        <v>#REF!</v>
      </c>
      <c r="G30" s="363" t="e">
        <f t="shared" si="8"/>
        <v>#REF!</v>
      </c>
      <c r="H30" s="363" t="e">
        <f t="shared" si="8"/>
        <v>#REF!</v>
      </c>
      <c r="I30" s="363" t="e">
        <f t="shared" si="8"/>
        <v>#REF!</v>
      </c>
      <c r="J30" s="363" t="e">
        <f t="shared" si="8"/>
        <v>#REF!</v>
      </c>
      <c r="K30" s="363" t="e">
        <f>+K31+K32+K33+K34</f>
        <v>#REF!</v>
      </c>
      <c r="L30" s="368" t="e">
        <f>+L31+L32+L33+L34</f>
        <v>#REF!</v>
      </c>
      <c r="M30" s="364"/>
      <c r="N30" s="955" t="e">
        <f t="shared" ref="N30:V30" si="9">+N31+N32+N33+N34</f>
        <v>#REF!</v>
      </c>
      <c r="O30" s="364" t="e">
        <f t="shared" si="9"/>
        <v>#REF!</v>
      </c>
      <c r="P30" s="948" t="e">
        <f t="shared" si="9"/>
        <v>#REF!</v>
      </c>
      <c r="Q30" s="948" t="e">
        <f t="shared" si="9"/>
        <v>#REF!</v>
      </c>
      <c r="R30" s="948" t="e">
        <f t="shared" si="9"/>
        <v>#REF!</v>
      </c>
      <c r="S30" s="948" t="e">
        <f t="shared" si="9"/>
        <v>#REF!</v>
      </c>
      <c r="T30" s="948" t="e">
        <f t="shared" si="9"/>
        <v>#REF!</v>
      </c>
      <c r="U30" s="948" t="e">
        <f t="shared" si="9"/>
        <v>#REF!</v>
      </c>
      <c r="V30" s="948" t="e">
        <f t="shared" si="9"/>
        <v>#REF!</v>
      </c>
      <c r="W30" s="628" t="s">
        <v>262</v>
      </c>
      <c r="X30" s="949"/>
      <c r="Y30" s="949"/>
      <c r="Z30" s="365"/>
      <c r="AA30" s="365"/>
      <c r="AB30" s="365"/>
      <c r="AC30" s="365"/>
      <c r="AD30" s="365"/>
      <c r="AE30" s="365"/>
      <c r="AF30" s="365"/>
      <c r="AG30" s="365"/>
      <c r="AH30" s="365"/>
    </row>
    <row r="31" spans="2:34" s="362" customFormat="1" ht="26.25" customHeight="1" x14ac:dyDescent="0.2">
      <c r="B31" s="629" t="s">
        <v>1199</v>
      </c>
      <c r="C31" s="600">
        <v>-674</v>
      </c>
      <c r="D31" s="333" t="e">
        <f>+#REF!-#REF!</f>
        <v>#REF!</v>
      </c>
      <c r="E31" s="333" t="e">
        <f>+#REF!-#REF!</f>
        <v>#REF!</v>
      </c>
      <c r="F31" s="333" t="e">
        <f>+#REF!-#REF!</f>
        <v>#REF!</v>
      </c>
      <c r="G31" s="333" t="e">
        <f>+#REF!-#REF!</f>
        <v>#REF!</v>
      </c>
      <c r="H31" s="333" t="e">
        <f>+#REF!-#REF!</f>
        <v>#REF!</v>
      </c>
      <c r="I31" s="333" t="e">
        <f>+#REF!-#REF!</f>
        <v>#REF!</v>
      </c>
      <c r="J31" s="333" t="e">
        <f>+#REF!-#REF!</f>
        <v>#REF!</v>
      </c>
      <c r="K31" s="333" t="e">
        <f>+#REF!-#REF!</f>
        <v>#REF!</v>
      </c>
      <c r="L31" s="950" t="e">
        <f>+#REF!-#REF!</f>
        <v>#REF!</v>
      </c>
      <c r="M31" s="331"/>
      <c r="N31" s="954" t="e">
        <f>+#REF!-#REF!</f>
        <v>#REF!</v>
      </c>
      <c r="O31" s="331" t="e">
        <f>+#REF!-#REF!</f>
        <v>#REF!</v>
      </c>
      <c r="P31" s="952" t="e">
        <f>+#REF!-#REF!</f>
        <v>#REF!</v>
      </c>
      <c r="Q31" s="952" t="e">
        <f>+#REF!-#REF!</f>
        <v>#REF!</v>
      </c>
      <c r="R31" s="952" t="e">
        <f>+#REF!-#REF!</f>
        <v>#REF!</v>
      </c>
      <c r="S31" s="952" t="e">
        <f>+#REF!-#REF!</f>
        <v>#REF!</v>
      </c>
      <c r="T31" s="952" t="e">
        <f>+#REF!-#REF!</f>
        <v>#REF!</v>
      </c>
      <c r="U31" s="952" t="e">
        <f>+#REF!-#REF!</f>
        <v>#REF!</v>
      </c>
      <c r="V31" s="952" t="e">
        <f>+#REF!-#REF!</f>
        <v>#REF!</v>
      </c>
      <c r="W31" s="630" t="s">
        <v>1456</v>
      </c>
      <c r="X31" s="949"/>
      <c r="Y31" s="949"/>
      <c r="Z31" s="365"/>
      <c r="AA31" s="365"/>
      <c r="AB31" s="365"/>
      <c r="AC31" s="365"/>
      <c r="AD31" s="365"/>
      <c r="AE31" s="365"/>
      <c r="AF31" s="365"/>
      <c r="AG31" s="365"/>
      <c r="AH31" s="365"/>
    </row>
    <row r="32" spans="2:34" s="362" customFormat="1" ht="26.25" customHeight="1" x14ac:dyDescent="0.2">
      <c r="B32" s="629" t="s">
        <v>1200</v>
      </c>
      <c r="C32" s="600">
        <v>45385</v>
      </c>
      <c r="D32" s="333" t="e">
        <f>#REF!-#REF!</f>
        <v>#REF!</v>
      </c>
      <c r="E32" s="333" t="e">
        <f>#REF!-#REF!</f>
        <v>#REF!</v>
      </c>
      <c r="F32" s="950" t="e">
        <f>#REF!-#REF!</f>
        <v>#REF!</v>
      </c>
      <c r="G32" s="950" t="e">
        <f>#REF!-#REF!</f>
        <v>#REF!</v>
      </c>
      <c r="H32" s="950" t="e">
        <f>#REF!-#REF!</f>
        <v>#REF!</v>
      </c>
      <c r="I32" s="333" t="e">
        <f>#REF!-#REF!</f>
        <v>#REF!</v>
      </c>
      <c r="J32" s="333" t="e">
        <f>#REF!-#REF!</f>
        <v>#REF!</v>
      </c>
      <c r="K32" s="333" t="e">
        <f>#REF!-#REF!</f>
        <v>#REF!</v>
      </c>
      <c r="L32" s="950" t="e">
        <f>#REF!-#REF!</f>
        <v>#REF!</v>
      </c>
      <c r="M32" s="331"/>
      <c r="N32" s="954" t="e">
        <f>#REF!-#REF!</f>
        <v>#REF!</v>
      </c>
      <c r="O32" s="331" t="e">
        <f>#REF!-#REF!</f>
        <v>#REF!</v>
      </c>
      <c r="P32" s="952" t="e">
        <f>#REF!-#REF!</f>
        <v>#REF!</v>
      </c>
      <c r="Q32" s="952" t="e">
        <f>#REF!-#REF!</f>
        <v>#REF!</v>
      </c>
      <c r="R32" s="952" t="e">
        <f>#REF!-#REF!</f>
        <v>#REF!</v>
      </c>
      <c r="S32" s="952" t="e">
        <f>#REF!-#REF!</f>
        <v>#REF!</v>
      </c>
      <c r="T32" s="952" t="e">
        <f>#REF!-#REF!</f>
        <v>#REF!</v>
      </c>
      <c r="U32" s="952" t="e">
        <f>#REF!-#REF!</f>
        <v>#REF!</v>
      </c>
      <c r="V32" s="952" t="e">
        <f>#REF!-#REF!</f>
        <v>#REF!</v>
      </c>
      <c r="W32" s="630" t="s">
        <v>1457</v>
      </c>
      <c r="X32" s="949"/>
      <c r="Y32" s="949"/>
      <c r="Z32" s="365"/>
      <c r="AA32" s="365"/>
      <c r="AB32" s="365"/>
      <c r="AC32" s="365"/>
      <c r="AD32" s="365"/>
      <c r="AE32" s="365"/>
      <c r="AF32" s="365"/>
      <c r="AG32" s="365"/>
      <c r="AH32" s="365"/>
    </row>
    <row r="33" spans="2:34" s="362" customFormat="1" ht="26.25" customHeight="1" x14ac:dyDescent="0.2">
      <c r="B33" s="629" t="s">
        <v>712</v>
      </c>
      <c r="C33" s="600">
        <v>10125</v>
      </c>
      <c r="D33" s="333" t="e">
        <f>+#REF!-#REF!</f>
        <v>#REF!</v>
      </c>
      <c r="E33" s="333" t="e">
        <f>+#REF!-#REF!</f>
        <v>#REF!</v>
      </c>
      <c r="F33" s="333" t="e">
        <f>+#REF!-#REF!</f>
        <v>#REF!</v>
      </c>
      <c r="G33" s="333" t="e">
        <f>+#REF!-#REF!</f>
        <v>#REF!</v>
      </c>
      <c r="H33" s="333" t="e">
        <f>+#REF!-#REF!</f>
        <v>#REF!</v>
      </c>
      <c r="I33" s="950" t="e">
        <f>+#REF!-#REF!</f>
        <v>#REF!</v>
      </c>
      <c r="J33" s="950" t="e">
        <f>+#REF!-#REF!</f>
        <v>#REF!</v>
      </c>
      <c r="K33" s="950" t="e">
        <f>+#REF!-#REF!</f>
        <v>#REF!</v>
      </c>
      <c r="L33" s="950" t="e">
        <f>+#REF!-#REF!</f>
        <v>#REF!</v>
      </c>
      <c r="M33" s="331"/>
      <c r="N33" s="951" t="e">
        <f>+#REF!-#REF!</f>
        <v>#REF!</v>
      </c>
      <c r="O33" s="331" t="e">
        <f>+#REF!-#REF!</f>
        <v>#REF!</v>
      </c>
      <c r="P33" s="952" t="e">
        <f>+#REF!-#REF!</f>
        <v>#REF!</v>
      </c>
      <c r="Q33" s="952" t="e">
        <f>+#REF!-#REF!</f>
        <v>#REF!</v>
      </c>
      <c r="R33" s="952" t="e">
        <f>+#REF!-#REF!</f>
        <v>#REF!</v>
      </c>
      <c r="S33" s="952" t="e">
        <f>+#REF!-#REF!</f>
        <v>#REF!</v>
      </c>
      <c r="T33" s="952" t="e">
        <f>+#REF!-#REF!</f>
        <v>#REF!</v>
      </c>
      <c r="U33" s="952" t="e">
        <f>+#REF!-#REF!</f>
        <v>#REF!</v>
      </c>
      <c r="V33" s="952" t="e">
        <f>+#REF!-#REF!</f>
        <v>#REF!</v>
      </c>
      <c r="W33" s="630" t="s">
        <v>790</v>
      </c>
      <c r="X33" s="949"/>
      <c r="Y33" s="949"/>
      <c r="Z33" s="365"/>
      <c r="AA33" s="365"/>
      <c r="AB33" s="365"/>
      <c r="AC33" s="365"/>
      <c r="AD33" s="365"/>
      <c r="AE33" s="365"/>
      <c r="AF33" s="365"/>
      <c r="AG33" s="365"/>
      <c r="AH33" s="365"/>
    </row>
    <row r="34" spans="2:34" s="362" customFormat="1" ht="26.25" customHeight="1" x14ac:dyDescent="0.2">
      <c r="B34" s="629" t="s">
        <v>849</v>
      </c>
      <c r="C34" s="600">
        <v>7107</v>
      </c>
      <c r="D34" s="333" t="e">
        <f>+#REF!-#REF!</f>
        <v>#REF!</v>
      </c>
      <c r="E34" s="333" t="e">
        <f>+#REF!-#REF!</f>
        <v>#REF!</v>
      </c>
      <c r="F34" s="333" t="e">
        <f>+#REF!-#REF!</f>
        <v>#REF!</v>
      </c>
      <c r="G34" s="333" t="e">
        <f>+#REF!-#REF!</f>
        <v>#REF!</v>
      </c>
      <c r="H34" s="333" t="e">
        <f>+#REF!-#REF!</f>
        <v>#REF!</v>
      </c>
      <c r="I34" s="950" t="e">
        <f>+#REF!-#REF!</f>
        <v>#REF!</v>
      </c>
      <c r="J34" s="950" t="e">
        <f>+#REF!-#REF!</f>
        <v>#REF!</v>
      </c>
      <c r="K34" s="950" t="e">
        <f>+#REF!-#REF!</f>
        <v>#REF!</v>
      </c>
      <c r="L34" s="333" t="e">
        <f>+#REF!-#REF!</f>
        <v>#REF!</v>
      </c>
      <c r="M34" s="331"/>
      <c r="N34" s="951" t="e">
        <f>+#REF!-#REF!</f>
        <v>#REF!</v>
      </c>
      <c r="O34" s="331" t="e">
        <f>+#REF!-#REF!</f>
        <v>#REF!</v>
      </c>
      <c r="P34" s="952" t="e">
        <f>+#REF!-#REF!</f>
        <v>#REF!</v>
      </c>
      <c r="Q34" s="952" t="e">
        <f>+#REF!-#REF!</f>
        <v>#REF!</v>
      </c>
      <c r="R34" s="952" t="e">
        <f>+#REF!-#REF!</f>
        <v>#REF!</v>
      </c>
      <c r="S34" s="952" t="e">
        <f>+#REF!-#REF!</f>
        <v>#REF!</v>
      </c>
      <c r="T34" s="952" t="e">
        <f>+#REF!-#REF!</f>
        <v>#REF!</v>
      </c>
      <c r="U34" s="952" t="e">
        <f>+#REF!-#REF!</f>
        <v>#REF!</v>
      </c>
      <c r="V34" s="952" t="e">
        <f>+#REF!-#REF!</f>
        <v>#REF!</v>
      </c>
      <c r="W34" s="630" t="s">
        <v>313</v>
      </c>
      <c r="X34" s="949"/>
      <c r="Y34" s="949"/>
      <c r="Z34" s="365"/>
      <c r="AA34" s="365"/>
      <c r="AB34" s="365"/>
      <c r="AC34" s="365"/>
      <c r="AD34" s="365"/>
      <c r="AE34" s="365"/>
      <c r="AF34" s="365"/>
      <c r="AG34" s="365"/>
      <c r="AH34" s="365"/>
    </row>
    <row r="35" spans="2:34" s="362" customFormat="1" ht="15" customHeight="1" thickBot="1" x14ac:dyDescent="0.25">
      <c r="B35" s="649"/>
      <c r="C35" s="956"/>
      <c r="D35" s="957"/>
      <c r="E35" s="957"/>
      <c r="F35" s="957"/>
      <c r="G35" s="957"/>
      <c r="H35" s="957"/>
      <c r="I35" s="957"/>
      <c r="J35" s="957"/>
      <c r="K35" s="957"/>
      <c r="L35" s="957"/>
      <c r="M35" s="958"/>
      <c r="N35" s="959"/>
      <c r="O35" s="958"/>
      <c r="P35" s="960"/>
      <c r="Q35" s="960"/>
      <c r="R35" s="960"/>
      <c r="S35" s="960"/>
      <c r="T35" s="960"/>
      <c r="U35" s="960"/>
      <c r="V35" s="960"/>
      <c r="W35" s="980"/>
      <c r="X35" s="949"/>
      <c r="Y35" s="949"/>
      <c r="Z35" s="365"/>
      <c r="AA35" s="365"/>
      <c r="AB35" s="365"/>
      <c r="AC35" s="365"/>
      <c r="AD35" s="365"/>
      <c r="AE35" s="365"/>
      <c r="AF35" s="365"/>
      <c r="AG35" s="365"/>
      <c r="AH35" s="365"/>
    </row>
    <row r="36" spans="2:34" s="367" customFormat="1" ht="15" customHeight="1" thickTop="1" x14ac:dyDescent="0.2">
      <c r="B36" s="629"/>
      <c r="C36" s="962"/>
      <c r="D36" s="963"/>
      <c r="E36" s="963"/>
      <c r="F36" s="963"/>
      <c r="G36" s="963"/>
      <c r="H36" s="963"/>
      <c r="I36" s="963"/>
      <c r="J36" s="963"/>
      <c r="K36" s="963"/>
      <c r="L36" s="963"/>
      <c r="M36" s="964"/>
      <c r="N36" s="965"/>
      <c r="O36" s="964"/>
      <c r="P36" s="966"/>
      <c r="Q36" s="966"/>
      <c r="R36" s="966"/>
      <c r="S36" s="966"/>
      <c r="T36" s="966"/>
      <c r="U36" s="966"/>
      <c r="V36" s="966"/>
      <c r="W36" s="630"/>
      <c r="X36" s="949"/>
      <c r="Y36" s="949"/>
      <c r="Z36" s="365"/>
      <c r="AA36" s="365"/>
      <c r="AB36" s="365"/>
      <c r="AC36" s="365"/>
      <c r="AD36" s="365"/>
      <c r="AE36" s="365"/>
      <c r="AF36" s="365"/>
      <c r="AG36" s="365"/>
      <c r="AH36" s="365"/>
    </row>
    <row r="37" spans="2:34" s="367" customFormat="1" ht="23.1" customHeight="1" x14ac:dyDescent="0.2">
      <c r="B37" s="457" t="s">
        <v>1469</v>
      </c>
      <c r="C37" s="967"/>
      <c r="D37" s="967"/>
      <c r="E37" s="967"/>
      <c r="F37" s="967"/>
      <c r="G37" s="967"/>
      <c r="H37" s="967"/>
      <c r="I37" s="967"/>
      <c r="J37" s="967"/>
      <c r="K37" s="967"/>
      <c r="L37" s="967"/>
      <c r="M37" s="923"/>
      <c r="N37" s="930"/>
      <c r="O37" s="923"/>
      <c r="P37" s="968"/>
      <c r="Q37" s="968"/>
      <c r="R37" s="968"/>
      <c r="S37" s="968"/>
      <c r="T37" s="968"/>
      <c r="U37" s="968"/>
      <c r="V37" s="968"/>
      <c r="W37" s="381" t="s">
        <v>731</v>
      </c>
      <c r="X37" s="949"/>
      <c r="Y37" s="949"/>
      <c r="Z37" s="365"/>
      <c r="AA37" s="365"/>
      <c r="AB37" s="365"/>
      <c r="AC37" s="365"/>
      <c r="AD37" s="365"/>
      <c r="AE37" s="365"/>
      <c r="AF37" s="365"/>
      <c r="AG37" s="365"/>
      <c r="AH37" s="365"/>
    </row>
    <row r="38" spans="2:34" s="362" customFormat="1" ht="9" customHeight="1" x14ac:dyDescent="0.2">
      <c r="B38" s="456"/>
      <c r="C38" s="967"/>
      <c r="D38" s="967"/>
      <c r="E38" s="967"/>
      <c r="F38" s="967"/>
      <c r="G38" s="967"/>
      <c r="H38" s="967"/>
      <c r="I38" s="967"/>
      <c r="J38" s="967"/>
      <c r="K38" s="967"/>
      <c r="L38" s="967"/>
      <c r="M38" s="923"/>
      <c r="N38" s="930"/>
      <c r="O38" s="923"/>
      <c r="P38" s="968"/>
      <c r="Q38" s="968"/>
      <c r="R38" s="968"/>
      <c r="S38" s="968"/>
      <c r="T38" s="968"/>
      <c r="U38" s="968"/>
      <c r="V38" s="968"/>
      <c r="W38" s="628"/>
      <c r="X38" s="949"/>
      <c r="Y38" s="949"/>
      <c r="Z38" s="365"/>
      <c r="AA38" s="365"/>
      <c r="AB38" s="365"/>
      <c r="AC38" s="365"/>
      <c r="AD38" s="365"/>
      <c r="AE38" s="365"/>
      <c r="AF38" s="365"/>
      <c r="AG38" s="365"/>
      <c r="AH38" s="365"/>
    </row>
    <row r="39" spans="2:34" s="362" customFormat="1" ht="26.25" customHeight="1" x14ac:dyDescent="0.2">
      <c r="B39" s="456" t="s">
        <v>175</v>
      </c>
      <c r="C39" s="969">
        <v>13.303556635438474</v>
      </c>
      <c r="D39" s="969" t="e">
        <f>+(#REF!/#REF!-1)*100</f>
        <v>#REF!</v>
      </c>
      <c r="E39" s="969" t="e">
        <f>+(#REF!/#REF!-1)*100</f>
        <v>#REF!</v>
      </c>
      <c r="F39" s="969" t="e">
        <f>+(#REF!/#REF!-1)*100</f>
        <v>#REF!</v>
      </c>
      <c r="G39" s="969" t="e">
        <f>+(#REF!/#REF!-1)*100</f>
        <v>#REF!</v>
      </c>
      <c r="H39" s="969" t="e">
        <f>+(#REF!/#REF!-1)*100</f>
        <v>#REF!</v>
      </c>
      <c r="I39" s="969" t="e">
        <f>+(#REF!/#REF!-1)*100</f>
        <v>#REF!</v>
      </c>
      <c r="J39" s="969" t="e">
        <f>+(#REF!/#REF!-1)*100</f>
        <v>#REF!</v>
      </c>
      <c r="K39" s="969" t="e">
        <f>+(#REF!/#REF!-1)*100</f>
        <v>#REF!</v>
      </c>
      <c r="L39" s="969" t="e">
        <f>+(#REF!/#REF!-1)*100</f>
        <v>#REF!</v>
      </c>
      <c r="M39" s="970"/>
      <c r="N39" s="971" t="e">
        <f>+(#REF!/#REF!-1)*100</f>
        <v>#REF!</v>
      </c>
      <c r="O39" s="970" t="e">
        <f>+(#REF!/#REF!-1)*100</f>
        <v>#REF!</v>
      </c>
      <c r="P39" s="972" t="e">
        <f>+(#REF!/#REF!-1)*100</f>
        <v>#REF!</v>
      </c>
      <c r="Q39" s="972" t="e">
        <f>+(#REF!/#REF!-1)*100</f>
        <v>#REF!</v>
      </c>
      <c r="R39" s="972" t="e">
        <f>+(#REF!/#REF!-1)*100</f>
        <v>#REF!</v>
      </c>
      <c r="S39" s="972" t="e">
        <f>+(#REF!/#REF!-1)*100</f>
        <v>#REF!</v>
      </c>
      <c r="T39" s="972" t="e">
        <f>+(#REF!/#REF!-1)*100</f>
        <v>#REF!</v>
      </c>
      <c r="U39" s="972" t="e">
        <f>+(#REF!/#REF!-1)*100</f>
        <v>#REF!</v>
      </c>
      <c r="V39" s="972" t="e">
        <f>+(#REF!/#REF!-1)*100</f>
        <v>#REF!</v>
      </c>
      <c r="W39" s="628" t="s">
        <v>877</v>
      </c>
      <c r="X39" s="949"/>
      <c r="Y39" s="949"/>
      <c r="Z39" s="365"/>
      <c r="AA39" s="365"/>
      <c r="AB39" s="365"/>
      <c r="AC39" s="365"/>
      <c r="AD39" s="365"/>
      <c r="AE39" s="365"/>
      <c r="AF39" s="365"/>
      <c r="AG39" s="365"/>
      <c r="AH39" s="365"/>
    </row>
    <row r="40" spans="2:34" s="367" customFormat="1" ht="26.25" customHeight="1" x14ac:dyDescent="0.2">
      <c r="B40" s="629" t="s">
        <v>1134</v>
      </c>
      <c r="C40" s="920">
        <v>6.9022821399667755</v>
      </c>
      <c r="D40" s="920" t="e">
        <f>+(#REF!/#REF!-1)*100</f>
        <v>#REF!</v>
      </c>
      <c r="E40" s="920" t="e">
        <f>+(#REF!/#REF!-1)*100</f>
        <v>#REF!</v>
      </c>
      <c r="F40" s="920" t="e">
        <f>+(#REF!/#REF!-1)*100</f>
        <v>#REF!</v>
      </c>
      <c r="G40" s="920" t="e">
        <f>+(#REF!/#REF!-1)*100</f>
        <v>#REF!</v>
      </c>
      <c r="H40" s="920" t="e">
        <f>+(#REF!/#REF!-1)*100</f>
        <v>#REF!</v>
      </c>
      <c r="I40" s="920" t="e">
        <f>+(#REF!/#REF!-1)*100</f>
        <v>#REF!</v>
      </c>
      <c r="J40" s="920" t="e">
        <f>+(#REF!/#REF!-1)*100</f>
        <v>#REF!</v>
      </c>
      <c r="K40" s="920" t="e">
        <f>+(#REF!/#REF!-1)*100</f>
        <v>#REF!</v>
      </c>
      <c r="L40" s="920" t="e">
        <f>+(#REF!/#REF!-1)*100</f>
        <v>#REF!</v>
      </c>
      <c r="M40" s="921"/>
      <c r="N40" s="922" t="e">
        <f>+(#REF!/#REF!-1)*100</f>
        <v>#REF!</v>
      </c>
      <c r="O40" s="921" t="e">
        <f>+(#REF!/#REF!-1)*100</f>
        <v>#REF!</v>
      </c>
      <c r="P40" s="973" t="e">
        <f>+(#REF!/#REF!-1)*100</f>
        <v>#REF!</v>
      </c>
      <c r="Q40" s="973" t="e">
        <f>+(#REF!/#REF!-1)*100</f>
        <v>#REF!</v>
      </c>
      <c r="R40" s="973" t="e">
        <f>+(#REF!/#REF!-1)*100</f>
        <v>#REF!</v>
      </c>
      <c r="S40" s="973" t="e">
        <f>+(#REF!/#REF!-1)*100</f>
        <v>#REF!</v>
      </c>
      <c r="T40" s="973" t="e">
        <f>+(#REF!/#REF!-1)*100</f>
        <v>#REF!</v>
      </c>
      <c r="U40" s="973" t="e">
        <f>+(#REF!/#REF!-1)*100</f>
        <v>#REF!</v>
      </c>
      <c r="V40" s="973" t="e">
        <f>+(#REF!/#REF!-1)*100</f>
        <v>#REF!</v>
      </c>
      <c r="W40" s="630" t="s">
        <v>1135</v>
      </c>
      <c r="X40" s="949"/>
      <c r="Y40" s="949"/>
      <c r="Z40" s="365"/>
      <c r="AA40" s="365"/>
      <c r="AB40" s="365"/>
      <c r="AC40" s="365"/>
      <c r="AD40" s="365"/>
      <c r="AE40" s="365"/>
      <c r="AF40" s="365"/>
      <c r="AG40" s="365"/>
      <c r="AH40" s="365"/>
    </row>
    <row r="41" spans="2:34" s="367" customFormat="1" ht="26.25" customHeight="1" x14ac:dyDescent="0.2">
      <c r="B41" s="629" t="s">
        <v>1501</v>
      </c>
      <c r="C41" s="920">
        <v>14.492372646677554</v>
      </c>
      <c r="D41" s="920" t="e">
        <f>+(#REF!/#REF!-1)*100</f>
        <v>#REF!</v>
      </c>
      <c r="E41" s="920" t="e">
        <f>+(#REF!/#REF!-1)*100</f>
        <v>#REF!</v>
      </c>
      <c r="F41" s="920" t="e">
        <f>+(#REF!/#REF!-1)*100</f>
        <v>#REF!</v>
      </c>
      <c r="G41" s="920" t="e">
        <f>+(#REF!/#REF!-1)*100</f>
        <v>#REF!</v>
      </c>
      <c r="H41" s="920" t="e">
        <f>+(#REF!/#REF!-1)*100</f>
        <v>#REF!</v>
      </c>
      <c r="I41" s="920" t="e">
        <f>+(#REF!/#REF!-1)*100</f>
        <v>#REF!</v>
      </c>
      <c r="J41" s="920" t="e">
        <f>+(#REF!/#REF!-1)*100</f>
        <v>#REF!</v>
      </c>
      <c r="K41" s="920" t="e">
        <f>+(#REF!/#REF!-1)*100</f>
        <v>#REF!</v>
      </c>
      <c r="L41" s="920" t="e">
        <f>+(#REF!/#REF!-1)*100</f>
        <v>#REF!</v>
      </c>
      <c r="M41" s="921"/>
      <c r="N41" s="922" t="e">
        <f>+(#REF!/#REF!-1)*100</f>
        <v>#REF!</v>
      </c>
      <c r="O41" s="921" t="e">
        <f>+(#REF!/#REF!-1)*100</f>
        <v>#REF!</v>
      </c>
      <c r="P41" s="973" t="e">
        <f>+(#REF!/#REF!-1)*100</f>
        <v>#REF!</v>
      </c>
      <c r="Q41" s="973" t="e">
        <f>+(#REF!/#REF!-1)*100</f>
        <v>#REF!</v>
      </c>
      <c r="R41" s="973" t="e">
        <f>+(#REF!/#REF!-1)*100</f>
        <v>#REF!</v>
      </c>
      <c r="S41" s="973" t="e">
        <f>+(#REF!/#REF!-1)*100</f>
        <v>#REF!</v>
      </c>
      <c r="T41" s="973" t="e">
        <f>+(#REF!/#REF!-1)*100</f>
        <v>#REF!</v>
      </c>
      <c r="U41" s="973" t="e">
        <f>+(#REF!/#REF!-1)*100</f>
        <v>#REF!</v>
      </c>
      <c r="V41" s="973" t="e">
        <f>+(#REF!/#REF!-1)*100</f>
        <v>#REF!</v>
      </c>
      <c r="W41" s="630" t="s">
        <v>879</v>
      </c>
      <c r="X41" s="949"/>
      <c r="Y41" s="949"/>
      <c r="Z41" s="365"/>
      <c r="AA41" s="365"/>
      <c r="AB41" s="365"/>
      <c r="AC41" s="365"/>
      <c r="AD41" s="365"/>
      <c r="AE41" s="365"/>
      <c r="AF41" s="365"/>
      <c r="AG41" s="365"/>
      <c r="AH41" s="365"/>
    </row>
    <row r="42" spans="2:34" s="362" customFormat="1" ht="26.25" customHeight="1" x14ac:dyDescent="0.2">
      <c r="B42" s="456" t="s">
        <v>880</v>
      </c>
      <c r="C42" s="969">
        <v>47.61330972639368</v>
      </c>
      <c r="D42" s="969" t="e">
        <f>+(#REF!/#REF!-1)*100</f>
        <v>#REF!</v>
      </c>
      <c r="E42" s="969" t="e">
        <f>+(#REF!/#REF!-1)*100</f>
        <v>#REF!</v>
      </c>
      <c r="F42" s="969" t="e">
        <f>+(#REF!/#REF!-1)*100</f>
        <v>#REF!</v>
      </c>
      <c r="G42" s="969" t="e">
        <f>+(#REF!/#REF!-1)*100</f>
        <v>#REF!</v>
      </c>
      <c r="H42" s="969" t="e">
        <f>+(#REF!/#REF!-1)*100</f>
        <v>#REF!</v>
      </c>
      <c r="I42" s="969" t="e">
        <f>+(#REF!/#REF!-1)*100</f>
        <v>#REF!</v>
      </c>
      <c r="J42" s="969" t="e">
        <f>+(#REF!/#REF!-1)*100</f>
        <v>#REF!</v>
      </c>
      <c r="K42" s="969" t="e">
        <f>+(#REF!/#REF!-1)*100</f>
        <v>#REF!</v>
      </c>
      <c r="L42" s="969" t="e">
        <f>+(#REF!/#REF!-1)*100</f>
        <v>#REF!</v>
      </c>
      <c r="M42" s="970"/>
      <c r="N42" s="971" t="e">
        <f>+(#REF!/#REF!-1)*100</f>
        <v>#REF!</v>
      </c>
      <c r="O42" s="970" t="e">
        <f>+(#REF!/#REF!-1)*100</f>
        <v>#REF!</v>
      </c>
      <c r="P42" s="972" t="e">
        <f>+(#REF!/#REF!-1)*100</f>
        <v>#REF!</v>
      </c>
      <c r="Q42" s="972" t="e">
        <f>+(#REF!/#REF!-1)*100</f>
        <v>#REF!</v>
      </c>
      <c r="R42" s="972" t="e">
        <f>+(#REF!/#REF!-1)*100</f>
        <v>#REF!</v>
      </c>
      <c r="S42" s="972" t="e">
        <f>+(#REF!/#REF!-1)*100</f>
        <v>#REF!</v>
      </c>
      <c r="T42" s="972" t="e">
        <f>+(#REF!/#REF!-1)*100</f>
        <v>#REF!</v>
      </c>
      <c r="U42" s="972" t="e">
        <f>+(#REF!/#REF!-1)*100</f>
        <v>#REF!</v>
      </c>
      <c r="V42" s="972" t="e">
        <f>+(#REF!/#REF!-1)*100</f>
        <v>#REF!</v>
      </c>
      <c r="W42" s="628" t="s">
        <v>878</v>
      </c>
      <c r="X42" s="949"/>
      <c r="Y42" s="949"/>
      <c r="Z42" s="365"/>
      <c r="AA42" s="365"/>
      <c r="AB42" s="365"/>
      <c r="AC42" s="365"/>
      <c r="AD42" s="365"/>
      <c r="AE42" s="365"/>
      <c r="AF42" s="365"/>
      <c r="AG42" s="365"/>
      <c r="AH42" s="365"/>
    </row>
    <row r="43" spans="2:34" s="362" customFormat="1" ht="26.25" customHeight="1" x14ac:dyDescent="0.2">
      <c r="B43" s="629" t="s">
        <v>1449</v>
      </c>
      <c r="C43" s="920">
        <v>327.34360497493969</v>
      </c>
      <c r="D43" s="920" t="e">
        <f>+(#REF!/#REF!-1)*100</f>
        <v>#REF!</v>
      </c>
      <c r="E43" s="920" t="e">
        <f>+(#REF!/#REF!-1)*100</f>
        <v>#REF!</v>
      </c>
      <c r="F43" s="920" t="e">
        <f>+(#REF!/#REF!-1)*100</f>
        <v>#REF!</v>
      </c>
      <c r="G43" s="920" t="e">
        <f>+(#REF!/#REF!-1)*100</f>
        <v>#REF!</v>
      </c>
      <c r="H43" s="920" t="e">
        <f>+(#REF!/#REF!-1)*100</f>
        <v>#REF!</v>
      </c>
      <c r="I43" s="920" t="e">
        <f>+(#REF!/#REF!-1)*100</f>
        <v>#REF!</v>
      </c>
      <c r="J43" s="920" t="e">
        <f>+(#REF!/#REF!-1)*100</f>
        <v>#REF!</v>
      </c>
      <c r="K43" s="920" t="e">
        <f>+(#REF!/#REF!-1)*100</f>
        <v>#REF!</v>
      </c>
      <c r="L43" s="920" t="e">
        <f>+(#REF!/#REF!-1)*100</f>
        <v>#REF!</v>
      </c>
      <c r="M43" s="921"/>
      <c r="N43" s="922" t="e">
        <f>+(#REF!/#REF!-1)*100</f>
        <v>#REF!</v>
      </c>
      <c r="O43" s="921" t="e">
        <f>+(#REF!/#REF!-1)*100</f>
        <v>#REF!</v>
      </c>
      <c r="P43" s="973" t="e">
        <f>+(#REF!/#REF!-1)*100</f>
        <v>#REF!</v>
      </c>
      <c r="Q43" s="973" t="e">
        <f>+(#REF!/#REF!-1)*100</f>
        <v>#REF!</v>
      </c>
      <c r="R43" s="973" t="e">
        <f>+(#REF!/#REF!-1)*100</f>
        <v>#REF!</v>
      </c>
      <c r="S43" s="973" t="e">
        <f>+(#REF!/#REF!-1)*100</f>
        <v>#REF!</v>
      </c>
      <c r="T43" s="973" t="e">
        <f>+(#REF!/#REF!-1)*100</f>
        <v>#REF!</v>
      </c>
      <c r="U43" s="973" t="e">
        <f>+(#REF!/#REF!-1)*100</f>
        <v>#REF!</v>
      </c>
      <c r="V43" s="973" t="e">
        <f>+(#REF!/#REF!-1)*100</f>
        <v>#REF!</v>
      </c>
      <c r="W43" s="630" t="s">
        <v>1451</v>
      </c>
      <c r="X43" s="949"/>
      <c r="Y43" s="949"/>
      <c r="Z43" s="365"/>
      <c r="AA43" s="365"/>
      <c r="AB43" s="365"/>
      <c r="AC43" s="365"/>
      <c r="AD43" s="365"/>
      <c r="AE43" s="365"/>
      <c r="AF43" s="365"/>
      <c r="AG43" s="365"/>
      <c r="AH43" s="365"/>
    </row>
    <row r="44" spans="2:34" s="367" customFormat="1" ht="26.25" customHeight="1" x14ac:dyDescent="0.2">
      <c r="B44" s="629" t="s">
        <v>1289</v>
      </c>
      <c r="C44" s="920">
        <v>-15.428042233918982</v>
      </c>
      <c r="D44" s="920" t="e">
        <f>+(#REF!/#REF!-1)*100</f>
        <v>#REF!</v>
      </c>
      <c r="E44" s="920" t="e">
        <f>+(#REF!/#REF!-1)*100</f>
        <v>#REF!</v>
      </c>
      <c r="F44" s="920" t="e">
        <f>+(#REF!/#REF!-1)*100</f>
        <v>#REF!</v>
      </c>
      <c r="G44" s="920" t="e">
        <f>+(#REF!/#REF!-1)*100</f>
        <v>#REF!</v>
      </c>
      <c r="H44" s="920" t="e">
        <f>+(#REF!/#REF!-1)*100</f>
        <v>#REF!</v>
      </c>
      <c r="I44" s="920" t="e">
        <f>+(#REF!/#REF!-1)*100</f>
        <v>#REF!</v>
      </c>
      <c r="J44" s="920" t="e">
        <f>+(#REF!/#REF!-1)*100</f>
        <v>#REF!</v>
      </c>
      <c r="K44" s="920" t="e">
        <f>+(#REF!/#REF!-1)*100</f>
        <v>#REF!</v>
      </c>
      <c r="L44" s="920" t="e">
        <f>+(#REF!/#REF!-1)*100</f>
        <v>#REF!</v>
      </c>
      <c r="M44" s="921"/>
      <c r="N44" s="922" t="e">
        <f>+(#REF!/#REF!-1)*100</f>
        <v>#REF!</v>
      </c>
      <c r="O44" s="921" t="e">
        <f>+(#REF!/#REF!-1)*100</f>
        <v>#REF!</v>
      </c>
      <c r="P44" s="973" t="e">
        <f>+(#REF!/#REF!-1)*100</f>
        <v>#REF!</v>
      </c>
      <c r="Q44" s="973" t="e">
        <f>+(#REF!/#REF!-1)*100</f>
        <v>#REF!</v>
      </c>
      <c r="R44" s="973" t="e">
        <f>+(#REF!/#REF!-1)*100</f>
        <v>#REF!</v>
      </c>
      <c r="S44" s="973" t="e">
        <f>+(#REF!/#REF!-1)*100</f>
        <v>#REF!</v>
      </c>
      <c r="T44" s="973" t="e">
        <f>+(#REF!/#REF!-1)*100</f>
        <v>#REF!</v>
      </c>
      <c r="U44" s="973" t="e">
        <f>+(#REF!/#REF!-1)*100</f>
        <v>#REF!</v>
      </c>
      <c r="V44" s="973" t="e">
        <f>+(#REF!/#REF!-1)*100</f>
        <v>#REF!</v>
      </c>
      <c r="W44" s="630" t="s">
        <v>1305</v>
      </c>
      <c r="X44" s="949"/>
      <c r="Y44" s="949"/>
      <c r="Z44" s="365"/>
      <c r="AA44" s="365"/>
      <c r="AB44" s="365"/>
      <c r="AC44" s="365"/>
      <c r="AD44" s="365"/>
      <c r="AE44" s="365"/>
      <c r="AF44" s="365"/>
      <c r="AG44" s="365"/>
      <c r="AH44" s="365"/>
    </row>
    <row r="45" spans="2:34" s="367" customFormat="1" ht="26.25" customHeight="1" x14ac:dyDescent="0.2">
      <c r="B45" s="629" t="s">
        <v>1452</v>
      </c>
      <c r="C45" s="920">
        <v>6.6017247291616288</v>
      </c>
      <c r="D45" s="920" t="e">
        <f>+(#REF!/#REF!-1)*100</f>
        <v>#REF!</v>
      </c>
      <c r="E45" s="920" t="e">
        <f>+(#REF!/#REF!-1)*100</f>
        <v>#REF!</v>
      </c>
      <c r="F45" s="920" t="e">
        <f>+(#REF!/#REF!-1)*100</f>
        <v>#REF!</v>
      </c>
      <c r="G45" s="920" t="e">
        <f>+(#REF!/#REF!-1)*100</f>
        <v>#REF!</v>
      </c>
      <c r="H45" s="920" t="e">
        <f>+(#REF!/#REF!-1)*100</f>
        <v>#REF!</v>
      </c>
      <c r="I45" s="920" t="e">
        <f>+(#REF!/#REF!-1)*100</f>
        <v>#REF!</v>
      </c>
      <c r="J45" s="920" t="e">
        <f>+(#REF!/#REF!-1)*100</f>
        <v>#REF!</v>
      </c>
      <c r="K45" s="920" t="e">
        <f>+(#REF!/#REF!-1)*100</f>
        <v>#REF!</v>
      </c>
      <c r="L45" s="920" t="e">
        <f>+(#REF!/#REF!-1)*100</f>
        <v>#REF!</v>
      </c>
      <c r="M45" s="921"/>
      <c r="N45" s="922" t="e">
        <f>+(#REF!/#REF!-1)*100</f>
        <v>#REF!</v>
      </c>
      <c r="O45" s="921" t="e">
        <f>+(#REF!/#REF!-1)*100</f>
        <v>#REF!</v>
      </c>
      <c r="P45" s="973" t="e">
        <f>+(#REF!/#REF!-1)*100</f>
        <v>#REF!</v>
      </c>
      <c r="Q45" s="973" t="e">
        <f>+(#REF!/#REF!-1)*100</f>
        <v>#REF!</v>
      </c>
      <c r="R45" s="973" t="e">
        <f>+(#REF!/#REF!-1)*100</f>
        <v>#REF!</v>
      </c>
      <c r="S45" s="973" t="e">
        <f>+(#REF!/#REF!-1)*100</f>
        <v>#REF!</v>
      </c>
      <c r="T45" s="973" t="e">
        <f>+(#REF!/#REF!-1)*100</f>
        <v>#REF!</v>
      </c>
      <c r="U45" s="973" t="e">
        <f>+(#REF!/#REF!-1)*100</f>
        <v>#REF!</v>
      </c>
      <c r="V45" s="973" t="e">
        <f>+(#REF!/#REF!-1)*100</f>
        <v>#REF!</v>
      </c>
      <c r="W45" s="630" t="s">
        <v>1455</v>
      </c>
      <c r="X45" s="949"/>
      <c r="Y45" s="949"/>
      <c r="Z45" s="365"/>
      <c r="AA45" s="365"/>
      <c r="AB45" s="365"/>
      <c r="AC45" s="365"/>
      <c r="AD45" s="365"/>
      <c r="AE45" s="365"/>
      <c r="AF45" s="365"/>
      <c r="AG45" s="365"/>
      <c r="AH45" s="365"/>
    </row>
    <row r="46" spans="2:34" s="367" customFormat="1" ht="26.25" customHeight="1" x14ac:dyDescent="0.2">
      <c r="B46" s="629" t="s">
        <v>1453</v>
      </c>
      <c r="C46" s="920">
        <v>0</v>
      </c>
      <c r="D46" s="920">
        <v>0</v>
      </c>
      <c r="E46" s="920">
        <v>0</v>
      </c>
      <c r="F46" s="920">
        <v>0</v>
      </c>
      <c r="G46" s="920">
        <v>0</v>
      </c>
      <c r="H46" s="920">
        <v>0</v>
      </c>
      <c r="I46" s="920">
        <v>1</v>
      </c>
      <c r="J46" s="920" t="e">
        <f>+(#REF!/#REF!-1)*100</f>
        <v>#REF!</v>
      </c>
      <c r="K46" s="920" t="e">
        <f>+(#REF!/#REF!-1)*100</f>
        <v>#REF!</v>
      </c>
      <c r="L46" s="920" t="e">
        <f>+(#REF!/#REF!-1)*100</f>
        <v>#REF!</v>
      </c>
      <c r="M46" s="921"/>
      <c r="N46" s="922" t="e">
        <f>+(#REF!/#REF!-1)*100</f>
        <v>#REF!</v>
      </c>
      <c r="O46" s="921" t="e">
        <f>+(#REF!/#REF!-1)*100</f>
        <v>#REF!</v>
      </c>
      <c r="P46" s="973" t="e">
        <f>+(#REF!/#REF!-1)*100</f>
        <v>#REF!</v>
      </c>
      <c r="Q46" s="973" t="e">
        <f>+(#REF!/#REF!-1)*100</f>
        <v>#REF!</v>
      </c>
      <c r="R46" s="973" t="e">
        <f>+(#REF!/#REF!-1)*100</f>
        <v>#REF!</v>
      </c>
      <c r="S46" s="973" t="e">
        <f>+(#REF!/#REF!-1)*100</f>
        <v>#REF!</v>
      </c>
      <c r="T46" s="973" t="e">
        <f>+(#REF!/#REF!-1)*100</f>
        <v>#REF!</v>
      </c>
      <c r="U46" s="973" t="e">
        <f>+(#REF!/#REF!-1)*100</f>
        <v>#REF!</v>
      </c>
      <c r="V46" s="973" t="e">
        <f>+(#REF!/#REF!-1)*100</f>
        <v>#REF!</v>
      </c>
      <c r="W46" s="630" t="s">
        <v>945</v>
      </c>
      <c r="X46" s="949"/>
      <c r="Y46" s="949"/>
      <c r="Z46" s="365"/>
      <c r="AA46" s="365"/>
      <c r="AB46" s="365"/>
      <c r="AC46" s="365"/>
      <c r="AD46" s="365"/>
      <c r="AE46" s="365"/>
      <c r="AF46" s="365"/>
      <c r="AG46" s="365"/>
      <c r="AH46" s="365"/>
    </row>
    <row r="47" spans="2:34" s="362" customFormat="1" ht="9" customHeight="1" x14ac:dyDescent="0.2">
      <c r="B47" s="629"/>
      <c r="C47" s="920"/>
      <c r="D47" s="969"/>
      <c r="E47" s="969"/>
      <c r="F47" s="969"/>
      <c r="G47" s="969"/>
      <c r="H47" s="969"/>
      <c r="I47" s="969"/>
      <c r="J47" s="969"/>
      <c r="K47" s="969"/>
      <c r="L47" s="969"/>
      <c r="M47" s="970"/>
      <c r="N47" s="971"/>
      <c r="O47" s="970"/>
      <c r="P47" s="972"/>
      <c r="Q47" s="972"/>
      <c r="R47" s="972"/>
      <c r="S47" s="972"/>
      <c r="T47" s="972"/>
      <c r="U47" s="972"/>
      <c r="V47" s="972"/>
      <c r="W47" s="628"/>
      <c r="X47" s="949"/>
      <c r="Y47" s="949"/>
      <c r="Z47" s="365"/>
      <c r="AA47" s="365"/>
      <c r="AB47" s="365"/>
      <c r="AC47" s="365"/>
      <c r="AD47" s="365"/>
      <c r="AE47" s="365"/>
      <c r="AF47" s="365"/>
      <c r="AG47" s="365"/>
      <c r="AH47" s="365"/>
    </row>
    <row r="48" spans="2:34" s="362" customFormat="1" ht="26.25" customHeight="1" x14ac:dyDescent="0.2">
      <c r="B48" s="456" t="s">
        <v>1043</v>
      </c>
      <c r="C48" s="969">
        <v>19.856800595733183</v>
      </c>
      <c r="D48" s="969" t="e">
        <f>+(#REF!/#REF!-1)*100</f>
        <v>#REF!</v>
      </c>
      <c r="E48" s="969" t="e">
        <f>+(#REF!/#REF!-1)*100</f>
        <v>#REF!</v>
      </c>
      <c r="F48" s="969" t="e">
        <f>+(#REF!/#REF!-1)*100</f>
        <v>#REF!</v>
      </c>
      <c r="G48" s="969" t="e">
        <f>+(#REF!/#REF!-1)*100</f>
        <v>#REF!</v>
      </c>
      <c r="H48" s="969" t="e">
        <f>+(#REF!/#REF!-1)*100</f>
        <v>#REF!</v>
      </c>
      <c r="I48" s="969" t="e">
        <f>+(#REF!/#REF!-1)*100</f>
        <v>#REF!</v>
      </c>
      <c r="J48" s="969" t="e">
        <f>+(#REF!/#REF!-1)*100</f>
        <v>#REF!</v>
      </c>
      <c r="K48" s="969" t="e">
        <f>+(#REF!/#REF!-1)*100</f>
        <v>#REF!</v>
      </c>
      <c r="L48" s="969" t="e">
        <f>+(#REF!/#REF!-1)*100</f>
        <v>#REF!</v>
      </c>
      <c r="M48" s="970"/>
      <c r="N48" s="971" t="e">
        <f>+(#REF!/#REF!-1)*100</f>
        <v>#REF!</v>
      </c>
      <c r="O48" s="970" t="e">
        <f>+(#REF!/#REF!-1)*100</f>
        <v>#REF!</v>
      </c>
      <c r="P48" s="972" t="e">
        <f>+(#REF!/#REF!-1)*100</f>
        <v>#REF!</v>
      </c>
      <c r="Q48" s="972" t="e">
        <f>+(#REF!/#REF!-1)*100</f>
        <v>#REF!</v>
      </c>
      <c r="R48" s="972" t="e">
        <f>+(#REF!/#REF!-1)*100</f>
        <v>#REF!</v>
      </c>
      <c r="S48" s="972" t="e">
        <f>+(#REF!/#REF!-1)*100</f>
        <v>#REF!</v>
      </c>
      <c r="T48" s="972" t="e">
        <f>+(#REF!/#REF!-1)*100</f>
        <v>#REF!</v>
      </c>
      <c r="U48" s="972" t="e">
        <f>+(#REF!/#REF!-1)*100</f>
        <v>#REF!</v>
      </c>
      <c r="V48" s="972" t="e">
        <f>+(#REF!/#REF!-1)*100</f>
        <v>#REF!</v>
      </c>
      <c r="W48" s="628" t="s">
        <v>288</v>
      </c>
      <c r="X48" s="949"/>
      <c r="Y48" s="949"/>
      <c r="Z48" s="365"/>
      <c r="AA48" s="365"/>
      <c r="AB48" s="365"/>
      <c r="AC48" s="365"/>
      <c r="AD48" s="365"/>
      <c r="AE48" s="365"/>
      <c r="AF48" s="365"/>
      <c r="AG48" s="365"/>
      <c r="AH48" s="365"/>
    </row>
    <row r="49" spans="2:34" s="362" customFormat="1" ht="9" customHeight="1" x14ac:dyDescent="0.2">
      <c r="B49" s="456"/>
      <c r="C49" s="969"/>
      <c r="D49" s="969"/>
      <c r="E49" s="969"/>
      <c r="F49" s="969"/>
      <c r="G49" s="969"/>
      <c r="H49" s="969"/>
      <c r="I49" s="969"/>
      <c r="J49" s="969"/>
      <c r="K49" s="969"/>
      <c r="L49" s="969"/>
      <c r="M49" s="970"/>
      <c r="N49" s="971"/>
      <c r="O49" s="970"/>
      <c r="P49" s="972"/>
      <c r="Q49" s="972"/>
      <c r="R49" s="972"/>
      <c r="S49" s="972"/>
      <c r="T49" s="972"/>
      <c r="U49" s="972"/>
      <c r="V49" s="972"/>
      <c r="W49" s="628"/>
      <c r="X49" s="949"/>
      <c r="Y49" s="949"/>
      <c r="Z49" s="365"/>
      <c r="AA49" s="365"/>
      <c r="AB49" s="365"/>
      <c r="AC49" s="365"/>
      <c r="AD49" s="365"/>
      <c r="AE49" s="365"/>
      <c r="AF49" s="365"/>
      <c r="AG49" s="365"/>
      <c r="AH49" s="365"/>
    </row>
    <row r="50" spans="2:34" s="362" customFormat="1" ht="26.25" customHeight="1" x14ac:dyDescent="0.2">
      <c r="B50" s="456" t="s">
        <v>951</v>
      </c>
      <c r="C50" s="969">
        <v>19.786388124757103</v>
      </c>
      <c r="D50" s="969" t="e">
        <f>+(#REF!/#REF!-1)*100</f>
        <v>#REF!</v>
      </c>
      <c r="E50" s="969" t="e">
        <f>+(#REF!/#REF!-1)*100</f>
        <v>#REF!</v>
      </c>
      <c r="F50" s="969" t="e">
        <f>+(#REF!/#REF!-1)*100</f>
        <v>#REF!</v>
      </c>
      <c r="G50" s="969" t="e">
        <f>+(#REF!/#REF!-1)*100</f>
        <v>#REF!</v>
      </c>
      <c r="H50" s="969" t="e">
        <f>+(#REF!/#REF!-1)*100</f>
        <v>#REF!</v>
      </c>
      <c r="I50" s="969" t="e">
        <f>+(#REF!/#REF!-1)*100</f>
        <v>#REF!</v>
      </c>
      <c r="J50" s="969" t="e">
        <f>+(#REF!/#REF!-1)*100</f>
        <v>#REF!</v>
      </c>
      <c r="K50" s="969" t="e">
        <f>+(#REF!/#REF!-1)*100</f>
        <v>#REF!</v>
      </c>
      <c r="L50" s="969" t="e">
        <f>+(#REF!/#REF!-1)*100</f>
        <v>#REF!</v>
      </c>
      <c r="M50" s="970"/>
      <c r="N50" s="971" t="e">
        <f>+(#REF!/#REF!-1)*100</f>
        <v>#REF!</v>
      </c>
      <c r="O50" s="970" t="e">
        <f>+(#REF!/#REF!-1)*100</f>
        <v>#REF!</v>
      </c>
      <c r="P50" s="972" t="e">
        <f>+(#REF!/#REF!-1)*100</f>
        <v>#REF!</v>
      </c>
      <c r="Q50" s="972" t="e">
        <f>+(#REF!/#REF!-1)*100</f>
        <v>#REF!</v>
      </c>
      <c r="R50" s="972" t="e">
        <f>+(#REF!/#REF!-1)*100</f>
        <v>#REF!</v>
      </c>
      <c r="S50" s="972" t="e">
        <f>+(#REF!/#REF!-1)*100</f>
        <v>#REF!</v>
      </c>
      <c r="T50" s="972" t="e">
        <f>+(#REF!/#REF!-1)*100</f>
        <v>#REF!</v>
      </c>
      <c r="U50" s="972" t="e">
        <f>+(#REF!/#REF!-1)*100</f>
        <v>#REF!</v>
      </c>
      <c r="V50" s="972" t="e">
        <f>+(#REF!/#REF!-1)*100</f>
        <v>#REF!</v>
      </c>
      <c r="W50" s="628" t="s">
        <v>831</v>
      </c>
      <c r="X50" s="949"/>
      <c r="Y50" s="949"/>
      <c r="Z50" s="365"/>
      <c r="AA50" s="365"/>
      <c r="AB50" s="365"/>
      <c r="AC50" s="365"/>
      <c r="AD50" s="365"/>
      <c r="AE50" s="365"/>
      <c r="AF50" s="365"/>
      <c r="AG50" s="365"/>
      <c r="AH50" s="365"/>
    </row>
    <row r="51" spans="2:34" s="367" customFormat="1" ht="26.25" customHeight="1" x14ac:dyDescent="0.2">
      <c r="B51" s="456" t="s">
        <v>1478</v>
      </c>
      <c r="C51" s="920">
        <v>12.682407738536551</v>
      </c>
      <c r="D51" s="920" t="e">
        <f>+(#REF!/#REF!-1)*100</f>
        <v>#REF!</v>
      </c>
      <c r="E51" s="920" t="e">
        <f>+(#REF!/#REF!-1)*100</f>
        <v>#REF!</v>
      </c>
      <c r="F51" s="920" t="e">
        <f>+(#REF!/#REF!-1)*100</f>
        <v>#REF!</v>
      </c>
      <c r="G51" s="920" t="e">
        <f>+(#REF!/#REF!-1)*100</f>
        <v>#REF!</v>
      </c>
      <c r="H51" s="920" t="e">
        <f>+(#REF!/#REF!-1)*100</f>
        <v>#REF!</v>
      </c>
      <c r="I51" s="920" t="e">
        <f>+(#REF!/#REF!-1)*100</f>
        <v>#REF!</v>
      </c>
      <c r="J51" s="920" t="e">
        <f>+(#REF!/#REF!-1)*100</f>
        <v>#REF!</v>
      </c>
      <c r="K51" s="920" t="e">
        <f>+(#REF!/#REF!-1)*100</f>
        <v>#REF!</v>
      </c>
      <c r="L51" s="920" t="e">
        <f>+(#REF!/#REF!-1)*100</f>
        <v>#REF!</v>
      </c>
      <c r="M51" s="921"/>
      <c r="N51" s="922" t="e">
        <f>+(#REF!/#REF!-1)*100</f>
        <v>#REF!</v>
      </c>
      <c r="O51" s="921" t="e">
        <f>+(#REF!/#REF!-1)*100</f>
        <v>#REF!</v>
      </c>
      <c r="P51" s="973" t="e">
        <f>+(#REF!/#REF!-1)*100</f>
        <v>#REF!</v>
      </c>
      <c r="Q51" s="973" t="e">
        <f>+(#REF!/#REF!-1)*100</f>
        <v>#REF!</v>
      </c>
      <c r="R51" s="973" t="e">
        <f>+(#REF!/#REF!-1)*100</f>
        <v>#REF!</v>
      </c>
      <c r="S51" s="973" t="e">
        <f>+(#REF!/#REF!-1)*100</f>
        <v>#REF!</v>
      </c>
      <c r="T51" s="973" t="e">
        <f>+(#REF!/#REF!-1)*100</f>
        <v>#REF!</v>
      </c>
      <c r="U51" s="973" t="e">
        <f>+(#REF!/#REF!-1)*100</f>
        <v>#REF!</v>
      </c>
      <c r="V51" s="973" t="e">
        <f>+(#REF!/#REF!-1)*100</f>
        <v>#REF!</v>
      </c>
      <c r="W51" s="630" t="s">
        <v>1479</v>
      </c>
      <c r="X51" s="949"/>
      <c r="Y51" s="949"/>
      <c r="Z51" s="365"/>
      <c r="AA51" s="365"/>
      <c r="AB51" s="365"/>
      <c r="AC51" s="365"/>
      <c r="AD51" s="365"/>
      <c r="AE51" s="365"/>
      <c r="AF51" s="365"/>
      <c r="AG51" s="365"/>
      <c r="AH51" s="365"/>
    </row>
    <row r="52" spans="2:34" s="367" customFormat="1" ht="26.25" customHeight="1" x14ac:dyDescent="0.2">
      <c r="B52" s="629" t="s">
        <v>934</v>
      </c>
      <c r="C52" s="920">
        <v>28.33053231867364</v>
      </c>
      <c r="D52" s="920" t="e">
        <f>+(#REF!/#REF!-1)*100</f>
        <v>#REF!</v>
      </c>
      <c r="E52" s="920" t="e">
        <f>+(#REF!/#REF!-1)*100</f>
        <v>#REF!</v>
      </c>
      <c r="F52" s="920" t="e">
        <f>+(#REF!/#REF!-1)*100</f>
        <v>#REF!</v>
      </c>
      <c r="G52" s="920" t="e">
        <f>+(#REF!/#REF!-1)*100</f>
        <v>#REF!</v>
      </c>
      <c r="H52" s="920" t="e">
        <f>+(#REF!/#REF!-1)*100</f>
        <v>#REF!</v>
      </c>
      <c r="I52" s="920" t="e">
        <f>+(#REF!/#REF!-1)*100</f>
        <v>#REF!</v>
      </c>
      <c r="J52" s="920" t="e">
        <f>+(#REF!/#REF!-1)*100</f>
        <v>#REF!</v>
      </c>
      <c r="K52" s="920" t="e">
        <f>+(#REF!/#REF!-1)*100</f>
        <v>#REF!</v>
      </c>
      <c r="L52" s="920" t="e">
        <f>+(#REF!/#REF!-1)*100</f>
        <v>#REF!</v>
      </c>
      <c r="M52" s="921"/>
      <c r="N52" s="922" t="e">
        <f>+(#REF!/#REF!-1)*100</f>
        <v>#REF!</v>
      </c>
      <c r="O52" s="921" t="e">
        <f>+(#REF!/#REF!-1)*100</f>
        <v>#REF!</v>
      </c>
      <c r="P52" s="973" t="e">
        <f>+(#REF!/#REF!-1)*100</f>
        <v>#REF!</v>
      </c>
      <c r="Q52" s="973" t="e">
        <f>+(#REF!/#REF!-1)*100</f>
        <v>#REF!</v>
      </c>
      <c r="R52" s="973" t="e">
        <f>+(#REF!/#REF!-1)*100</f>
        <v>#REF!</v>
      </c>
      <c r="S52" s="973" t="e">
        <f>+(#REF!/#REF!-1)*100</f>
        <v>#REF!</v>
      </c>
      <c r="T52" s="973" t="e">
        <f>+(#REF!/#REF!-1)*100</f>
        <v>#REF!</v>
      </c>
      <c r="U52" s="973" t="e">
        <f>+(#REF!/#REF!-1)*100</f>
        <v>#REF!</v>
      </c>
      <c r="V52" s="973" t="e">
        <f>+(#REF!/#REF!-1)*100</f>
        <v>#REF!</v>
      </c>
      <c r="W52" s="630" t="s">
        <v>1454</v>
      </c>
      <c r="X52" s="949"/>
      <c r="Y52" s="949"/>
      <c r="Z52" s="365"/>
      <c r="AA52" s="365"/>
      <c r="AB52" s="365"/>
      <c r="AC52" s="365"/>
      <c r="AD52" s="365"/>
      <c r="AE52" s="365"/>
      <c r="AF52" s="365"/>
      <c r="AG52" s="365"/>
      <c r="AH52" s="365"/>
    </row>
    <row r="53" spans="2:34" s="362" customFormat="1" ht="26.25" customHeight="1" x14ac:dyDescent="0.2">
      <c r="B53" s="629" t="s">
        <v>776</v>
      </c>
      <c r="C53" s="969">
        <v>19.952392302885457</v>
      </c>
      <c r="D53" s="969" t="e">
        <f>+(#REF!/#REF!-1)*100</f>
        <v>#REF!</v>
      </c>
      <c r="E53" s="969" t="e">
        <f>+(#REF!/#REF!-1)*100</f>
        <v>#REF!</v>
      </c>
      <c r="F53" s="969" t="e">
        <f>+(#REF!/#REF!-1)*100</f>
        <v>#REF!</v>
      </c>
      <c r="G53" s="969" t="e">
        <f>+(#REF!/#REF!-1)*100</f>
        <v>#REF!</v>
      </c>
      <c r="H53" s="969" t="e">
        <f>+(#REF!/#REF!-1)*100</f>
        <v>#REF!</v>
      </c>
      <c r="I53" s="969" t="e">
        <f>+(#REF!/#REF!-1)*100</f>
        <v>#REF!</v>
      </c>
      <c r="J53" s="969" t="e">
        <f>+(#REF!/#REF!-1)*100</f>
        <v>#REF!</v>
      </c>
      <c r="K53" s="969" t="e">
        <f>+(#REF!/#REF!-1)*100</f>
        <v>#REF!</v>
      </c>
      <c r="L53" s="969" t="e">
        <f>+(#REF!/#REF!-1)*100</f>
        <v>#REF!</v>
      </c>
      <c r="M53" s="970"/>
      <c r="N53" s="971" t="e">
        <f>+(#REF!/#REF!-1)*100</f>
        <v>#REF!</v>
      </c>
      <c r="O53" s="970" t="e">
        <f>+(#REF!/#REF!-1)*100</f>
        <v>#REF!</v>
      </c>
      <c r="P53" s="972" t="e">
        <f>+(#REF!/#REF!-1)*100</f>
        <v>#REF!</v>
      </c>
      <c r="Q53" s="972" t="e">
        <f>+(#REF!/#REF!-1)*100</f>
        <v>#REF!</v>
      </c>
      <c r="R53" s="972" t="e">
        <f>+(#REF!/#REF!-1)*100</f>
        <v>#REF!</v>
      </c>
      <c r="S53" s="972" t="e">
        <f>+(#REF!/#REF!-1)*100</f>
        <v>#REF!</v>
      </c>
      <c r="T53" s="972" t="e">
        <f>+(#REF!/#REF!-1)*100</f>
        <v>#REF!</v>
      </c>
      <c r="U53" s="972" t="e">
        <f>+(#REF!/#REF!-1)*100</f>
        <v>#REF!</v>
      </c>
      <c r="V53" s="972" t="e">
        <f>+(#REF!/#REF!-1)*100</f>
        <v>#REF!</v>
      </c>
      <c r="W53" s="628" t="s">
        <v>262</v>
      </c>
      <c r="X53" s="949"/>
      <c r="Y53" s="949"/>
      <c r="Z53" s="365"/>
      <c r="AA53" s="365"/>
      <c r="AB53" s="365"/>
      <c r="AC53" s="365"/>
      <c r="AD53" s="365"/>
      <c r="AE53" s="365"/>
      <c r="AF53" s="365"/>
      <c r="AG53" s="365"/>
      <c r="AH53" s="365"/>
    </row>
    <row r="54" spans="2:34" s="367" customFormat="1" ht="26.25" customHeight="1" x14ac:dyDescent="0.2">
      <c r="B54" s="456" t="s">
        <v>1199</v>
      </c>
      <c r="C54" s="920">
        <v>-8.5327256614761371</v>
      </c>
      <c r="D54" s="920" t="e">
        <f>+(#REF!/#REF!-1)*100</f>
        <v>#REF!</v>
      </c>
      <c r="E54" s="920" t="e">
        <f>+(#REF!/#REF!-1)*100</f>
        <v>#REF!</v>
      </c>
      <c r="F54" s="920" t="e">
        <f>+(#REF!/#REF!-1)*100</f>
        <v>#REF!</v>
      </c>
      <c r="G54" s="920" t="e">
        <f>+(#REF!/#REF!-1)*100</f>
        <v>#REF!</v>
      </c>
      <c r="H54" s="920" t="e">
        <f>+(#REF!/#REF!-1)*100</f>
        <v>#REF!</v>
      </c>
      <c r="I54" s="920" t="e">
        <f>+(#REF!/#REF!-1)*100</f>
        <v>#REF!</v>
      </c>
      <c r="J54" s="920" t="e">
        <f>+(#REF!/#REF!-1)*100</f>
        <v>#REF!</v>
      </c>
      <c r="K54" s="920" t="e">
        <f>+(#REF!/#REF!-1)*100</f>
        <v>#REF!</v>
      </c>
      <c r="L54" s="920" t="e">
        <f>+(#REF!/#REF!-1)*100</f>
        <v>#REF!</v>
      </c>
      <c r="M54" s="921"/>
      <c r="N54" s="922" t="e">
        <f>+(#REF!/#REF!-1)*100</f>
        <v>#REF!</v>
      </c>
      <c r="O54" s="921" t="e">
        <f>+(#REF!/#REF!-1)*100</f>
        <v>#REF!</v>
      </c>
      <c r="P54" s="973" t="e">
        <f>+(#REF!/#REF!-1)*100</f>
        <v>#REF!</v>
      </c>
      <c r="Q54" s="973" t="e">
        <f>+(#REF!/#REF!-1)*100</f>
        <v>#REF!</v>
      </c>
      <c r="R54" s="973" t="e">
        <f>+(#REF!/#REF!-1)*100</f>
        <v>#REF!</v>
      </c>
      <c r="S54" s="973" t="e">
        <f>+(#REF!/#REF!-1)*100</f>
        <v>#REF!</v>
      </c>
      <c r="T54" s="973" t="e">
        <f>+(#REF!/#REF!-1)*100</f>
        <v>#REF!</v>
      </c>
      <c r="U54" s="973" t="e">
        <f>+(#REF!/#REF!-1)*100</f>
        <v>#REF!</v>
      </c>
      <c r="V54" s="973" t="e">
        <f>+(#REF!/#REF!-1)*100</f>
        <v>#REF!</v>
      </c>
      <c r="W54" s="630" t="s">
        <v>1456</v>
      </c>
      <c r="X54" s="949"/>
      <c r="Y54" s="949"/>
      <c r="Z54" s="365"/>
      <c r="AA54" s="365"/>
      <c r="AB54" s="365"/>
      <c r="AC54" s="365"/>
      <c r="AD54" s="365"/>
      <c r="AE54" s="365"/>
      <c r="AF54" s="365"/>
      <c r="AG54" s="365"/>
      <c r="AH54" s="365"/>
    </row>
    <row r="55" spans="2:34" s="367" customFormat="1" ht="26.25" customHeight="1" x14ac:dyDescent="0.2">
      <c r="B55" s="629" t="s">
        <v>1200</v>
      </c>
      <c r="C55" s="920">
        <v>20.983304899417917</v>
      </c>
      <c r="D55" s="920" t="e">
        <f xml:space="preserve"> ((#REF!-#REF!)/#REF!)*100</f>
        <v>#REF!</v>
      </c>
      <c r="E55" s="920" t="e">
        <f xml:space="preserve"> ((#REF!-#REF!)/#REF!)*100</f>
        <v>#REF!</v>
      </c>
      <c r="F55" s="920" t="e">
        <f xml:space="preserve"> ((#REF!-#REF!)/#REF!)*100</f>
        <v>#REF!</v>
      </c>
      <c r="G55" s="920" t="e">
        <f xml:space="preserve"> ((#REF!-#REF!)/#REF!)*100</f>
        <v>#REF!</v>
      </c>
      <c r="H55" s="920" t="e">
        <f xml:space="preserve"> ((#REF!-#REF!)/#REF!)*100</f>
        <v>#REF!</v>
      </c>
      <c r="I55" s="920" t="e">
        <f xml:space="preserve"> ((#REF!-#REF!)/#REF!)*100</f>
        <v>#REF!</v>
      </c>
      <c r="J55" s="920" t="e">
        <f xml:space="preserve"> ((#REF!-#REF!)/#REF!)*100</f>
        <v>#REF!</v>
      </c>
      <c r="K55" s="920" t="e">
        <f xml:space="preserve"> ((#REF!-#REF!)/#REF!)*100</f>
        <v>#REF!</v>
      </c>
      <c r="L55" s="920" t="e">
        <f xml:space="preserve"> ((#REF!-#REF!)/#REF!)*100</f>
        <v>#REF!</v>
      </c>
      <c r="M55" s="921"/>
      <c r="N55" s="922" t="e">
        <f xml:space="preserve"> ((#REF!-#REF!)/#REF!)*100</f>
        <v>#REF!</v>
      </c>
      <c r="O55" s="921" t="e">
        <f xml:space="preserve"> ((#REF!-#REF!)/#REF!)*100</f>
        <v>#REF!</v>
      </c>
      <c r="P55" s="973" t="e">
        <f xml:space="preserve"> ((#REF!-#REF!)/#REF!)*100</f>
        <v>#REF!</v>
      </c>
      <c r="Q55" s="973" t="e">
        <f xml:space="preserve"> ((#REF!-#REF!)/#REF!)*100</f>
        <v>#REF!</v>
      </c>
      <c r="R55" s="973" t="e">
        <f xml:space="preserve"> ((#REF!-#REF!)/#REF!)*100</f>
        <v>#REF!</v>
      </c>
      <c r="S55" s="973" t="e">
        <f xml:space="preserve"> ((#REF!-#REF!)/#REF!)*100</f>
        <v>#REF!</v>
      </c>
      <c r="T55" s="973" t="e">
        <f xml:space="preserve"> ((#REF!-#REF!)/#REF!)*100</f>
        <v>#REF!</v>
      </c>
      <c r="U55" s="973" t="e">
        <f xml:space="preserve"> ((#REF!-#REF!)/#REF!)*100</f>
        <v>#REF!</v>
      </c>
      <c r="V55" s="973" t="e">
        <f xml:space="preserve"> ((#REF!-#REF!)/#REF!)*100</f>
        <v>#REF!</v>
      </c>
      <c r="W55" s="630" t="s">
        <v>1457</v>
      </c>
      <c r="X55" s="949"/>
      <c r="Y55" s="949"/>
      <c r="Z55" s="365"/>
      <c r="AA55" s="365"/>
      <c r="AB55" s="365"/>
      <c r="AC55" s="365"/>
      <c r="AD55" s="365"/>
      <c r="AE55" s="365"/>
      <c r="AF55" s="365"/>
      <c r="AG55" s="365"/>
      <c r="AH55" s="365"/>
    </row>
    <row r="56" spans="2:34" s="367" customFormat="1" ht="26.25" customHeight="1" x14ac:dyDescent="0.2">
      <c r="B56" s="629" t="s">
        <v>712</v>
      </c>
      <c r="C56" s="920">
        <v>19.769984769789506</v>
      </c>
      <c r="D56" s="920" t="e">
        <f>+(#REF!/#REF!-1)*100</f>
        <v>#REF!</v>
      </c>
      <c r="E56" s="920" t="e">
        <f>+(#REF!/#REF!-1)*100</f>
        <v>#REF!</v>
      </c>
      <c r="F56" s="920" t="e">
        <f>+(#REF!/#REF!-1)*100</f>
        <v>#REF!</v>
      </c>
      <c r="G56" s="920" t="e">
        <f>+(#REF!/#REF!-1)*100</f>
        <v>#REF!</v>
      </c>
      <c r="H56" s="920" t="e">
        <f>+(#REF!/#REF!-1)*100</f>
        <v>#REF!</v>
      </c>
      <c r="I56" s="920" t="e">
        <f>+(#REF!/#REF!-1)*100</f>
        <v>#REF!</v>
      </c>
      <c r="J56" s="920" t="e">
        <f>+(#REF!/#REF!-1)*100</f>
        <v>#REF!</v>
      </c>
      <c r="K56" s="920" t="e">
        <f>+(#REF!/#REF!-1)*100</f>
        <v>#REF!</v>
      </c>
      <c r="L56" s="920" t="e">
        <f>+(#REF!/#REF!-1)*100</f>
        <v>#REF!</v>
      </c>
      <c r="M56" s="921"/>
      <c r="N56" s="922" t="e">
        <f>+(#REF!/#REF!-1)*100</f>
        <v>#REF!</v>
      </c>
      <c r="O56" s="921" t="e">
        <f>+(#REF!/#REF!-1)*100</f>
        <v>#REF!</v>
      </c>
      <c r="P56" s="973" t="e">
        <f>+(#REF!/#REF!-1)*100</f>
        <v>#REF!</v>
      </c>
      <c r="Q56" s="973" t="e">
        <f>+(#REF!/#REF!-1)*100</f>
        <v>#REF!</v>
      </c>
      <c r="R56" s="973" t="e">
        <f>+(#REF!/#REF!-1)*100</f>
        <v>#REF!</v>
      </c>
      <c r="S56" s="973" t="e">
        <f>+(#REF!/#REF!-1)*100</f>
        <v>#REF!</v>
      </c>
      <c r="T56" s="973" t="e">
        <f>+(#REF!/#REF!-1)*100</f>
        <v>#REF!</v>
      </c>
      <c r="U56" s="973" t="e">
        <f>+(#REF!/#REF!-1)*100</f>
        <v>#REF!</v>
      </c>
      <c r="V56" s="973" t="e">
        <f>+(#REF!/#REF!-1)*100</f>
        <v>#REF!</v>
      </c>
      <c r="W56" s="630" t="s">
        <v>790</v>
      </c>
      <c r="X56" s="949"/>
      <c r="Y56" s="949"/>
      <c r="Z56" s="365"/>
      <c r="AA56" s="365"/>
      <c r="AB56" s="365"/>
      <c r="AC56" s="365"/>
      <c r="AD56" s="365"/>
      <c r="AE56" s="365"/>
      <c r="AF56" s="365"/>
      <c r="AG56" s="365"/>
      <c r="AH56" s="365"/>
    </row>
    <row r="57" spans="2:34" s="367" customFormat="1" ht="26.25" customHeight="1" x14ac:dyDescent="0.2">
      <c r="B57" s="629" t="s">
        <v>849</v>
      </c>
      <c r="C57" s="920">
        <v>20.276747503566341</v>
      </c>
      <c r="D57" s="920" t="e">
        <f>+(#REF!/#REF!-1)*100</f>
        <v>#REF!</v>
      </c>
      <c r="E57" s="920" t="e">
        <f>+(#REF!/#REF!-1)*100</f>
        <v>#REF!</v>
      </c>
      <c r="F57" s="920" t="e">
        <f>+(#REF!/#REF!-1)*100</f>
        <v>#REF!</v>
      </c>
      <c r="G57" s="920" t="e">
        <f>+(#REF!/#REF!-1)*100</f>
        <v>#REF!</v>
      </c>
      <c r="H57" s="920" t="e">
        <f>+(#REF!/#REF!-1)*100</f>
        <v>#REF!</v>
      </c>
      <c r="I57" s="920" t="e">
        <f>+(#REF!/#REF!-1)*100</f>
        <v>#REF!</v>
      </c>
      <c r="J57" s="920" t="e">
        <f>+(#REF!/#REF!-1)*100</f>
        <v>#REF!</v>
      </c>
      <c r="K57" s="920" t="e">
        <f>+(#REF!/#REF!-1)*100</f>
        <v>#REF!</v>
      </c>
      <c r="L57" s="920" t="e">
        <f>+(#REF!/#REF!-1)*100</f>
        <v>#REF!</v>
      </c>
      <c r="M57" s="921"/>
      <c r="N57" s="922" t="e">
        <f>+(#REF!/#REF!-1)*100</f>
        <v>#REF!</v>
      </c>
      <c r="O57" s="921" t="e">
        <f>+(#REF!/#REF!-1)*100</f>
        <v>#REF!</v>
      </c>
      <c r="P57" s="973" t="e">
        <f>+(#REF!/#REF!-1)*100</f>
        <v>#REF!</v>
      </c>
      <c r="Q57" s="973" t="e">
        <f>+(#REF!/#REF!-1)*100</f>
        <v>#REF!</v>
      </c>
      <c r="R57" s="973" t="e">
        <f>+(#REF!/#REF!-1)*100</f>
        <v>#REF!</v>
      </c>
      <c r="S57" s="973" t="e">
        <f>+(#REF!/#REF!-1)*100</f>
        <v>#REF!</v>
      </c>
      <c r="T57" s="973" t="e">
        <f>+(#REF!/#REF!-1)*100</f>
        <v>#REF!</v>
      </c>
      <c r="U57" s="973" t="e">
        <f>+(#REF!/#REF!-1)*100</f>
        <v>#REF!</v>
      </c>
      <c r="V57" s="973" t="e">
        <f>+(#REF!/#REF!-1)*100</f>
        <v>#REF!</v>
      </c>
      <c r="W57" s="630" t="s">
        <v>313</v>
      </c>
      <c r="X57" s="949"/>
      <c r="Y57" s="949"/>
      <c r="Z57" s="365"/>
      <c r="AA57" s="365"/>
      <c r="AB57" s="365"/>
      <c r="AC57" s="365"/>
      <c r="AD57" s="365"/>
      <c r="AE57" s="365"/>
      <c r="AF57" s="365"/>
      <c r="AG57" s="365"/>
      <c r="AH57" s="365"/>
    </row>
    <row r="58" spans="2:34" s="362" customFormat="1" ht="15" customHeight="1" thickBot="1" x14ac:dyDescent="0.25">
      <c r="B58" s="629"/>
      <c r="C58" s="957"/>
      <c r="D58" s="957"/>
      <c r="E58" s="957"/>
      <c r="F58" s="957"/>
      <c r="G58" s="957"/>
      <c r="H58" s="957"/>
      <c r="I58" s="957"/>
      <c r="J58" s="957"/>
      <c r="K58" s="957"/>
      <c r="L58" s="957"/>
      <c r="M58" s="958"/>
      <c r="N58" s="959"/>
      <c r="O58" s="958"/>
      <c r="P58" s="974"/>
      <c r="Q58" s="974"/>
      <c r="R58" s="974"/>
      <c r="S58" s="974"/>
      <c r="T58" s="974"/>
      <c r="U58" s="974"/>
      <c r="V58" s="974"/>
      <c r="W58" s="980"/>
      <c r="X58" s="949"/>
      <c r="Y58" s="949"/>
      <c r="Z58" s="365"/>
      <c r="AA58" s="365"/>
      <c r="AB58" s="365"/>
      <c r="AC58" s="365"/>
      <c r="AD58" s="365"/>
      <c r="AE58" s="365"/>
      <c r="AF58" s="365"/>
      <c r="AG58" s="365"/>
      <c r="AH58" s="365"/>
    </row>
    <row r="59" spans="2:34" s="367" customFormat="1" ht="15" customHeight="1" thickTop="1" x14ac:dyDescent="0.2">
      <c r="B59" s="645"/>
      <c r="C59" s="975"/>
      <c r="D59" s="975"/>
      <c r="E59" s="975"/>
      <c r="F59" s="975"/>
      <c r="G59" s="975"/>
      <c r="H59" s="975"/>
      <c r="I59" s="975"/>
      <c r="J59" s="975"/>
      <c r="K59" s="975"/>
      <c r="L59" s="975"/>
      <c r="M59" s="976"/>
      <c r="N59" s="977"/>
      <c r="O59" s="976"/>
      <c r="P59" s="978"/>
      <c r="Q59" s="978"/>
      <c r="R59" s="978"/>
      <c r="S59" s="978"/>
      <c r="T59" s="978"/>
      <c r="U59" s="978"/>
      <c r="V59" s="978"/>
      <c r="W59" s="647"/>
      <c r="X59" s="949"/>
      <c r="Y59" s="949"/>
      <c r="Z59" s="365"/>
      <c r="AA59" s="365"/>
      <c r="AB59" s="365"/>
      <c r="AC59" s="365"/>
      <c r="AD59" s="365"/>
      <c r="AE59" s="365"/>
      <c r="AF59" s="365"/>
      <c r="AG59" s="365"/>
      <c r="AH59" s="365"/>
    </row>
    <row r="60" spans="2:34" s="367" customFormat="1" ht="55.5" customHeight="1" x14ac:dyDescent="0.2">
      <c r="B60" s="979" t="s">
        <v>1470</v>
      </c>
      <c r="C60" s="969"/>
      <c r="D60" s="969"/>
      <c r="E60" s="969"/>
      <c r="F60" s="969"/>
      <c r="G60" s="969"/>
      <c r="H60" s="969"/>
      <c r="I60" s="969"/>
      <c r="J60" s="969"/>
      <c r="K60" s="969"/>
      <c r="L60" s="969"/>
      <c r="M60" s="970"/>
      <c r="N60" s="971"/>
      <c r="O60" s="970"/>
      <c r="P60" s="972"/>
      <c r="Q60" s="972"/>
      <c r="R60" s="972"/>
      <c r="S60" s="972"/>
      <c r="T60" s="972"/>
      <c r="U60" s="972"/>
      <c r="V60" s="972"/>
      <c r="W60" s="381" t="s">
        <v>1471</v>
      </c>
      <c r="X60" s="949"/>
      <c r="Y60" s="949"/>
      <c r="Z60" s="365"/>
      <c r="AA60" s="365"/>
      <c r="AB60" s="365"/>
      <c r="AC60" s="365"/>
      <c r="AD60" s="365"/>
      <c r="AE60" s="365"/>
      <c r="AF60" s="365"/>
      <c r="AG60" s="365"/>
      <c r="AH60" s="365"/>
    </row>
    <row r="61" spans="2:34" s="362" customFormat="1" ht="9" customHeight="1" x14ac:dyDescent="0.2">
      <c r="B61" s="456"/>
      <c r="C61" s="969"/>
      <c r="D61" s="969"/>
      <c r="E61" s="969"/>
      <c r="F61" s="969"/>
      <c r="G61" s="969"/>
      <c r="H61" s="969"/>
      <c r="I61" s="969"/>
      <c r="J61" s="969"/>
      <c r="K61" s="969"/>
      <c r="L61" s="969"/>
      <c r="M61" s="970"/>
      <c r="N61" s="971"/>
      <c r="O61" s="970"/>
      <c r="P61" s="972"/>
      <c r="Q61" s="972"/>
      <c r="R61" s="972"/>
      <c r="S61" s="972"/>
      <c r="T61" s="972"/>
      <c r="U61" s="972"/>
      <c r="V61" s="972"/>
      <c r="W61" s="628"/>
      <c r="X61" s="949"/>
      <c r="Y61" s="949"/>
      <c r="Z61" s="365"/>
      <c r="AA61" s="365"/>
      <c r="AB61" s="365"/>
      <c r="AC61" s="365"/>
      <c r="AD61" s="365"/>
      <c r="AE61" s="365"/>
      <c r="AF61" s="365"/>
      <c r="AG61" s="365"/>
      <c r="AH61" s="365"/>
    </row>
    <row r="62" spans="2:34" s="362" customFormat="1" ht="26.25" customHeight="1" x14ac:dyDescent="0.2">
      <c r="B62" s="456" t="s">
        <v>175</v>
      </c>
      <c r="C62" s="969">
        <v>10.762545863938387</v>
      </c>
      <c r="D62" s="969" t="e">
        <f t="shared" ref="D62:I62" si="10">+D63+D64</f>
        <v>#REF!</v>
      </c>
      <c r="E62" s="969" t="e">
        <f t="shared" si="10"/>
        <v>#REF!</v>
      </c>
      <c r="F62" s="969" t="e">
        <f t="shared" si="10"/>
        <v>#REF!</v>
      </c>
      <c r="G62" s="969" t="e">
        <f t="shared" si="10"/>
        <v>#REF!</v>
      </c>
      <c r="H62" s="969" t="e">
        <f t="shared" si="10"/>
        <v>#REF!</v>
      </c>
      <c r="I62" s="969" t="e">
        <f t="shared" si="10"/>
        <v>#REF!</v>
      </c>
      <c r="J62" s="969" t="e">
        <f>+J63+J64</f>
        <v>#REF!</v>
      </c>
      <c r="K62" s="969" t="e">
        <f>+K63+K64</f>
        <v>#REF!</v>
      </c>
      <c r="L62" s="969" t="e">
        <f>+L63+L64</f>
        <v>#REF!</v>
      </c>
      <c r="M62" s="970"/>
      <c r="N62" s="971" t="e">
        <f t="shared" ref="N62:V62" si="11">+N63+N64</f>
        <v>#REF!</v>
      </c>
      <c r="O62" s="970" t="e">
        <f t="shared" si="11"/>
        <v>#REF!</v>
      </c>
      <c r="P62" s="972" t="e">
        <f t="shared" si="11"/>
        <v>#REF!</v>
      </c>
      <c r="Q62" s="972" t="e">
        <f t="shared" si="11"/>
        <v>#REF!</v>
      </c>
      <c r="R62" s="972" t="e">
        <f t="shared" si="11"/>
        <v>#REF!</v>
      </c>
      <c r="S62" s="972" t="e">
        <f t="shared" si="11"/>
        <v>#REF!</v>
      </c>
      <c r="T62" s="972" t="e">
        <f t="shared" si="11"/>
        <v>#REF!</v>
      </c>
      <c r="U62" s="972" t="e">
        <f t="shared" si="11"/>
        <v>#REF!</v>
      </c>
      <c r="V62" s="972" t="e">
        <f t="shared" si="11"/>
        <v>#REF!</v>
      </c>
      <c r="W62" s="628" t="s">
        <v>877</v>
      </c>
      <c r="X62" s="949"/>
      <c r="Y62" s="949"/>
      <c r="Z62" s="365"/>
      <c r="AA62" s="365"/>
      <c r="AB62" s="365"/>
      <c r="AC62" s="365"/>
      <c r="AD62" s="365"/>
      <c r="AE62" s="365"/>
      <c r="AF62" s="365"/>
      <c r="AG62" s="365"/>
      <c r="AH62" s="365"/>
    </row>
    <row r="63" spans="2:34" s="367" customFormat="1" ht="26.25" customHeight="1" x14ac:dyDescent="0.2">
      <c r="B63" s="629" t="s">
        <v>1134</v>
      </c>
      <c r="C63" s="920">
        <v>0.87459633093969413</v>
      </c>
      <c r="D63" s="920" t="e">
        <f>+D16/#REF!*100</f>
        <v>#REF!</v>
      </c>
      <c r="E63" s="920" t="e">
        <f>+E16/#REF!*100</f>
        <v>#REF!</v>
      </c>
      <c r="F63" s="920" t="e">
        <f>+F16/#REF!*100</f>
        <v>#REF!</v>
      </c>
      <c r="G63" s="920" t="e">
        <f>+G16/#REF!*100</f>
        <v>#REF!</v>
      </c>
      <c r="H63" s="920" t="e">
        <f>+H16/#REF!*100</f>
        <v>#REF!</v>
      </c>
      <c r="I63" s="920" t="e">
        <f>+I16/#REF!*100</f>
        <v>#REF!</v>
      </c>
      <c r="J63" s="920" t="e">
        <f>+J16/#REF!*100</f>
        <v>#REF!</v>
      </c>
      <c r="K63" s="920" t="e">
        <f>+K16/#REF!*100</f>
        <v>#REF!</v>
      </c>
      <c r="L63" s="920" t="e">
        <f>+L16/#REF!*100</f>
        <v>#REF!</v>
      </c>
      <c r="M63" s="921"/>
      <c r="N63" s="922" t="e">
        <f>+N16/#REF!*100</f>
        <v>#REF!</v>
      </c>
      <c r="O63" s="921" t="e">
        <f>+O16/#REF!*100</f>
        <v>#REF!</v>
      </c>
      <c r="P63" s="973" t="e">
        <f>+P16/#REF!*100</f>
        <v>#REF!</v>
      </c>
      <c r="Q63" s="973" t="e">
        <f>+Q16/#REF!*100</f>
        <v>#REF!</v>
      </c>
      <c r="R63" s="973" t="e">
        <f>+R16/#REF!*100</f>
        <v>#REF!</v>
      </c>
      <c r="S63" s="973" t="e">
        <f>+S16/#REF!*100</f>
        <v>#REF!</v>
      </c>
      <c r="T63" s="973" t="e">
        <f>+T16/#REF!*100</f>
        <v>#REF!</v>
      </c>
      <c r="U63" s="973" t="e">
        <f>+U16/#REF!*100</f>
        <v>#REF!</v>
      </c>
      <c r="V63" s="973" t="e">
        <f>+V16/#REF!*100</f>
        <v>#REF!</v>
      </c>
      <c r="W63" s="630" t="s">
        <v>1135</v>
      </c>
      <c r="X63" s="949"/>
      <c r="Y63" s="949"/>
      <c r="Z63" s="365"/>
      <c r="AA63" s="365"/>
      <c r="AB63" s="365"/>
      <c r="AC63" s="365"/>
      <c r="AD63" s="365"/>
      <c r="AE63" s="365"/>
      <c r="AF63" s="365"/>
      <c r="AG63" s="365"/>
      <c r="AH63" s="365"/>
    </row>
    <row r="64" spans="2:34" s="367" customFormat="1" ht="26.25" customHeight="1" x14ac:dyDescent="0.2">
      <c r="B64" s="629" t="s">
        <v>1501</v>
      </c>
      <c r="C64" s="920">
        <v>9.8879495329986931</v>
      </c>
      <c r="D64" s="920" t="e">
        <f>+D17/#REF!*100</f>
        <v>#REF!</v>
      </c>
      <c r="E64" s="920" t="e">
        <f>+E17/#REF!*100</f>
        <v>#REF!</v>
      </c>
      <c r="F64" s="920" t="e">
        <f>+F17/#REF!*100</f>
        <v>#REF!</v>
      </c>
      <c r="G64" s="920" t="e">
        <f>+G17/#REF!*100</f>
        <v>#REF!</v>
      </c>
      <c r="H64" s="920" t="e">
        <f>+H17/#REF!*100</f>
        <v>#REF!</v>
      </c>
      <c r="I64" s="920" t="e">
        <f>+I17/#REF!*100</f>
        <v>#REF!</v>
      </c>
      <c r="J64" s="920" t="e">
        <f>+J17/#REF!*100</f>
        <v>#REF!</v>
      </c>
      <c r="K64" s="920" t="e">
        <f>+K17/#REF!*100</f>
        <v>#REF!</v>
      </c>
      <c r="L64" s="920" t="e">
        <f>+L17/#REF!*100</f>
        <v>#REF!</v>
      </c>
      <c r="M64" s="921"/>
      <c r="N64" s="922" t="e">
        <f>+N17/#REF!*100</f>
        <v>#REF!</v>
      </c>
      <c r="O64" s="921" t="e">
        <f>+O17/#REF!*100</f>
        <v>#REF!</v>
      </c>
      <c r="P64" s="973" t="e">
        <f>+P17/#REF!*100</f>
        <v>#REF!</v>
      </c>
      <c r="Q64" s="973" t="e">
        <f>+Q17/#REF!*100</f>
        <v>#REF!</v>
      </c>
      <c r="R64" s="973" t="e">
        <f>+R17/#REF!*100</f>
        <v>#REF!</v>
      </c>
      <c r="S64" s="973" t="e">
        <f>+S17/#REF!*100</f>
        <v>#REF!</v>
      </c>
      <c r="T64" s="973" t="e">
        <f>+T17/#REF!*100</f>
        <v>#REF!</v>
      </c>
      <c r="U64" s="973" t="e">
        <f>+U17/#REF!*100</f>
        <v>#REF!</v>
      </c>
      <c r="V64" s="973" t="e">
        <f>+V17/#REF!*100</f>
        <v>#REF!</v>
      </c>
      <c r="W64" s="630" t="s">
        <v>879</v>
      </c>
      <c r="X64" s="949"/>
      <c r="Y64" s="949"/>
      <c r="Z64" s="365"/>
      <c r="AA64" s="365"/>
      <c r="AB64" s="365"/>
      <c r="AC64" s="365"/>
      <c r="AD64" s="365"/>
      <c r="AE64" s="365"/>
      <c r="AF64" s="365"/>
      <c r="AG64" s="365"/>
      <c r="AH64" s="365"/>
    </row>
    <row r="65" spans="2:34" s="362" customFormat="1" ht="26.25" customHeight="1" x14ac:dyDescent="0.2">
      <c r="B65" s="456" t="s">
        <v>880</v>
      </c>
      <c r="C65" s="969">
        <v>9.0942547317947966</v>
      </c>
      <c r="D65" s="969" t="e">
        <f>+D18/#REF!*100</f>
        <v>#REF!</v>
      </c>
      <c r="E65" s="969" t="e">
        <f>+E18/#REF!*100</f>
        <v>#REF!</v>
      </c>
      <c r="F65" s="969" t="e">
        <f>+F18/#REF!*100</f>
        <v>#REF!</v>
      </c>
      <c r="G65" s="969" t="e">
        <f>+G18/#REF!*100</f>
        <v>#REF!</v>
      </c>
      <c r="H65" s="969" t="e">
        <f>+H18/#REF!*100</f>
        <v>#REF!</v>
      </c>
      <c r="I65" s="969" t="e">
        <f>+I18/#REF!*100</f>
        <v>#REF!</v>
      </c>
      <c r="J65" s="969" t="e">
        <f>+J18/#REF!*100</f>
        <v>#REF!</v>
      </c>
      <c r="K65" s="969" t="e">
        <f>+K18/#REF!*100</f>
        <v>#REF!</v>
      </c>
      <c r="L65" s="969" t="e">
        <f>+L18/#REF!*100</f>
        <v>#REF!</v>
      </c>
      <c r="M65" s="970"/>
      <c r="N65" s="971" t="e">
        <f>+N18/#REF!*100</f>
        <v>#REF!</v>
      </c>
      <c r="O65" s="970" t="e">
        <f>+O18/#REF!*100</f>
        <v>#REF!</v>
      </c>
      <c r="P65" s="972" t="e">
        <f>+P18/#REF!*100</f>
        <v>#REF!</v>
      </c>
      <c r="Q65" s="972" t="e">
        <f>+Q18/#REF!*100</f>
        <v>#REF!</v>
      </c>
      <c r="R65" s="972" t="e">
        <f>+R18/#REF!*100</f>
        <v>#REF!</v>
      </c>
      <c r="S65" s="972" t="e">
        <f>+S18/#REF!*100</f>
        <v>#REF!</v>
      </c>
      <c r="T65" s="972" t="e">
        <f>+T18/#REF!*100</f>
        <v>#REF!</v>
      </c>
      <c r="U65" s="972" t="e">
        <f>+U18/#REF!*100</f>
        <v>#REF!</v>
      </c>
      <c r="V65" s="972" t="e">
        <f>+V18/#REF!*100</f>
        <v>#REF!</v>
      </c>
      <c r="W65" s="628" t="s">
        <v>878</v>
      </c>
      <c r="X65" s="949"/>
      <c r="Y65" s="949"/>
      <c r="Z65" s="365"/>
      <c r="AA65" s="365"/>
      <c r="AB65" s="365"/>
      <c r="AC65" s="365"/>
      <c r="AD65" s="365"/>
      <c r="AE65" s="365"/>
      <c r="AF65" s="365"/>
      <c r="AG65" s="365"/>
      <c r="AH65" s="365"/>
    </row>
    <row r="66" spans="2:34" s="367" customFormat="1" ht="26.25" customHeight="1" x14ac:dyDescent="0.2">
      <c r="B66" s="629" t="s">
        <v>1449</v>
      </c>
      <c r="C66" s="920">
        <v>4.8286260800847112</v>
      </c>
      <c r="D66" s="920" t="e">
        <f>+D19/#REF!*100</f>
        <v>#REF!</v>
      </c>
      <c r="E66" s="920" t="e">
        <f>+E19/#REF!*100</f>
        <v>#REF!</v>
      </c>
      <c r="F66" s="920" t="e">
        <f>+F19/#REF!*100</f>
        <v>#REF!</v>
      </c>
      <c r="G66" s="920" t="e">
        <f>+G19/#REF!*100</f>
        <v>#REF!</v>
      </c>
      <c r="H66" s="920" t="e">
        <f>+H19/#REF!*100</f>
        <v>#REF!</v>
      </c>
      <c r="I66" s="920" t="e">
        <f>+I19/#REF!*100</f>
        <v>#REF!</v>
      </c>
      <c r="J66" s="920" t="e">
        <f>+J19/#REF!*100</f>
        <v>#REF!</v>
      </c>
      <c r="K66" s="920" t="e">
        <f>+K19/#REF!*100</f>
        <v>#REF!</v>
      </c>
      <c r="L66" s="920" t="e">
        <f>+L19/#REF!*100</f>
        <v>#REF!</v>
      </c>
      <c r="M66" s="921"/>
      <c r="N66" s="922" t="e">
        <f>+N19/#REF!*100</f>
        <v>#REF!</v>
      </c>
      <c r="O66" s="921" t="e">
        <f>+O19/#REF!*100</f>
        <v>#REF!</v>
      </c>
      <c r="P66" s="973" t="e">
        <f>+P19/#REF!*100</f>
        <v>#REF!</v>
      </c>
      <c r="Q66" s="973" t="e">
        <f>+Q19/#REF!*100</f>
        <v>#REF!</v>
      </c>
      <c r="R66" s="973" t="e">
        <f>+R19/#REF!*100</f>
        <v>#REF!</v>
      </c>
      <c r="S66" s="973" t="e">
        <f>+S19/#REF!*100</f>
        <v>#REF!</v>
      </c>
      <c r="T66" s="973" t="e">
        <f>+T19/#REF!*100</f>
        <v>#REF!</v>
      </c>
      <c r="U66" s="973" t="e">
        <f>+U19/#REF!*100</f>
        <v>#REF!</v>
      </c>
      <c r="V66" s="973" t="e">
        <f>+V19/#REF!*100</f>
        <v>#REF!</v>
      </c>
      <c r="W66" s="630" t="s">
        <v>1451</v>
      </c>
      <c r="X66" s="949"/>
      <c r="Y66" s="949"/>
      <c r="Z66" s="365"/>
      <c r="AA66" s="365"/>
      <c r="AB66" s="365"/>
      <c r="AC66" s="365"/>
      <c r="AD66" s="365"/>
      <c r="AE66" s="365"/>
      <c r="AF66" s="365"/>
      <c r="AG66" s="365"/>
      <c r="AH66" s="365"/>
    </row>
    <row r="67" spans="2:34" s="367" customFormat="1" ht="26.25" customHeight="1" x14ac:dyDescent="0.2">
      <c r="B67" s="629" t="s">
        <v>1289</v>
      </c>
      <c r="C67" s="920">
        <v>-4.0371355683185284</v>
      </c>
      <c r="D67" s="920" t="e">
        <f>+D20/#REF!*100</f>
        <v>#REF!</v>
      </c>
      <c r="E67" s="920" t="e">
        <f>+E20/#REF!*100</f>
        <v>#REF!</v>
      </c>
      <c r="F67" s="920" t="e">
        <f>+F20/#REF!*100</f>
        <v>#REF!</v>
      </c>
      <c r="G67" s="920" t="e">
        <f>+G20/#REF!*100</f>
        <v>#REF!</v>
      </c>
      <c r="H67" s="920" t="e">
        <f>+H20/#REF!*100</f>
        <v>#REF!</v>
      </c>
      <c r="I67" s="920" t="e">
        <f>+I20/#REF!*100</f>
        <v>#REF!</v>
      </c>
      <c r="J67" s="920" t="e">
        <f>+J20/#REF!*100</f>
        <v>#REF!</v>
      </c>
      <c r="K67" s="920" t="e">
        <f>+K20/#REF!*100</f>
        <v>#REF!</v>
      </c>
      <c r="L67" s="920" t="e">
        <f>+L20/#REF!*100</f>
        <v>#REF!</v>
      </c>
      <c r="M67" s="921"/>
      <c r="N67" s="922" t="e">
        <f>+N20/#REF!*100</f>
        <v>#REF!</v>
      </c>
      <c r="O67" s="921" t="e">
        <f>+O20/#REF!*100</f>
        <v>#REF!</v>
      </c>
      <c r="P67" s="973" t="e">
        <f>+P20/#REF!*100</f>
        <v>#REF!</v>
      </c>
      <c r="Q67" s="973" t="e">
        <f>+Q20/#REF!*100</f>
        <v>#REF!</v>
      </c>
      <c r="R67" s="973" t="e">
        <f>+R20/#REF!*100</f>
        <v>#REF!</v>
      </c>
      <c r="S67" s="973" t="e">
        <f>+S20/#REF!*100</f>
        <v>#REF!</v>
      </c>
      <c r="T67" s="973" t="e">
        <f>+T20/#REF!*100</f>
        <v>#REF!</v>
      </c>
      <c r="U67" s="973" t="e">
        <f>+U20/#REF!*100</f>
        <v>#REF!</v>
      </c>
      <c r="V67" s="973" t="e">
        <f>+V20/#REF!*100</f>
        <v>#REF!</v>
      </c>
      <c r="W67" s="630" t="s">
        <v>1305</v>
      </c>
      <c r="X67" s="949"/>
      <c r="Y67" s="949"/>
      <c r="Z67" s="365"/>
      <c r="AA67" s="365"/>
      <c r="AB67" s="365"/>
      <c r="AC67" s="365"/>
      <c r="AD67" s="365"/>
      <c r="AE67" s="365"/>
      <c r="AF67" s="365"/>
      <c r="AG67" s="365"/>
      <c r="AH67" s="365"/>
    </row>
    <row r="68" spans="2:34" s="367" customFormat="1" ht="26.25" customHeight="1" x14ac:dyDescent="0.2">
      <c r="B68" s="629" t="s">
        <v>1452</v>
      </c>
      <c r="C68" s="920">
        <v>0.71167058989112864</v>
      </c>
      <c r="D68" s="920" t="e">
        <f>+D21/#REF!*100</f>
        <v>#REF!</v>
      </c>
      <c r="E68" s="920" t="e">
        <f>+E21/#REF!*100</f>
        <v>#REF!</v>
      </c>
      <c r="F68" s="920" t="e">
        <f>+F21/#REF!*100</f>
        <v>#REF!</v>
      </c>
      <c r="G68" s="920" t="e">
        <f>+G21/#REF!*100</f>
        <v>#REF!</v>
      </c>
      <c r="H68" s="920" t="e">
        <f>+H21/#REF!*100</f>
        <v>#REF!</v>
      </c>
      <c r="I68" s="920" t="e">
        <f>+I21/#REF!*100</f>
        <v>#REF!</v>
      </c>
      <c r="J68" s="920" t="e">
        <f>+J21/#REF!*100</f>
        <v>#REF!</v>
      </c>
      <c r="K68" s="920" t="e">
        <f>+K21/#REF!*100</f>
        <v>#REF!</v>
      </c>
      <c r="L68" s="920" t="e">
        <f>+L21/#REF!*100</f>
        <v>#REF!</v>
      </c>
      <c r="M68" s="921"/>
      <c r="N68" s="922" t="e">
        <f>+N21/#REF!*100</f>
        <v>#REF!</v>
      </c>
      <c r="O68" s="921" t="e">
        <f>+O21/#REF!*100</f>
        <v>#REF!</v>
      </c>
      <c r="P68" s="973" t="e">
        <f>+P21/#REF!*100</f>
        <v>#REF!</v>
      </c>
      <c r="Q68" s="973" t="e">
        <f>+Q21/#REF!*100</f>
        <v>#REF!</v>
      </c>
      <c r="R68" s="973" t="e">
        <f>+R21/#REF!*100</f>
        <v>#REF!</v>
      </c>
      <c r="S68" s="973" t="e">
        <f>+S21/#REF!*100</f>
        <v>#REF!</v>
      </c>
      <c r="T68" s="973" t="e">
        <f>+T21/#REF!*100</f>
        <v>#REF!</v>
      </c>
      <c r="U68" s="973" t="e">
        <f>+U21/#REF!*100</f>
        <v>#REF!</v>
      </c>
      <c r="V68" s="973" t="e">
        <f>+V21/#REF!*100</f>
        <v>#REF!</v>
      </c>
      <c r="W68" s="630" t="s">
        <v>1455</v>
      </c>
      <c r="X68" s="949"/>
      <c r="Y68" s="949"/>
      <c r="Z68" s="365"/>
      <c r="AA68" s="365"/>
      <c r="AB68" s="365"/>
      <c r="AC68" s="365"/>
      <c r="AD68" s="365"/>
      <c r="AE68" s="365"/>
      <c r="AF68" s="365"/>
      <c r="AG68" s="365"/>
      <c r="AH68" s="365"/>
    </row>
    <row r="69" spans="2:34" s="367" customFormat="1" ht="26.25" customHeight="1" x14ac:dyDescent="0.2">
      <c r="B69" s="629" t="s">
        <v>1453</v>
      </c>
      <c r="C69" s="920">
        <v>0</v>
      </c>
      <c r="D69" s="920" t="e">
        <f>+D22/#REF!*100</f>
        <v>#REF!</v>
      </c>
      <c r="E69" s="920" t="e">
        <f>+E22/#REF!*100</f>
        <v>#REF!</v>
      </c>
      <c r="F69" s="920" t="e">
        <f>+F22/#REF!*100</f>
        <v>#REF!</v>
      </c>
      <c r="G69" s="920" t="e">
        <f>+G22/#REF!*100</f>
        <v>#REF!</v>
      </c>
      <c r="H69" s="920" t="e">
        <f>+H22/#REF!*100</f>
        <v>#REF!</v>
      </c>
      <c r="I69" s="920" t="e">
        <f>+I22/#REF!*100</f>
        <v>#REF!</v>
      </c>
      <c r="J69" s="920" t="e">
        <f>+J22/#REF!*100</f>
        <v>#REF!</v>
      </c>
      <c r="K69" s="920" t="e">
        <f>+K22/#REF!*100</f>
        <v>#REF!</v>
      </c>
      <c r="L69" s="920" t="e">
        <f>+L22/#REF!*100</f>
        <v>#REF!</v>
      </c>
      <c r="M69" s="921"/>
      <c r="N69" s="922" t="e">
        <f>+N22/#REF!*100</f>
        <v>#REF!</v>
      </c>
      <c r="O69" s="921" t="e">
        <f>+O22/#REF!*100</f>
        <v>#REF!</v>
      </c>
      <c r="P69" s="973" t="e">
        <f>+P22/#REF!*100</f>
        <v>#REF!</v>
      </c>
      <c r="Q69" s="973" t="e">
        <f>+Q22/#REF!*100</f>
        <v>#REF!</v>
      </c>
      <c r="R69" s="973" t="e">
        <f>+R22/#REF!*100</f>
        <v>#REF!</v>
      </c>
      <c r="S69" s="973" t="e">
        <f>+S22/#REF!*100</f>
        <v>#REF!</v>
      </c>
      <c r="T69" s="973" t="e">
        <f>+T22/#REF!*100</f>
        <v>#REF!</v>
      </c>
      <c r="U69" s="973" t="e">
        <f>+U22/#REF!*100</f>
        <v>#REF!</v>
      </c>
      <c r="V69" s="973" t="e">
        <f>+V22/#REF!*100</f>
        <v>#REF!</v>
      </c>
      <c r="W69" s="630" t="s">
        <v>945</v>
      </c>
      <c r="X69" s="949"/>
      <c r="Y69" s="949"/>
      <c r="Z69" s="365"/>
      <c r="AA69" s="365"/>
      <c r="AB69" s="365"/>
      <c r="AC69" s="365"/>
      <c r="AD69" s="365"/>
      <c r="AE69" s="365"/>
      <c r="AF69" s="365"/>
      <c r="AG69" s="365"/>
      <c r="AH69" s="365"/>
    </row>
    <row r="70" spans="2:34" s="367" customFormat="1" ht="26.25" customHeight="1" x14ac:dyDescent="0.2">
      <c r="B70" s="629" t="s">
        <v>1450</v>
      </c>
      <c r="C70" s="920">
        <v>7.5910936301374869</v>
      </c>
      <c r="D70" s="920" t="e">
        <f>+D23/#REF!*100</f>
        <v>#REF!</v>
      </c>
      <c r="E70" s="920" t="e">
        <f>+E23/#REF!*100</f>
        <v>#REF!</v>
      </c>
      <c r="F70" s="920" t="e">
        <f>+F23/#REF!*100</f>
        <v>#REF!</v>
      </c>
      <c r="G70" s="920" t="e">
        <f>+G23/#REF!*100</f>
        <v>#REF!</v>
      </c>
      <c r="H70" s="920" t="e">
        <f>+H23/#REF!*100</f>
        <v>#REF!</v>
      </c>
      <c r="I70" s="920" t="e">
        <f>+I23/#REF!*100</f>
        <v>#REF!</v>
      </c>
      <c r="J70" s="920" t="e">
        <f>+J23/#REF!*100</f>
        <v>#REF!</v>
      </c>
      <c r="K70" s="920" t="e">
        <f>+K23/#REF!*100</f>
        <v>#REF!</v>
      </c>
      <c r="L70" s="920" t="e">
        <f>+L23/#REF!*100</f>
        <v>#REF!</v>
      </c>
      <c r="M70" s="921"/>
      <c r="N70" s="922" t="e">
        <f>+N23/#REF!*100</f>
        <v>#REF!</v>
      </c>
      <c r="O70" s="921" t="e">
        <f>+O23/#REF!*100</f>
        <v>#REF!</v>
      </c>
      <c r="P70" s="973" t="e">
        <f>+P23/#REF!*100</f>
        <v>#REF!</v>
      </c>
      <c r="Q70" s="973" t="e">
        <f>+Q23/#REF!*100</f>
        <v>#REF!</v>
      </c>
      <c r="R70" s="973" t="e">
        <f>+R23/#REF!*100</f>
        <v>#REF!</v>
      </c>
      <c r="S70" s="973" t="e">
        <f>+S23/#REF!*100</f>
        <v>#REF!</v>
      </c>
      <c r="T70" s="973" t="e">
        <f>+T23/#REF!*100</f>
        <v>#REF!</v>
      </c>
      <c r="U70" s="973" t="e">
        <f>+U23/#REF!*100</f>
        <v>#REF!</v>
      </c>
      <c r="V70" s="973" t="e">
        <f>+V23/#REF!*100</f>
        <v>#REF!</v>
      </c>
      <c r="W70" s="630" t="s">
        <v>1303</v>
      </c>
      <c r="X70" s="949"/>
      <c r="Y70" s="949"/>
      <c r="Z70" s="365"/>
      <c r="AA70" s="365"/>
      <c r="AB70" s="365"/>
      <c r="AC70" s="365"/>
      <c r="AD70" s="365"/>
      <c r="AE70" s="365"/>
      <c r="AF70" s="365"/>
      <c r="AG70" s="365"/>
      <c r="AH70" s="365"/>
    </row>
    <row r="71" spans="2:34" s="362" customFormat="1" ht="9" customHeight="1" x14ac:dyDescent="0.2">
      <c r="B71" s="456"/>
      <c r="C71" s="920"/>
      <c r="D71" s="969"/>
      <c r="E71" s="969"/>
      <c r="F71" s="969"/>
      <c r="G71" s="969"/>
      <c r="H71" s="969"/>
      <c r="I71" s="969"/>
      <c r="J71" s="969"/>
      <c r="K71" s="969"/>
      <c r="L71" s="969"/>
      <c r="M71" s="970"/>
      <c r="N71" s="971"/>
      <c r="O71" s="970"/>
      <c r="P71" s="972"/>
      <c r="Q71" s="972"/>
      <c r="R71" s="972"/>
      <c r="S71" s="972"/>
      <c r="T71" s="972"/>
      <c r="U71" s="972"/>
      <c r="V71" s="972"/>
      <c r="W71" s="628"/>
      <c r="X71" s="949"/>
      <c r="Y71" s="949"/>
      <c r="Z71" s="365"/>
      <c r="AA71" s="365"/>
      <c r="AB71" s="365"/>
      <c r="AC71" s="365"/>
      <c r="AD71" s="365"/>
      <c r="AE71" s="365"/>
      <c r="AF71" s="365"/>
      <c r="AG71" s="365"/>
      <c r="AH71" s="365"/>
    </row>
    <row r="72" spans="2:34" s="362" customFormat="1" ht="26.25" customHeight="1" x14ac:dyDescent="0.2">
      <c r="B72" s="456" t="s">
        <v>1043</v>
      </c>
      <c r="C72" s="969">
        <v>19.856800595733183</v>
      </c>
      <c r="D72" s="969" t="e">
        <f t="shared" ref="D72:I72" si="12">+D65+D62</f>
        <v>#REF!</v>
      </c>
      <c r="E72" s="969" t="e">
        <f t="shared" si="12"/>
        <v>#REF!</v>
      </c>
      <c r="F72" s="969" t="e">
        <f t="shared" si="12"/>
        <v>#REF!</v>
      </c>
      <c r="G72" s="969" t="e">
        <f t="shared" si="12"/>
        <v>#REF!</v>
      </c>
      <c r="H72" s="969" t="e">
        <f t="shared" si="12"/>
        <v>#REF!</v>
      </c>
      <c r="I72" s="969" t="e">
        <f t="shared" si="12"/>
        <v>#REF!</v>
      </c>
      <c r="J72" s="969" t="e">
        <f>+J65+J62</f>
        <v>#REF!</v>
      </c>
      <c r="K72" s="969" t="e">
        <f>+K65+K62</f>
        <v>#REF!</v>
      </c>
      <c r="L72" s="969" t="e">
        <f>+L65+L62</f>
        <v>#REF!</v>
      </c>
      <c r="M72" s="970"/>
      <c r="N72" s="971" t="e">
        <f t="shared" ref="N72:V72" si="13">+N65+N62</f>
        <v>#REF!</v>
      </c>
      <c r="O72" s="970" t="e">
        <f t="shared" si="13"/>
        <v>#REF!</v>
      </c>
      <c r="P72" s="972" t="e">
        <f t="shared" si="13"/>
        <v>#REF!</v>
      </c>
      <c r="Q72" s="972" t="e">
        <f t="shared" si="13"/>
        <v>#REF!</v>
      </c>
      <c r="R72" s="972" t="e">
        <f t="shared" si="13"/>
        <v>#REF!</v>
      </c>
      <c r="S72" s="972" t="e">
        <f t="shared" si="13"/>
        <v>#REF!</v>
      </c>
      <c r="T72" s="972" t="e">
        <f t="shared" si="13"/>
        <v>#REF!</v>
      </c>
      <c r="U72" s="972" t="e">
        <f t="shared" si="13"/>
        <v>#REF!</v>
      </c>
      <c r="V72" s="972" t="e">
        <f t="shared" si="13"/>
        <v>#REF!</v>
      </c>
      <c r="W72" s="628" t="s">
        <v>288</v>
      </c>
      <c r="X72" s="949"/>
      <c r="Y72" s="949"/>
      <c r="Z72" s="365"/>
      <c r="AA72" s="365"/>
      <c r="AB72" s="365"/>
      <c r="AC72" s="365"/>
      <c r="AD72" s="365"/>
      <c r="AE72" s="365"/>
      <c r="AF72" s="365"/>
      <c r="AG72" s="365"/>
      <c r="AH72" s="365"/>
    </row>
    <row r="73" spans="2:34" s="362" customFormat="1" ht="9" customHeight="1" x14ac:dyDescent="0.2">
      <c r="B73" s="456"/>
      <c r="C73" s="969"/>
      <c r="D73" s="969"/>
      <c r="E73" s="969"/>
      <c r="F73" s="969"/>
      <c r="G73" s="969"/>
      <c r="H73" s="969"/>
      <c r="I73" s="969"/>
      <c r="J73" s="969"/>
      <c r="K73" s="969"/>
      <c r="L73" s="969"/>
      <c r="M73" s="970"/>
      <c r="N73" s="971"/>
      <c r="O73" s="970"/>
      <c r="P73" s="972"/>
      <c r="Q73" s="972"/>
      <c r="R73" s="972"/>
      <c r="S73" s="972"/>
      <c r="T73" s="972"/>
      <c r="U73" s="972"/>
      <c r="V73" s="972"/>
      <c r="W73" s="628"/>
      <c r="X73" s="949"/>
      <c r="Y73" s="949"/>
      <c r="Z73" s="365"/>
      <c r="AA73" s="365"/>
      <c r="AB73" s="365"/>
      <c r="AC73" s="365"/>
      <c r="AD73" s="365"/>
      <c r="AE73" s="365"/>
      <c r="AF73" s="365"/>
      <c r="AG73" s="365"/>
      <c r="AH73" s="365"/>
    </row>
    <row r="74" spans="2:34" s="362" customFormat="1" ht="26.25" customHeight="1" x14ac:dyDescent="0.2">
      <c r="B74" s="456" t="s">
        <v>951</v>
      </c>
      <c r="C74" s="969">
        <v>11.376159801948015</v>
      </c>
      <c r="D74" s="969" t="e">
        <f t="shared" ref="D74:I74" si="14">+D75+D76</f>
        <v>#REF!</v>
      </c>
      <c r="E74" s="969" t="e">
        <f t="shared" si="14"/>
        <v>#REF!</v>
      </c>
      <c r="F74" s="969" t="e">
        <f t="shared" si="14"/>
        <v>#REF!</v>
      </c>
      <c r="G74" s="969" t="e">
        <f t="shared" si="14"/>
        <v>#REF!</v>
      </c>
      <c r="H74" s="969" t="e">
        <f t="shared" si="14"/>
        <v>#REF!</v>
      </c>
      <c r="I74" s="969" t="e">
        <f t="shared" si="14"/>
        <v>#REF!</v>
      </c>
      <c r="J74" s="969" t="e">
        <f>+J75+J76</f>
        <v>#REF!</v>
      </c>
      <c r="K74" s="969" t="e">
        <f>+K75+K76</f>
        <v>#REF!</v>
      </c>
      <c r="L74" s="969" t="e">
        <f>+L75+L76</f>
        <v>#REF!</v>
      </c>
      <c r="M74" s="970"/>
      <c r="N74" s="971" t="e">
        <f t="shared" ref="N74:V74" si="15">+N75+N76</f>
        <v>#REF!</v>
      </c>
      <c r="O74" s="970" t="e">
        <f t="shared" si="15"/>
        <v>#REF!</v>
      </c>
      <c r="P74" s="972" t="e">
        <f t="shared" si="15"/>
        <v>#REF!</v>
      </c>
      <c r="Q74" s="972" t="e">
        <f t="shared" si="15"/>
        <v>#REF!</v>
      </c>
      <c r="R74" s="972" t="e">
        <f t="shared" si="15"/>
        <v>#REF!</v>
      </c>
      <c r="S74" s="972" t="e">
        <f t="shared" si="15"/>
        <v>#REF!</v>
      </c>
      <c r="T74" s="972" t="e">
        <f t="shared" si="15"/>
        <v>#REF!</v>
      </c>
      <c r="U74" s="972" t="e">
        <f t="shared" si="15"/>
        <v>#REF!</v>
      </c>
      <c r="V74" s="972" t="e">
        <f t="shared" si="15"/>
        <v>#REF!</v>
      </c>
      <c r="W74" s="628" t="s">
        <v>831</v>
      </c>
      <c r="X74" s="949"/>
      <c r="Y74" s="949"/>
      <c r="Z74" s="365"/>
      <c r="AA74" s="365"/>
      <c r="AB74" s="365"/>
      <c r="AC74" s="365"/>
      <c r="AD74" s="365"/>
      <c r="AE74" s="365"/>
      <c r="AF74" s="365"/>
      <c r="AG74" s="365"/>
      <c r="AH74" s="365"/>
    </row>
    <row r="75" spans="2:34" s="367" customFormat="1" ht="26.25" customHeight="1" x14ac:dyDescent="0.2">
      <c r="B75" s="629" t="s">
        <v>1478</v>
      </c>
      <c r="C75" s="920">
        <v>3.9814122266321701</v>
      </c>
      <c r="D75" s="920" t="e">
        <f>+D28/#REF!*100</f>
        <v>#REF!</v>
      </c>
      <c r="E75" s="920" t="e">
        <f>+E28/#REF!*100</f>
        <v>#REF!</v>
      </c>
      <c r="F75" s="920" t="e">
        <f>+F28/#REF!*100</f>
        <v>#REF!</v>
      </c>
      <c r="G75" s="920" t="e">
        <f>+G28/#REF!*100</f>
        <v>#REF!</v>
      </c>
      <c r="H75" s="920" t="e">
        <f>+H28/#REF!*100</f>
        <v>#REF!</v>
      </c>
      <c r="I75" s="920" t="e">
        <f>+I28/#REF!*100</f>
        <v>#REF!</v>
      </c>
      <c r="J75" s="920" t="e">
        <f>+J28/#REF!*100</f>
        <v>#REF!</v>
      </c>
      <c r="K75" s="920" t="e">
        <f>+K28/#REF!*100</f>
        <v>#REF!</v>
      </c>
      <c r="L75" s="920" t="e">
        <f>+L28/#REF!*100</f>
        <v>#REF!</v>
      </c>
      <c r="M75" s="921"/>
      <c r="N75" s="922" t="e">
        <f>+N28/#REF!*100</f>
        <v>#REF!</v>
      </c>
      <c r="O75" s="921" t="e">
        <f>+O28/#REF!*100</f>
        <v>#REF!</v>
      </c>
      <c r="P75" s="973" t="e">
        <f>+P28/#REF!*100</f>
        <v>#REF!</v>
      </c>
      <c r="Q75" s="973" t="e">
        <f>+Q28/#REF!*100</f>
        <v>#REF!</v>
      </c>
      <c r="R75" s="973" t="e">
        <f>+R28/#REF!*100</f>
        <v>#REF!</v>
      </c>
      <c r="S75" s="973" t="e">
        <f>+S28/#REF!*100</f>
        <v>#REF!</v>
      </c>
      <c r="T75" s="973" t="e">
        <f>+T28/#REF!*100</f>
        <v>#REF!</v>
      </c>
      <c r="U75" s="973" t="e">
        <f>+U28/#REF!*100</f>
        <v>#REF!</v>
      </c>
      <c r="V75" s="973" t="e">
        <f>+V28/#REF!*100</f>
        <v>#REF!</v>
      </c>
      <c r="W75" s="630" t="s">
        <v>1479</v>
      </c>
      <c r="X75" s="949"/>
      <c r="Y75" s="949"/>
      <c r="Z75" s="365"/>
      <c r="AA75" s="365"/>
      <c r="AB75" s="365"/>
      <c r="AC75" s="365"/>
      <c r="AD75" s="365"/>
      <c r="AE75" s="365"/>
      <c r="AF75" s="365"/>
      <c r="AG75" s="365"/>
      <c r="AH75" s="365"/>
    </row>
    <row r="76" spans="2:34" s="367" customFormat="1" ht="26.25" customHeight="1" x14ac:dyDescent="0.2">
      <c r="B76" s="629" t="s">
        <v>934</v>
      </c>
      <c r="C76" s="920">
        <v>7.3947475753158454</v>
      </c>
      <c r="D76" s="920" t="e">
        <f>+D29/#REF!*100</f>
        <v>#REF!</v>
      </c>
      <c r="E76" s="920" t="e">
        <f>+E29/#REF!*100</f>
        <v>#REF!</v>
      </c>
      <c r="F76" s="920" t="e">
        <f>+F29/#REF!*100</f>
        <v>#REF!</v>
      </c>
      <c r="G76" s="920" t="e">
        <f>+G29/#REF!*100</f>
        <v>#REF!</v>
      </c>
      <c r="H76" s="920" t="e">
        <f>+H29/#REF!*100</f>
        <v>#REF!</v>
      </c>
      <c r="I76" s="920" t="e">
        <f>+I29/#REF!*100</f>
        <v>#REF!</v>
      </c>
      <c r="J76" s="920" t="e">
        <f>+J29/#REF!*100</f>
        <v>#REF!</v>
      </c>
      <c r="K76" s="920" t="e">
        <f>+K29/#REF!*100</f>
        <v>#REF!</v>
      </c>
      <c r="L76" s="920" t="e">
        <f>+L29/#REF!*100</f>
        <v>#REF!</v>
      </c>
      <c r="M76" s="921"/>
      <c r="N76" s="922" t="e">
        <f>+N29/#REF!*100</f>
        <v>#REF!</v>
      </c>
      <c r="O76" s="921" t="e">
        <f>+O29/#REF!*100</f>
        <v>#REF!</v>
      </c>
      <c r="P76" s="973" t="e">
        <f>+P29/#REF!*100</f>
        <v>#REF!</v>
      </c>
      <c r="Q76" s="973" t="e">
        <f>+Q29/#REF!*100</f>
        <v>#REF!</v>
      </c>
      <c r="R76" s="973" t="e">
        <f>+R29/#REF!*100</f>
        <v>#REF!</v>
      </c>
      <c r="S76" s="973" t="e">
        <f>+S29/#REF!*100</f>
        <v>#REF!</v>
      </c>
      <c r="T76" s="973" t="e">
        <f>+T29/#REF!*100</f>
        <v>#REF!</v>
      </c>
      <c r="U76" s="973" t="e">
        <f>+U29/#REF!*100</f>
        <v>#REF!</v>
      </c>
      <c r="V76" s="973" t="e">
        <f>+V29/#REF!*100</f>
        <v>#REF!</v>
      </c>
      <c r="W76" s="630" t="s">
        <v>1454</v>
      </c>
      <c r="X76" s="949"/>
      <c r="Y76" s="949"/>
      <c r="Z76" s="365"/>
      <c r="AA76" s="365"/>
      <c r="AB76" s="365"/>
      <c r="AC76" s="365"/>
      <c r="AD76" s="365"/>
      <c r="AE76" s="365"/>
      <c r="AF76" s="365"/>
      <c r="AG76" s="365"/>
      <c r="AH76" s="365"/>
    </row>
    <row r="77" spans="2:34" s="362" customFormat="1" ht="26.25" customHeight="1" x14ac:dyDescent="0.2">
      <c r="B77" s="456" t="s">
        <v>776</v>
      </c>
      <c r="C77" s="969">
        <v>8.4807640149338575</v>
      </c>
      <c r="D77" s="969" t="e">
        <f t="shared" ref="D77:J77" si="16">+D78+D79+D80+D81</f>
        <v>#REF!</v>
      </c>
      <c r="E77" s="969" t="e">
        <f t="shared" si="16"/>
        <v>#REF!</v>
      </c>
      <c r="F77" s="969" t="e">
        <f t="shared" si="16"/>
        <v>#REF!</v>
      </c>
      <c r="G77" s="969" t="e">
        <f t="shared" si="16"/>
        <v>#REF!</v>
      </c>
      <c r="H77" s="969" t="e">
        <f t="shared" si="16"/>
        <v>#REF!</v>
      </c>
      <c r="I77" s="969" t="e">
        <f t="shared" si="16"/>
        <v>#REF!</v>
      </c>
      <c r="J77" s="969" t="e">
        <f t="shared" si="16"/>
        <v>#REF!</v>
      </c>
      <c r="K77" s="969" t="e">
        <f>+K78+K79+K80+K81</f>
        <v>#REF!</v>
      </c>
      <c r="L77" s="969" t="e">
        <f>+L78+L79+L80+L81</f>
        <v>#REF!</v>
      </c>
      <c r="M77" s="970"/>
      <c r="N77" s="971" t="e">
        <f t="shared" ref="N77:V77" si="17">+N78+N79+N80+N81</f>
        <v>#REF!</v>
      </c>
      <c r="O77" s="970" t="e">
        <f t="shared" si="17"/>
        <v>#REF!</v>
      </c>
      <c r="P77" s="972" t="e">
        <f t="shared" si="17"/>
        <v>#REF!</v>
      </c>
      <c r="Q77" s="972" t="e">
        <f t="shared" si="17"/>
        <v>#REF!</v>
      </c>
      <c r="R77" s="972" t="e">
        <f t="shared" si="17"/>
        <v>#REF!</v>
      </c>
      <c r="S77" s="972" t="e">
        <f t="shared" si="17"/>
        <v>#REF!</v>
      </c>
      <c r="T77" s="972" t="e">
        <f t="shared" si="17"/>
        <v>#REF!</v>
      </c>
      <c r="U77" s="972" t="e">
        <f t="shared" si="17"/>
        <v>#REF!</v>
      </c>
      <c r="V77" s="972" t="e">
        <f t="shared" si="17"/>
        <v>#REF!</v>
      </c>
      <c r="W77" s="628" t="s">
        <v>262</v>
      </c>
      <c r="X77" s="949"/>
      <c r="Y77" s="949"/>
      <c r="Z77" s="365"/>
      <c r="AA77" s="365"/>
      <c r="AB77" s="365"/>
      <c r="AC77" s="365"/>
      <c r="AD77" s="365"/>
      <c r="AE77" s="365"/>
      <c r="AF77" s="365"/>
      <c r="AG77" s="365"/>
      <c r="AH77" s="365"/>
    </row>
    <row r="78" spans="2:34" s="367" customFormat="1" ht="26.25" customHeight="1" x14ac:dyDescent="0.2">
      <c r="B78" s="456" t="s">
        <v>1199</v>
      </c>
      <c r="C78" s="920">
        <v>-9.227894913170849E-2</v>
      </c>
      <c r="D78" s="920" t="e">
        <f>+D31/#REF!*100</f>
        <v>#REF!</v>
      </c>
      <c r="E78" s="920" t="e">
        <f>+E31/#REF!*100</f>
        <v>#REF!</v>
      </c>
      <c r="F78" s="920" t="e">
        <f>+F31/#REF!*100</f>
        <v>#REF!</v>
      </c>
      <c r="G78" s="920" t="e">
        <f>+G31/#REF!*100</f>
        <v>#REF!</v>
      </c>
      <c r="H78" s="920" t="e">
        <f>+H31/#REF!*100</f>
        <v>#REF!</v>
      </c>
      <c r="I78" s="920" t="e">
        <f>+I31/#REF!*100</f>
        <v>#REF!</v>
      </c>
      <c r="J78" s="920" t="e">
        <f>+J31/#REF!*100</f>
        <v>#REF!</v>
      </c>
      <c r="K78" s="920" t="e">
        <f>+K31/#REF!*100</f>
        <v>#REF!</v>
      </c>
      <c r="L78" s="920" t="e">
        <f>+L31/#REF!*100</f>
        <v>#REF!</v>
      </c>
      <c r="M78" s="921"/>
      <c r="N78" s="922" t="e">
        <f>+N31/#REF!*100</f>
        <v>#REF!</v>
      </c>
      <c r="O78" s="921" t="e">
        <f>+O31/#REF!*100</f>
        <v>#REF!</v>
      </c>
      <c r="P78" s="973" t="e">
        <f>+P31/#REF!*100</f>
        <v>#REF!</v>
      </c>
      <c r="Q78" s="973" t="e">
        <f>+Q31/#REF!*100</f>
        <v>#REF!</v>
      </c>
      <c r="R78" s="973" t="e">
        <f>+R31/#REF!*100</f>
        <v>#REF!</v>
      </c>
      <c r="S78" s="973" t="e">
        <f>+S31/#REF!*100</f>
        <v>#REF!</v>
      </c>
      <c r="T78" s="973" t="e">
        <f>+T31/#REF!*100</f>
        <v>#REF!</v>
      </c>
      <c r="U78" s="973" t="e">
        <f>+U31/#REF!*100</f>
        <v>#REF!</v>
      </c>
      <c r="V78" s="973" t="e">
        <f>+V31/#REF!*100</f>
        <v>#REF!</v>
      </c>
      <c r="W78" s="630" t="s">
        <v>1456</v>
      </c>
      <c r="X78" s="949"/>
      <c r="Y78" s="949"/>
      <c r="Z78" s="365"/>
      <c r="AA78" s="365"/>
      <c r="AB78" s="365"/>
      <c r="AC78" s="365"/>
      <c r="AD78" s="365"/>
      <c r="AE78" s="365"/>
      <c r="AF78" s="365"/>
      <c r="AG78" s="365"/>
      <c r="AH78" s="365"/>
    </row>
    <row r="79" spans="2:34" s="367" customFormat="1" ht="26.25" customHeight="1" x14ac:dyDescent="0.2">
      <c r="B79" s="629" t="s">
        <v>1200</v>
      </c>
      <c r="C79" s="920">
        <v>6.2137687037723888</v>
      </c>
      <c r="D79" s="920" t="e">
        <f>D32/#REF!*100</f>
        <v>#REF!</v>
      </c>
      <c r="E79" s="920" t="e">
        <f>E32/#REF!*100</f>
        <v>#REF!</v>
      </c>
      <c r="F79" s="920" t="e">
        <f>F32/#REF!*100</f>
        <v>#REF!</v>
      </c>
      <c r="G79" s="920" t="e">
        <f>G32/#REF!*100</f>
        <v>#REF!</v>
      </c>
      <c r="H79" s="920" t="e">
        <f>H32/#REF!*100</f>
        <v>#REF!</v>
      </c>
      <c r="I79" s="920" t="e">
        <f>I32/#REF!*100</f>
        <v>#REF!</v>
      </c>
      <c r="J79" s="920" t="e">
        <f>J32/#REF!*100</f>
        <v>#REF!</v>
      </c>
      <c r="K79" s="920" t="e">
        <f>K32/#REF!*100</f>
        <v>#REF!</v>
      </c>
      <c r="L79" s="920" t="e">
        <f>L32/#REF!*100</f>
        <v>#REF!</v>
      </c>
      <c r="M79" s="921"/>
      <c r="N79" s="922" t="e">
        <f>N32/#REF!*100</f>
        <v>#REF!</v>
      </c>
      <c r="O79" s="921" t="e">
        <f>O32/#REF!*100</f>
        <v>#REF!</v>
      </c>
      <c r="P79" s="973" t="e">
        <f>P32/#REF!*100</f>
        <v>#REF!</v>
      </c>
      <c r="Q79" s="973" t="e">
        <f>Q32/#REF!*100</f>
        <v>#REF!</v>
      </c>
      <c r="R79" s="973" t="e">
        <f>R32/#REF!*100</f>
        <v>#REF!</v>
      </c>
      <c r="S79" s="973" t="e">
        <f>S32/#REF!*100</f>
        <v>#REF!</v>
      </c>
      <c r="T79" s="973" t="e">
        <f>T32/#REF!*100</f>
        <v>#REF!</v>
      </c>
      <c r="U79" s="973" t="e">
        <f>U32/#REF!*100</f>
        <v>#REF!</v>
      </c>
      <c r="V79" s="973" t="e">
        <f>V32/#REF!*100</f>
        <v>#REF!</v>
      </c>
      <c r="W79" s="630" t="s">
        <v>1457</v>
      </c>
      <c r="X79" s="949"/>
      <c r="Y79" s="949"/>
      <c r="Z79" s="365"/>
      <c r="AA79" s="365"/>
      <c r="AB79" s="365"/>
      <c r="AC79" s="365"/>
      <c r="AD79" s="365"/>
      <c r="AE79" s="365"/>
      <c r="AF79" s="365"/>
      <c r="AG79" s="365"/>
      <c r="AH79" s="365"/>
    </row>
    <row r="80" spans="2:34" s="367" customFormat="1" ht="26.25" customHeight="1" x14ac:dyDescent="0.2">
      <c r="B80" s="629" t="s">
        <v>712</v>
      </c>
      <c r="C80" s="920">
        <v>1.386237922787164</v>
      </c>
      <c r="D80" s="920" t="e">
        <f>+D33/#REF!*100</f>
        <v>#REF!</v>
      </c>
      <c r="E80" s="920" t="e">
        <f>+E33/#REF!*100</f>
        <v>#REF!</v>
      </c>
      <c r="F80" s="920" t="e">
        <f>+F33/#REF!*100</f>
        <v>#REF!</v>
      </c>
      <c r="G80" s="920" t="e">
        <f>+G33/#REF!*100</f>
        <v>#REF!</v>
      </c>
      <c r="H80" s="920" t="e">
        <f>+H33/#REF!*100</f>
        <v>#REF!</v>
      </c>
      <c r="I80" s="920" t="e">
        <f>+I33/#REF!*100</f>
        <v>#REF!</v>
      </c>
      <c r="J80" s="920" t="e">
        <f>+J33/#REF!*100</f>
        <v>#REF!</v>
      </c>
      <c r="K80" s="920" t="e">
        <f>+K33/#REF!*100</f>
        <v>#REF!</v>
      </c>
      <c r="L80" s="920" t="e">
        <f>+L33/#REF!*100</f>
        <v>#REF!</v>
      </c>
      <c r="M80" s="921"/>
      <c r="N80" s="922" t="e">
        <f>+N33/#REF!*100</f>
        <v>#REF!</v>
      </c>
      <c r="O80" s="921" t="e">
        <f>+O33/#REF!*100</f>
        <v>#REF!</v>
      </c>
      <c r="P80" s="973" t="e">
        <f>+P33/#REF!*100</f>
        <v>#REF!</v>
      </c>
      <c r="Q80" s="973" t="e">
        <f>+Q33/#REF!*100</f>
        <v>#REF!</v>
      </c>
      <c r="R80" s="973" t="e">
        <f>+R33/#REF!*100</f>
        <v>#REF!</v>
      </c>
      <c r="S80" s="973" t="e">
        <f>+S33/#REF!*100</f>
        <v>#REF!</v>
      </c>
      <c r="T80" s="973" t="e">
        <f>+T33/#REF!*100</f>
        <v>#REF!</v>
      </c>
      <c r="U80" s="973" t="e">
        <f>+U33/#REF!*100</f>
        <v>#REF!</v>
      </c>
      <c r="V80" s="973" t="e">
        <f>+V33/#REF!*100</f>
        <v>#REF!</v>
      </c>
      <c r="W80" s="630" t="s">
        <v>790</v>
      </c>
      <c r="X80" s="949"/>
      <c r="Y80" s="949"/>
      <c r="Z80" s="365"/>
      <c r="AA80" s="365"/>
      <c r="AB80" s="365"/>
      <c r="AC80" s="365"/>
      <c r="AD80" s="365"/>
      <c r="AE80" s="365"/>
      <c r="AF80" s="365"/>
      <c r="AG80" s="365"/>
      <c r="AH80" s="365"/>
    </row>
    <row r="81" spans="2:35" s="367" customFormat="1" ht="26.25" customHeight="1" x14ac:dyDescent="0.2">
      <c r="B81" s="629" t="s">
        <v>849</v>
      </c>
      <c r="C81" s="920">
        <v>0.97303633750601226</v>
      </c>
      <c r="D81" s="920" t="e">
        <f>+D34/#REF!*100</f>
        <v>#REF!</v>
      </c>
      <c r="E81" s="920" t="e">
        <f>+E34/#REF!*100</f>
        <v>#REF!</v>
      </c>
      <c r="F81" s="920" t="e">
        <f>+F34/#REF!*100</f>
        <v>#REF!</v>
      </c>
      <c r="G81" s="920" t="e">
        <f>+G34/#REF!*100</f>
        <v>#REF!</v>
      </c>
      <c r="H81" s="920" t="e">
        <f>+H34/#REF!*100</f>
        <v>#REF!</v>
      </c>
      <c r="I81" s="920" t="e">
        <f>+I34/#REF!*100</f>
        <v>#REF!</v>
      </c>
      <c r="J81" s="920" t="e">
        <f>+J34/#REF!*100</f>
        <v>#REF!</v>
      </c>
      <c r="K81" s="920" t="e">
        <f>+K34/#REF!*100</f>
        <v>#REF!</v>
      </c>
      <c r="L81" s="920" t="e">
        <f>+L34/#REF!*100</f>
        <v>#REF!</v>
      </c>
      <c r="M81" s="921"/>
      <c r="N81" s="922" t="e">
        <f>+N34/#REF!*100</f>
        <v>#REF!</v>
      </c>
      <c r="O81" s="921" t="e">
        <f>+O34/#REF!*100</f>
        <v>#REF!</v>
      </c>
      <c r="P81" s="973" t="e">
        <f>+P34/#REF!*100</f>
        <v>#REF!</v>
      </c>
      <c r="Q81" s="973" t="e">
        <f>+Q34/#REF!*100</f>
        <v>#REF!</v>
      </c>
      <c r="R81" s="973" t="e">
        <f>+R34/#REF!*100</f>
        <v>#REF!</v>
      </c>
      <c r="S81" s="973" t="e">
        <f>+S34/#REF!*100</f>
        <v>#REF!</v>
      </c>
      <c r="T81" s="973" t="e">
        <f>+T34/#REF!*100</f>
        <v>#REF!</v>
      </c>
      <c r="U81" s="973" t="e">
        <f>+U34/#REF!*100</f>
        <v>#REF!</v>
      </c>
      <c r="V81" s="973" t="e">
        <f>+V34/#REF!*100</f>
        <v>#REF!</v>
      </c>
      <c r="W81" s="630" t="s">
        <v>313</v>
      </c>
      <c r="X81" s="949"/>
      <c r="Y81" s="949"/>
      <c r="Z81" s="365"/>
      <c r="AA81" s="365"/>
      <c r="AB81" s="365"/>
      <c r="AC81" s="365"/>
      <c r="AD81" s="365"/>
      <c r="AE81" s="365"/>
      <c r="AF81" s="365"/>
      <c r="AG81" s="365"/>
      <c r="AH81" s="365"/>
    </row>
    <row r="82" spans="2:35" s="258" customFormat="1" ht="15" customHeight="1" thickBot="1" x14ac:dyDescent="0.75">
      <c r="B82" s="455"/>
      <c r="C82" s="383"/>
      <c r="D82" s="388"/>
      <c r="E82" s="388"/>
      <c r="F82" s="388"/>
      <c r="G82" s="388"/>
      <c r="H82" s="388"/>
      <c r="I82" s="388"/>
      <c r="J82" s="388"/>
      <c r="K82" s="388"/>
      <c r="L82" s="388"/>
      <c r="M82" s="389"/>
      <c r="N82" s="390"/>
      <c r="O82" s="389"/>
      <c r="P82" s="389"/>
      <c r="Q82" s="389"/>
      <c r="R82" s="389"/>
      <c r="S82" s="389"/>
      <c r="T82" s="389"/>
      <c r="U82" s="389"/>
      <c r="V82" s="389"/>
      <c r="W82" s="354"/>
      <c r="X82" s="382"/>
      <c r="Y82" s="382"/>
      <c r="Z82" s="346"/>
      <c r="AA82" s="346"/>
      <c r="AB82" s="346"/>
      <c r="AC82" s="346"/>
      <c r="AD82" s="346"/>
      <c r="AE82" s="346"/>
      <c r="AF82" s="346"/>
      <c r="AG82" s="346"/>
      <c r="AH82" s="346"/>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1537</v>
      </c>
      <c r="C84" s="279"/>
      <c r="N84" s="403"/>
      <c r="W84" s="190" t="s">
        <v>1538</v>
      </c>
      <c r="Y84" s="404"/>
    </row>
    <row r="85" spans="2:35" s="129" customFormat="1" ht="42.75" hidden="1" customHeight="1" x14ac:dyDescent="0.5">
      <c r="B85" s="1791" t="s">
        <v>1612</v>
      </c>
      <c r="C85" s="1791"/>
      <c r="D85" s="1791"/>
      <c r="E85" s="1791"/>
      <c r="F85" s="1791"/>
      <c r="G85" s="1791"/>
      <c r="H85" s="1791"/>
      <c r="I85" s="1791"/>
      <c r="J85" s="1792" t="s">
        <v>1613</v>
      </c>
      <c r="K85" s="1792"/>
      <c r="L85" s="1792"/>
      <c r="M85" s="1792"/>
      <c r="N85" s="1792"/>
      <c r="O85" s="1792"/>
      <c r="P85" s="1792"/>
      <c r="Q85" s="1792"/>
      <c r="R85" s="1792"/>
      <c r="S85" s="1792"/>
      <c r="T85" s="1792"/>
      <c r="U85" s="1792"/>
      <c r="V85" s="1792"/>
      <c r="W85" s="1792"/>
      <c r="X85" s="141"/>
      <c r="Y85" s="141"/>
      <c r="Z85" s="141"/>
      <c r="AA85" s="141"/>
      <c r="AB85" s="141"/>
      <c r="AI85" s="53"/>
    </row>
    <row r="86" spans="2:35" s="129" customFormat="1" x14ac:dyDescent="0.5">
      <c r="B86" s="143"/>
      <c r="C86" s="142"/>
      <c r="N86" s="284"/>
      <c r="AI86" s="53"/>
    </row>
    <row r="87" spans="2:35" s="106" customFormat="1" ht="18.75" x14ac:dyDescent="0.45">
      <c r="B87" s="106" t="s">
        <v>261</v>
      </c>
      <c r="C87" s="405">
        <f t="shared" ref="C87:V87" si="18">+C25-(C27+C30)</f>
        <v>-0.8999999999650754</v>
      </c>
      <c r="D87" s="406" t="e">
        <f t="shared" si="18"/>
        <v>#REF!</v>
      </c>
      <c r="E87" s="406" t="e">
        <f t="shared" si="18"/>
        <v>#REF!</v>
      </c>
      <c r="F87" s="406" t="e">
        <f t="shared" si="18"/>
        <v>#REF!</v>
      </c>
      <c r="G87" s="406" t="e">
        <f t="shared" si="18"/>
        <v>#REF!</v>
      </c>
      <c r="H87" s="406" t="e">
        <f t="shared" si="18"/>
        <v>#REF!</v>
      </c>
      <c r="I87" s="406" t="e">
        <f t="shared" si="18"/>
        <v>#REF!</v>
      </c>
      <c r="J87" s="406" t="e">
        <f t="shared" si="18"/>
        <v>#REF!</v>
      </c>
      <c r="K87" s="406" t="e">
        <f t="shared" si="18"/>
        <v>#REF!</v>
      </c>
      <c r="L87" s="406" t="e">
        <f t="shared" si="18"/>
        <v>#REF!</v>
      </c>
      <c r="M87" s="406">
        <f t="shared" si="18"/>
        <v>0</v>
      </c>
      <c r="N87" s="407" t="e">
        <f t="shared" si="18"/>
        <v>#REF!</v>
      </c>
      <c r="O87" s="406" t="e">
        <f t="shared" si="18"/>
        <v>#REF!</v>
      </c>
      <c r="P87" s="406" t="e">
        <f t="shared" si="18"/>
        <v>#REF!</v>
      </c>
      <c r="Q87" s="406" t="e">
        <f t="shared" si="18"/>
        <v>#REF!</v>
      </c>
      <c r="R87" s="406" t="e">
        <f t="shared" si="18"/>
        <v>#REF!</v>
      </c>
      <c r="S87" s="406" t="e">
        <f t="shared" si="18"/>
        <v>#REF!</v>
      </c>
      <c r="T87" s="406" t="e">
        <f t="shared" si="18"/>
        <v>#REF!</v>
      </c>
      <c r="U87" s="406" t="e">
        <f t="shared" si="18"/>
        <v>#REF!</v>
      </c>
      <c r="V87" s="406" t="e">
        <f t="shared" si="18"/>
        <v>#REF!</v>
      </c>
      <c r="W87" s="408" t="s">
        <v>260</v>
      </c>
    </row>
    <row r="88" spans="2:35" s="106" customFormat="1" ht="18.75" x14ac:dyDescent="0.45">
      <c r="B88" s="106" t="s">
        <v>261</v>
      </c>
      <c r="C88" s="405">
        <f t="shared" ref="C88:V88" si="19">+C48-C62-C65</f>
        <v>0</v>
      </c>
      <c r="D88" s="406" t="e">
        <f t="shared" si="19"/>
        <v>#REF!</v>
      </c>
      <c r="E88" s="406" t="e">
        <f t="shared" si="19"/>
        <v>#REF!</v>
      </c>
      <c r="F88" s="406" t="e">
        <f t="shared" si="19"/>
        <v>#REF!</v>
      </c>
      <c r="G88" s="406" t="e">
        <f t="shared" si="19"/>
        <v>#REF!</v>
      </c>
      <c r="H88" s="406" t="e">
        <f t="shared" si="19"/>
        <v>#REF!</v>
      </c>
      <c r="I88" s="406" t="e">
        <f t="shared" si="19"/>
        <v>#REF!</v>
      </c>
      <c r="J88" s="406" t="e">
        <f t="shared" si="19"/>
        <v>#REF!</v>
      </c>
      <c r="K88" s="406" t="e">
        <f t="shared" si="19"/>
        <v>#REF!</v>
      </c>
      <c r="L88" s="406" t="e">
        <f t="shared" si="19"/>
        <v>#REF!</v>
      </c>
      <c r="M88" s="406">
        <f t="shared" si="19"/>
        <v>0</v>
      </c>
      <c r="N88" s="407" t="e">
        <f t="shared" si="19"/>
        <v>#REF!</v>
      </c>
      <c r="O88" s="406" t="e">
        <f t="shared" si="19"/>
        <v>#REF!</v>
      </c>
      <c r="P88" s="406" t="e">
        <f t="shared" si="19"/>
        <v>#REF!</v>
      </c>
      <c r="Q88" s="406" t="e">
        <f t="shared" si="19"/>
        <v>#REF!</v>
      </c>
      <c r="R88" s="406" t="e">
        <f t="shared" si="19"/>
        <v>#REF!</v>
      </c>
      <c r="S88" s="406" t="e">
        <f t="shared" si="19"/>
        <v>#REF!</v>
      </c>
      <c r="T88" s="406" t="e">
        <f t="shared" si="19"/>
        <v>#REF!</v>
      </c>
      <c r="U88" s="406" t="e">
        <f t="shared" si="19"/>
        <v>#REF!</v>
      </c>
      <c r="V88" s="406" t="e">
        <f t="shared" si="19"/>
        <v>#REF!</v>
      </c>
      <c r="W88" s="408" t="s">
        <v>260</v>
      </c>
    </row>
    <row r="89" spans="2:35" s="106" customFormat="1" ht="18.75" x14ac:dyDescent="0.45">
      <c r="B89" s="106" t="s">
        <v>261</v>
      </c>
      <c r="C89" s="409">
        <f>C72-C74-C77</f>
        <v>-1.2322114868901224E-4</v>
      </c>
      <c r="D89" s="409" t="e">
        <f t="shared" ref="D89:V89" si="20">D72-D74-D77</f>
        <v>#REF!</v>
      </c>
      <c r="E89" s="409" t="e">
        <f t="shared" si="20"/>
        <v>#REF!</v>
      </c>
      <c r="F89" s="409" t="e">
        <f t="shared" si="20"/>
        <v>#REF!</v>
      </c>
      <c r="G89" s="409" t="e">
        <f t="shared" si="20"/>
        <v>#REF!</v>
      </c>
      <c r="H89" s="409" t="e">
        <f t="shared" si="20"/>
        <v>#REF!</v>
      </c>
      <c r="I89" s="409" t="e">
        <f t="shared" si="20"/>
        <v>#REF!</v>
      </c>
      <c r="J89" s="409" t="e">
        <f t="shared" si="20"/>
        <v>#REF!</v>
      </c>
      <c r="K89" s="409" t="e">
        <f t="shared" si="20"/>
        <v>#REF!</v>
      </c>
      <c r="L89" s="409" t="e">
        <f t="shared" si="20"/>
        <v>#REF!</v>
      </c>
      <c r="M89" s="409">
        <f t="shared" si="20"/>
        <v>0</v>
      </c>
      <c r="N89" s="410" t="e">
        <f t="shared" si="20"/>
        <v>#REF!</v>
      </c>
      <c r="O89" s="409" t="e">
        <f t="shared" si="20"/>
        <v>#REF!</v>
      </c>
      <c r="P89" s="409" t="e">
        <f t="shared" si="20"/>
        <v>#REF!</v>
      </c>
      <c r="Q89" s="409" t="e">
        <f t="shared" si="20"/>
        <v>#REF!</v>
      </c>
      <c r="R89" s="409" t="e">
        <f t="shared" si="20"/>
        <v>#REF!</v>
      </c>
      <c r="S89" s="409" t="e">
        <f t="shared" si="20"/>
        <v>#REF!</v>
      </c>
      <c r="T89" s="409" t="e">
        <f t="shared" si="20"/>
        <v>#REF!</v>
      </c>
      <c r="U89" s="409" t="e">
        <f t="shared" si="20"/>
        <v>#REF!</v>
      </c>
      <c r="V89" s="409" t="e">
        <f t="shared" si="20"/>
        <v>#REF!</v>
      </c>
      <c r="W89" s="408"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607"/>
      <c r="D91" s="1607"/>
      <c r="E91" s="1607"/>
      <c r="F91" s="1607"/>
      <c r="G91" s="1607"/>
      <c r="H91" s="1607"/>
      <c r="I91" s="1607"/>
      <c r="J91" s="1607"/>
      <c r="K91" s="1607"/>
      <c r="L91" s="1607"/>
      <c r="M91" s="1607"/>
      <c r="N91" s="1607"/>
      <c r="O91" s="1607"/>
      <c r="P91" s="1607"/>
      <c r="Q91" s="1607"/>
      <c r="R91" s="1607"/>
      <c r="S91" s="1607"/>
      <c r="T91" s="1607"/>
      <c r="U91" s="1607"/>
      <c r="V91" s="1607"/>
    </row>
    <row r="92" spans="2:35" ht="23.25" x14ac:dyDescent="0.5">
      <c r="C92" s="1607"/>
      <c r="D92" s="1607"/>
      <c r="E92" s="1607"/>
      <c r="F92" s="1607"/>
      <c r="G92" s="1607"/>
      <c r="H92" s="1607"/>
      <c r="I92" s="1607"/>
      <c r="J92" s="1607"/>
      <c r="K92" s="1607"/>
      <c r="L92" s="1607"/>
      <c r="M92" s="1607"/>
      <c r="N92" s="1607"/>
      <c r="O92" s="1607"/>
      <c r="P92" s="1607"/>
      <c r="Q92" s="1607"/>
      <c r="R92" s="1607"/>
      <c r="S92" s="1607"/>
      <c r="T92" s="1607"/>
      <c r="U92" s="1607"/>
      <c r="V92" s="1607"/>
    </row>
    <row r="93" spans="2:35" ht="23.25" x14ac:dyDescent="0.5">
      <c r="C93" s="1607"/>
      <c r="D93" s="1607"/>
      <c r="E93" s="1607"/>
      <c r="F93" s="1607"/>
      <c r="G93" s="1607"/>
      <c r="H93" s="1607"/>
      <c r="I93" s="1607"/>
      <c r="J93" s="1607"/>
      <c r="K93" s="1607"/>
      <c r="L93" s="1607"/>
      <c r="M93" s="1607"/>
      <c r="N93" s="1607"/>
      <c r="O93" s="1607"/>
      <c r="P93" s="1607"/>
      <c r="Q93" s="1607"/>
      <c r="R93" s="1607"/>
      <c r="S93" s="1607"/>
      <c r="T93" s="1607"/>
      <c r="U93" s="1607"/>
      <c r="V93" s="1607"/>
    </row>
    <row r="94" spans="2:35" ht="23.25" x14ac:dyDescent="0.5">
      <c r="C94" s="1607"/>
      <c r="D94" s="1607"/>
      <c r="E94" s="1607"/>
      <c r="F94" s="1607"/>
      <c r="G94" s="1607"/>
      <c r="H94" s="1607"/>
      <c r="I94" s="1607"/>
      <c r="J94" s="1607"/>
      <c r="K94" s="1607"/>
      <c r="L94" s="1607"/>
      <c r="M94" s="1607"/>
      <c r="N94" s="1607"/>
      <c r="O94" s="1607"/>
      <c r="P94" s="1607"/>
      <c r="Q94" s="1607"/>
      <c r="R94" s="1607"/>
      <c r="S94" s="1607"/>
      <c r="T94" s="1607"/>
      <c r="U94" s="1607"/>
      <c r="V94" s="1607"/>
    </row>
    <row r="95" spans="2:35" ht="23.25" x14ac:dyDescent="0.5">
      <c r="C95" s="1607"/>
      <c r="D95" s="1607"/>
      <c r="E95" s="1607"/>
      <c r="F95" s="1607"/>
      <c r="G95" s="1607"/>
      <c r="H95" s="1607"/>
      <c r="I95" s="1607"/>
      <c r="J95" s="1607"/>
      <c r="K95" s="1607"/>
      <c r="L95" s="1607"/>
      <c r="M95" s="1607"/>
      <c r="N95" s="1607"/>
      <c r="O95" s="1607"/>
      <c r="P95" s="1607"/>
      <c r="Q95" s="1607"/>
      <c r="R95" s="1607"/>
      <c r="S95" s="1607"/>
      <c r="T95" s="1607"/>
      <c r="U95" s="1607"/>
      <c r="V95" s="1607"/>
    </row>
    <row r="96" spans="2:35" ht="23.25" x14ac:dyDescent="0.5">
      <c r="C96" s="1607"/>
      <c r="D96" s="1607"/>
      <c r="E96" s="1607"/>
      <c r="F96" s="1607"/>
      <c r="G96" s="1607"/>
      <c r="H96" s="1607"/>
      <c r="I96" s="1607"/>
      <c r="J96" s="1607"/>
      <c r="K96" s="1607"/>
      <c r="L96" s="1607"/>
      <c r="M96" s="1607"/>
      <c r="N96" s="1607"/>
      <c r="O96" s="1607"/>
      <c r="P96" s="1607"/>
      <c r="Q96" s="1607"/>
      <c r="R96" s="1607"/>
      <c r="S96" s="1607"/>
      <c r="T96" s="1607"/>
      <c r="U96" s="1607"/>
      <c r="V96" s="1607"/>
    </row>
    <row r="97" spans="3:22" ht="23.25" x14ac:dyDescent="0.5">
      <c r="C97" s="1607"/>
      <c r="D97" s="1607"/>
      <c r="E97" s="1607"/>
      <c r="F97" s="1607"/>
      <c r="G97" s="1607"/>
      <c r="H97" s="1607"/>
      <c r="I97" s="1607"/>
      <c r="J97" s="1607"/>
      <c r="K97" s="1607"/>
      <c r="L97" s="1607"/>
      <c r="M97" s="1607"/>
      <c r="N97" s="1607"/>
      <c r="O97" s="1607"/>
      <c r="P97" s="1607"/>
      <c r="Q97" s="1607"/>
      <c r="R97" s="1607"/>
      <c r="S97" s="1607"/>
      <c r="T97" s="1607"/>
      <c r="U97" s="1607"/>
      <c r="V97" s="1607"/>
    </row>
    <row r="98" spans="3:22" ht="23.25" x14ac:dyDescent="0.5">
      <c r="C98" s="1607"/>
      <c r="D98" s="1607"/>
      <c r="E98" s="1607"/>
      <c r="F98" s="1607"/>
      <c r="G98" s="1607"/>
      <c r="H98" s="1607"/>
      <c r="I98" s="1607"/>
      <c r="J98" s="1607"/>
      <c r="K98" s="1607"/>
      <c r="L98" s="1607"/>
      <c r="M98" s="1607"/>
      <c r="N98" s="1607"/>
      <c r="O98" s="1607"/>
      <c r="P98" s="1607"/>
      <c r="Q98" s="1607"/>
      <c r="R98" s="1607"/>
      <c r="S98" s="1607"/>
      <c r="T98" s="1607"/>
      <c r="U98" s="1607"/>
      <c r="V98" s="1607"/>
    </row>
    <row r="99" spans="3:22" ht="23.25" x14ac:dyDescent="0.5">
      <c r="C99" s="1607"/>
      <c r="D99" s="1607"/>
      <c r="E99" s="1607"/>
      <c r="F99" s="1607"/>
      <c r="G99" s="1607"/>
      <c r="H99" s="1607"/>
      <c r="I99" s="1607"/>
      <c r="J99" s="1607"/>
      <c r="K99" s="1607"/>
      <c r="L99" s="1607"/>
      <c r="M99" s="1607"/>
      <c r="N99" s="1607"/>
      <c r="O99" s="1607"/>
      <c r="P99" s="1607"/>
      <c r="Q99" s="1607"/>
      <c r="R99" s="1607"/>
      <c r="S99" s="1607"/>
      <c r="T99" s="1607"/>
      <c r="U99" s="1607"/>
      <c r="V99" s="1607"/>
    </row>
    <row r="100" spans="3:22" ht="23.25" x14ac:dyDescent="0.5">
      <c r="C100" s="1607"/>
      <c r="D100" s="1607"/>
      <c r="E100" s="1607"/>
      <c r="F100" s="1607"/>
      <c r="G100" s="1607"/>
      <c r="H100" s="1607"/>
      <c r="I100" s="1607"/>
      <c r="J100" s="1607"/>
      <c r="K100" s="1607"/>
      <c r="L100" s="1607"/>
      <c r="M100" s="1607"/>
      <c r="N100" s="1607"/>
      <c r="O100" s="1607"/>
      <c r="P100" s="1607"/>
      <c r="Q100" s="1607"/>
      <c r="R100" s="1607"/>
      <c r="S100" s="1607"/>
      <c r="T100" s="1607"/>
      <c r="U100" s="1607"/>
      <c r="V100" s="1607"/>
    </row>
    <row r="101" spans="3:22" ht="23.25" x14ac:dyDescent="0.5">
      <c r="C101" s="1607"/>
      <c r="D101" s="1607"/>
      <c r="E101" s="1607"/>
      <c r="F101" s="1607"/>
      <c r="G101" s="1607"/>
      <c r="H101" s="1607"/>
      <c r="I101" s="1607"/>
      <c r="J101" s="1607"/>
      <c r="K101" s="1607"/>
      <c r="L101" s="1607"/>
      <c r="M101" s="1607"/>
      <c r="N101" s="1607"/>
      <c r="O101" s="1607"/>
      <c r="P101" s="1607"/>
      <c r="Q101" s="1607"/>
      <c r="R101" s="1607"/>
      <c r="S101" s="1607"/>
      <c r="T101" s="1607"/>
      <c r="U101" s="1607"/>
      <c r="V101" s="1607"/>
    </row>
    <row r="102" spans="3:22" ht="23.25" x14ac:dyDescent="0.5">
      <c r="C102" s="1607"/>
      <c r="D102" s="1607"/>
      <c r="E102" s="1607"/>
      <c r="F102" s="1607"/>
      <c r="G102" s="1607"/>
      <c r="H102" s="1607"/>
      <c r="I102" s="1607"/>
      <c r="J102" s="1607"/>
      <c r="K102" s="1607"/>
      <c r="L102" s="1607"/>
      <c r="M102" s="1607"/>
      <c r="N102" s="1607"/>
      <c r="O102" s="1607"/>
      <c r="P102" s="1607"/>
      <c r="Q102" s="1607"/>
      <c r="R102" s="1607"/>
      <c r="S102" s="1607"/>
      <c r="T102" s="1607"/>
      <c r="U102" s="1607"/>
      <c r="V102" s="1607"/>
    </row>
    <row r="103" spans="3:22" ht="23.25" x14ac:dyDescent="0.5">
      <c r="C103" s="1607"/>
      <c r="D103" s="1607"/>
      <c r="E103" s="1607"/>
      <c r="F103" s="1607"/>
      <c r="G103" s="1607"/>
      <c r="H103" s="1607"/>
      <c r="I103" s="1607"/>
      <c r="J103" s="1607"/>
      <c r="K103" s="1607"/>
      <c r="L103" s="1607"/>
      <c r="M103" s="1607"/>
      <c r="N103" s="1607"/>
      <c r="O103" s="1607"/>
      <c r="P103" s="1607"/>
      <c r="Q103" s="1607"/>
      <c r="R103" s="1607"/>
      <c r="S103" s="1607"/>
      <c r="T103" s="1607"/>
      <c r="U103" s="1607"/>
      <c r="V103" s="1607"/>
    </row>
    <row r="104" spans="3:22" ht="23.25" x14ac:dyDescent="0.5">
      <c r="C104" s="1607"/>
      <c r="D104" s="1607"/>
      <c r="E104" s="1607"/>
      <c r="F104" s="1607"/>
      <c r="G104" s="1607"/>
      <c r="H104" s="1607"/>
      <c r="I104" s="1607"/>
      <c r="J104" s="1607"/>
      <c r="K104" s="1607"/>
      <c r="L104" s="1607"/>
      <c r="M104" s="1607"/>
      <c r="N104" s="1607"/>
      <c r="O104" s="1607"/>
      <c r="P104" s="1607"/>
      <c r="Q104" s="1607"/>
      <c r="R104" s="1607"/>
      <c r="S104" s="1607"/>
      <c r="T104" s="1607"/>
      <c r="U104" s="1607"/>
      <c r="V104" s="1607"/>
    </row>
    <row r="105" spans="3:22" ht="23.25" x14ac:dyDescent="0.5">
      <c r="C105" s="1607"/>
      <c r="D105" s="1607"/>
      <c r="E105" s="1607"/>
      <c r="F105" s="1607"/>
      <c r="G105" s="1607"/>
      <c r="H105" s="1607"/>
      <c r="I105" s="1607"/>
      <c r="J105" s="1607"/>
      <c r="K105" s="1607"/>
      <c r="L105" s="1607"/>
      <c r="M105" s="1607"/>
      <c r="N105" s="1607"/>
      <c r="O105" s="1607"/>
      <c r="P105" s="1607"/>
      <c r="Q105" s="1607"/>
      <c r="R105" s="1607"/>
      <c r="S105" s="1607"/>
      <c r="T105" s="1607"/>
      <c r="U105" s="1607"/>
      <c r="V105" s="1607"/>
    </row>
    <row r="106" spans="3:22" ht="23.25" x14ac:dyDescent="0.5">
      <c r="C106" s="1607"/>
      <c r="D106" s="1607"/>
      <c r="E106" s="1607"/>
      <c r="F106" s="1607"/>
      <c r="G106" s="1607"/>
      <c r="H106" s="1607"/>
      <c r="I106" s="1607"/>
      <c r="J106" s="1607"/>
      <c r="K106" s="1607"/>
      <c r="L106" s="1607"/>
      <c r="M106" s="1607"/>
      <c r="N106" s="1607"/>
      <c r="O106" s="1607"/>
      <c r="P106" s="1607"/>
      <c r="Q106" s="1607"/>
      <c r="R106" s="1607"/>
      <c r="S106" s="1607"/>
      <c r="T106" s="1607"/>
      <c r="U106" s="1607"/>
      <c r="V106" s="1607"/>
    </row>
    <row r="107" spans="3:22" ht="23.25" x14ac:dyDescent="0.5">
      <c r="C107" s="1607"/>
      <c r="D107" s="1607"/>
      <c r="E107" s="1607"/>
      <c r="F107" s="1607"/>
      <c r="G107" s="1607"/>
      <c r="H107" s="1607"/>
      <c r="I107" s="1607"/>
      <c r="J107" s="1607"/>
      <c r="K107" s="1607"/>
      <c r="L107" s="1607"/>
      <c r="M107" s="1607"/>
      <c r="N107" s="1607"/>
      <c r="O107" s="1607"/>
      <c r="P107" s="1607"/>
      <c r="Q107" s="1607"/>
      <c r="R107" s="1607"/>
      <c r="S107" s="1607"/>
      <c r="T107" s="1607"/>
      <c r="U107" s="1607"/>
      <c r="V107" s="1607"/>
    </row>
    <row r="108" spans="3:22" ht="23.25" x14ac:dyDescent="0.5">
      <c r="C108" s="1607"/>
      <c r="D108" s="1607"/>
      <c r="E108" s="1607"/>
      <c r="F108" s="1607"/>
      <c r="G108" s="1607"/>
      <c r="H108" s="1607"/>
      <c r="I108" s="1607"/>
      <c r="J108" s="1607"/>
      <c r="K108" s="1607"/>
      <c r="L108" s="1607"/>
      <c r="M108" s="1607"/>
      <c r="N108" s="1607"/>
      <c r="O108" s="1607"/>
      <c r="P108" s="1607"/>
      <c r="Q108" s="1607"/>
      <c r="R108" s="1607"/>
      <c r="S108" s="1607"/>
      <c r="T108" s="1607"/>
      <c r="U108" s="1607"/>
      <c r="V108" s="1607"/>
    </row>
    <row r="109" spans="3:22" ht="23.25" x14ac:dyDescent="0.5">
      <c r="C109" s="1607"/>
      <c r="D109" s="1607"/>
      <c r="E109" s="1607"/>
      <c r="F109" s="1607"/>
      <c r="G109" s="1607"/>
      <c r="H109" s="1607"/>
      <c r="I109" s="1607"/>
      <c r="J109" s="1607"/>
      <c r="K109" s="1607"/>
      <c r="L109" s="1607"/>
      <c r="M109" s="1607"/>
      <c r="N109" s="1607"/>
      <c r="O109" s="1607"/>
      <c r="P109" s="1607"/>
      <c r="Q109" s="1607"/>
      <c r="R109" s="1607"/>
      <c r="S109" s="1607"/>
      <c r="T109" s="1607"/>
      <c r="U109" s="1607"/>
      <c r="V109" s="1607"/>
    </row>
    <row r="110" spans="3:22" ht="23.25" x14ac:dyDescent="0.5">
      <c r="C110" s="1607"/>
      <c r="D110" s="1607"/>
      <c r="E110" s="1607"/>
      <c r="F110" s="1607"/>
      <c r="G110" s="1607"/>
      <c r="H110" s="1607"/>
      <c r="I110" s="1607"/>
      <c r="J110" s="1607"/>
      <c r="K110" s="1607"/>
      <c r="L110" s="1607"/>
      <c r="M110" s="1607"/>
      <c r="N110" s="1607"/>
      <c r="O110" s="1607"/>
      <c r="P110" s="1607"/>
      <c r="Q110" s="1607"/>
      <c r="R110" s="1607"/>
      <c r="S110" s="1607"/>
      <c r="T110" s="1607"/>
      <c r="U110" s="1607"/>
      <c r="V110" s="1607"/>
    </row>
    <row r="111" spans="3:22" ht="23.25" x14ac:dyDescent="0.5">
      <c r="C111" s="1607"/>
      <c r="D111" s="1607"/>
      <c r="E111" s="1607"/>
      <c r="F111" s="1607"/>
      <c r="G111" s="1607"/>
      <c r="H111" s="1607"/>
      <c r="I111" s="1607"/>
      <c r="J111" s="1607"/>
      <c r="K111" s="1607"/>
      <c r="L111" s="1607"/>
      <c r="M111" s="1607"/>
      <c r="N111" s="1607"/>
      <c r="O111" s="1607"/>
      <c r="P111" s="1607"/>
      <c r="Q111" s="1607"/>
      <c r="R111" s="1607"/>
      <c r="S111" s="1607"/>
      <c r="T111" s="1607"/>
      <c r="U111" s="1607"/>
      <c r="V111" s="1607"/>
    </row>
    <row r="112" spans="3:22" ht="23.25" x14ac:dyDescent="0.5">
      <c r="C112" s="1607"/>
      <c r="D112" s="1607"/>
      <c r="E112" s="1607"/>
      <c r="F112" s="1607"/>
      <c r="G112" s="1607"/>
      <c r="H112" s="1607"/>
      <c r="I112" s="1607"/>
      <c r="J112" s="1607"/>
      <c r="K112" s="1607"/>
      <c r="L112" s="1607"/>
      <c r="M112" s="1607"/>
      <c r="N112" s="1607"/>
      <c r="O112" s="1607"/>
      <c r="P112" s="1607"/>
      <c r="Q112" s="1607"/>
      <c r="R112" s="1607"/>
      <c r="S112" s="1607"/>
      <c r="T112" s="1607"/>
      <c r="U112" s="1607"/>
      <c r="V112" s="1607"/>
    </row>
    <row r="113" spans="3:22" ht="23.25" x14ac:dyDescent="0.5">
      <c r="C113" s="1607"/>
      <c r="D113" s="1607"/>
      <c r="E113" s="1607"/>
      <c r="F113" s="1607"/>
      <c r="G113" s="1607"/>
      <c r="H113" s="1607"/>
      <c r="I113" s="1607"/>
      <c r="J113" s="1607"/>
      <c r="K113" s="1607"/>
      <c r="L113" s="1607"/>
      <c r="M113" s="1607"/>
      <c r="N113" s="1607"/>
      <c r="O113" s="1607"/>
      <c r="P113" s="1607"/>
      <c r="Q113" s="1607"/>
      <c r="R113" s="1607"/>
      <c r="S113" s="1607"/>
      <c r="T113" s="1607"/>
      <c r="U113" s="1607"/>
      <c r="V113" s="1607"/>
    </row>
    <row r="114" spans="3:22" ht="23.25" x14ac:dyDescent="0.5">
      <c r="C114" s="1607"/>
      <c r="D114" s="1607"/>
      <c r="E114" s="1607"/>
      <c r="F114" s="1607"/>
      <c r="G114" s="1607"/>
      <c r="H114" s="1607"/>
      <c r="I114" s="1607"/>
      <c r="J114" s="1607"/>
      <c r="K114" s="1607"/>
      <c r="L114" s="1607"/>
      <c r="M114" s="1607"/>
      <c r="N114" s="1607"/>
      <c r="O114" s="1607"/>
      <c r="P114" s="1607"/>
      <c r="Q114" s="1607"/>
      <c r="R114" s="1607"/>
      <c r="S114" s="1607"/>
      <c r="T114" s="1607"/>
      <c r="U114" s="1607"/>
      <c r="V114" s="1607"/>
    </row>
    <row r="115" spans="3:22" ht="23.25" x14ac:dyDescent="0.5">
      <c r="C115" s="1607"/>
      <c r="D115" s="1607"/>
      <c r="E115" s="1607"/>
      <c r="F115" s="1607"/>
      <c r="G115" s="1607"/>
      <c r="H115" s="1607"/>
      <c r="I115" s="1607"/>
      <c r="J115" s="1607"/>
      <c r="K115" s="1607"/>
      <c r="L115" s="1607"/>
      <c r="M115" s="1607"/>
      <c r="N115" s="1607"/>
      <c r="O115" s="1607"/>
      <c r="P115" s="1607"/>
      <c r="Q115" s="1607"/>
      <c r="R115" s="1607"/>
      <c r="S115" s="1607"/>
      <c r="T115" s="1607"/>
      <c r="U115" s="1607"/>
      <c r="V115" s="1607"/>
    </row>
    <row r="116" spans="3:22" ht="23.25" x14ac:dyDescent="0.5">
      <c r="C116" s="1607"/>
      <c r="D116" s="1607"/>
      <c r="E116" s="1607"/>
      <c r="F116" s="1607"/>
      <c r="G116" s="1607"/>
      <c r="H116" s="1607"/>
      <c r="I116" s="1607"/>
      <c r="J116" s="1607"/>
      <c r="K116" s="1607"/>
      <c r="L116" s="1607"/>
      <c r="M116" s="1607"/>
      <c r="N116" s="1607"/>
      <c r="O116" s="1607"/>
      <c r="P116" s="1607"/>
      <c r="Q116" s="1607"/>
      <c r="R116" s="1607"/>
      <c r="S116" s="1607"/>
      <c r="T116" s="1607"/>
      <c r="U116" s="1607"/>
      <c r="V116" s="1607"/>
    </row>
    <row r="117" spans="3:22" ht="23.25" x14ac:dyDescent="0.5">
      <c r="C117" s="1607"/>
      <c r="D117" s="1607"/>
      <c r="E117" s="1607"/>
      <c r="F117" s="1607"/>
      <c r="G117" s="1607"/>
      <c r="H117" s="1607"/>
      <c r="I117" s="1607"/>
      <c r="J117" s="1607"/>
      <c r="K117" s="1607"/>
      <c r="L117" s="1607"/>
      <c r="M117" s="1607"/>
      <c r="N117" s="1607"/>
      <c r="O117" s="1607"/>
      <c r="P117" s="1607"/>
      <c r="Q117" s="1607"/>
      <c r="R117" s="1607"/>
      <c r="S117" s="1607"/>
      <c r="T117" s="1607"/>
      <c r="U117" s="1607"/>
      <c r="V117" s="1607"/>
    </row>
    <row r="118" spans="3:22" ht="23.25" x14ac:dyDescent="0.5">
      <c r="C118" s="1607"/>
      <c r="D118" s="1607"/>
      <c r="E118" s="1607"/>
      <c r="F118" s="1607"/>
      <c r="G118" s="1607"/>
      <c r="H118" s="1607"/>
      <c r="I118" s="1607"/>
      <c r="J118" s="1607"/>
      <c r="K118" s="1607"/>
      <c r="L118" s="1607"/>
      <c r="M118" s="1607"/>
      <c r="N118" s="1607"/>
      <c r="O118" s="1607"/>
      <c r="P118" s="1607"/>
      <c r="Q118" s="1607"/>
      <c r="R118" s="1607"/>
      <c r="S118" s="1607"/>
      <c r="T118" s="1607"/>
      <c r="U118" s="1607"/>
      <c r="V118" s="1607"/>
    </row>
    <row r="119" spans="3:22" ht="23.25" x14ac:dyDescent="0.5">
      <c r="C119" s="1607"/>
      <c r="D119" s="1607"/>
      <c r="E119" s="1607"/>
      <c r="F119" s="1607"/>
      <c r="G119" s="1607"/>
      <c r="H119" s="1607"/>
      <c r="I119" s="1607"/>
      <c r="J119" s="1607"/>
      <c r="K119" s="1607"/>
      <c r="L119" s="1607"/>
      <c r="M119" s="1607"/>
      <c r="N119" s="1607"/>
      <c r="O119" s="1607"/>
      <c r="P119" s="1607"/>
      <c r="Q119" s="1607"/>
      <c r="R119" s="1607"/>
      <c r="S119" s="1607"/>
      <c r="T119" s="1607"/>
      <c r="U119" s="1607"/>
      <c r="V119" s="1607"/>
    </row>
    <row r="120" spans="3:22" ht="23.25" x14ac:dyDescent="0.5">
      <c r="C120" s="1607"/>
      <c r="D120" s="1607"/>
      <c r="E120" s="1607"/>
      <c r="F120" s="1607"/>
      <c r="G120" s="1607"/>
      <c r="H120" s="1607"/>
      <c r="I120" s="1607"/>
      <c r="J120" s="1607"/>
      <c r="K120" s="1607"/>
      <c r="L120" s="1607"/>
      <c r="M120" s="1607"/>
      <c r="N120" s="1607"/>
      <c r="O120" s="1607"/>
      <c r="P120" s="1607"/>
      <c r="Q120" s="1607"/>
      <c r="R120" s="1607"/>
      <c r="S120" s="1607"/>
      <c r="T120" s="1607"/>
      <c r="U120" s="1607"/>
      <c r="V120" s="1607"/>
    </row>
    <row r="121" spans="3:22" ht="23.25" x14ac:dyDescent="0.5">
      <c r="C121" s="1607"/>
      <c r="D121" s="1607"/>
      <c r="E121" s="1607"/>
      <c r="F121" s="1607"/>
      <c r="G121" s="1607"/>
      <c r="H121" s="1607"/>
      <c r="I121" s="1607"/>
      <c r="J121" s="1607"/>
      <c r="K121" s="1607"/>
      <c r="L121" s="1607"/>
      <c r="M121" s="1607"/>
      <c r="N121" s="1607"/>
      <c r="O121" s="1607"/>
      <c r="P121" s="1607"/>
      <c r="Q121" s="1607"/>
      <c r="R121" s="1607"/>
      <c r="S121" s="1607"/>
      <c r="T121" s="1607"/>
      <c r="U121" s="1607"/>
      <c r="V121" s="1607"/>
    </row>
    <row r="122" spans="3:22" ht="23.25" x14ac:dyDescent="0.5">
      <c r="C122" s="1607"/>
      <c r="D122" s="1607"/>
      <c r="E122" s="1607"/>
      <c r="F122" s="1607"/>
      <c r="G122" s="1607"/>
      <c r="H122" s="1607"/>
      <c r="I122" s="1607"/>
      <c r="J122" s="1607"/>
      <c r="K122" s="1607"/>
      <c r="L122" s="1607"/>
      <c r="M122" s="1607"/>
      <c r="N122" s="1607"/>
      <c r="O122" s="1607"/>
      <c r="P122" s="1607"/>
      <c r="Q122" s="1607"/>
      <c r="R122" s="1607"/>
      <c r="S122" s="1607"/>
      <c r="T122" s="1607"/>
      <c r="U122" s="1607"/>
      <c r="V122" s="1607"/>
    </row>
    <row r="123" spans="3:22" ht="23.25" x14ac:dyDescent="0.5">
      <c r="C123" s="1607"/>
      <c r="D123" s="1607"/>
      <c r="E123" s="1607"/>
      <c r="F123" s="1607"/>
      <c r="G123" s="1607"/>
      <c r="H123" s="1607"/>
      <c r="I123" s="1607"/>
      <c r="J123" s="1607"/>
      <c r="K123" s="1607"/>
      <c r="L123" s="1607"/>
      <c r="M123" s="1607"/>
      <c r="N123" s="1607"/>
      <c r="O123" s="1607"/>
      <c r="P123" s="1607"/>
      <c r="Q123" s="1607"/>
      <c r="R123" s="1607"/>
      <c r="S123" s="1607"/>
      <c r="T123" s="1607"/>
      <c r="U123" s="1607"/>
      <c r="V123" s="1607"/>
    </row>
    <row r="124" spans="3:22" ht="23.25" x14ac:dyDescent="0.5">
      <c r="C124" s="1607"/>
      <c r="D124" s="1607"/>
      <c r="E124" s="1607"/>
      <c r="F124" s="1607"/>
      <c r="G124" s="1607"/>
      <c r="H124" s="1607"/>
      <c r="I124" s="1607"/>
      <c r="J124" s="1607"/>
      <c r="K124" s="1607"/>
      <c r="L124" s="1607"/>
      <c r="M124" s="1607"/>
      <c r="N124" s="1607"/>
      <c r="O124" s="1607"/>
      <c r="P124" s="1607"/>
      <c r="Q124" s="1607"/>
      <c r="R124" s="1607"/>
      <c r="S124" s="1607"/>
      <c r="T124" s="1607"/>
      <c r="U124" s="1607"/>
      <c r="V124" s="1607"/>
    </row>
    <row r="125" spans="3:22" ht="23.25" x14ac:dyDescent="0.5">
      <c r="C125" s="1607"/>
      <c r="D125" s="1607"/>
      <c r="E125" s="1607"/>
      <c r="F125" s="1607"/>
      <c r="G125" s="1607"/>
      <c r="H125" s="1607"/>
      <c r="I125" s="1607"/>
      <c r="J125" s="1607"/>
      <c r="K125" s="1607"/>
      <c r="L125" s="1607"/>
      <c r="M125" s="1607"/>
      <c r="N125" s="1607"/>
      <c r="O125" s="1607"/>
      <c r="P125" s="1607"/>
      <c r="Q125" s="1607"/>
      <c r="R125" s="1607"/>
      <c r="S125" s="1607"/>
      <c r="T125" s="1607"/>
      <c r="U125" s="1607"/>
      <c r="V125" s="1607"/>
    </row>
    <row r="126" spans="3:22" ht="23.25" x14ac:dyDescent="0.5">
      <c r="C126" s="1607"/>
      <c r="D126" s="1607"/>
      <c r="E126" s="1607"/>
      <c r="F126" s="1607"/>
      <c r="G126" s="1607"/>
      <c r="H126" s="1607"/>
      <c r="I126" s="1607"/>
      <c r="J126" s="1607"/>
      <c r="K126" s="1607"/>
      <c r="L126" s="1607"/>
      <c r="M126" s="1607"/>
      <c r="N126" s="1607"/>
      <c r="O126" s="1607"/>
      <c r="P126" s="1607"/>
      <c r="Q126" s="1607"/>
      <c r="R126" s="1607"/>
      <c r="S126" s="1607"/>
      <c r="T126" s="1607"/>
      <c r="U126" s="1607"/>
      <c r="V126" s="1607"/>
    </row>
    <row r="127" spans="3:22" ht="23.25" x14ac:dyDescent="0.5">
      <c r="C127" s="1607"/>
      <c r="D127" s="1607"/>
      <c r="E127" s="1607"/>
      <c r="F127" s="1607"/>
      <c r="G127" s="1607"/>
      <c r="H127" s="1607"/>
      <c r="I127" s="1607"/>
      <c r="J127" s="1607"/>
      <c r="K127" s="1607"/>
      <c r="L127" s="1607"/>
      <c r="M127" s="1607"/>
      <c r="N127" s="1607"/>
      <c r="O127" s="1607"/>
      <c r="P127" s="1607"/>
      <c r="Q127" s="1607"/>
      <c r="R127" s="1607"/>
      <c r="S127" s="1607"/>
      <c r="T127" s="1607"/>
      <c r="U127" s="1607"/>
      <c r="V127" s="1607"/>
    </row>
    <row r="128" spans="3:22" ht="23.25" x14ac:dyDescent="0.5">
      <c r="C128" s="1607"/>
      <c r="D128" s="1607"/>
      <c r="E128" s="1607"/>
      <c r="F128" s="1607"/>
      <c r="G128" s="1607"/>
      <c r="H128" s="1607"/>
      <c r="I128" s="1607"/>
      <c r="J128" s="1607"/>
      <c r="K128" s="1607"/>
      <c r="L128" s="1607"/>
      <c r="M128" s="1607"/>
      <c r="N128" s="1607"/>
      <c r="O128" s="1607"/>
      <c r="P128" s="1607"/>
      <c r="Q128" s="1607"/>
      <c r="R128" s="1607"/>
      <c r="S128" s="1607"/>
      <c r="T128" s="1607"/>
      <c r="U128" s="1607"/>
      <c r="V128" s="1607"/>
    </row>
    <row r="129" spans="3:22" ht="23.25" x14ac:dyDescent="0.5">
      <c r="C129" s="1607"/>
      <c r="D129" s="1607"/>
      <c r="E129" s="1607"/>
      <c r="F129" s="1607"/>
      <c r="G129" s="1607"/>
      <c r="H129" s="1607"/>
      <c r="I129" s="1607"/>
      <c r="J129" s="1607"/>
      <c r="K129" s="1607"/>
      <c r="L129" s="1607"/>
      <c r="M129" s="1607"/>
      <c r="N129" s="1607"/>
      <c r="O129" s="1607"/>
      <c r="P129" s="1607"/>
      <c r="Q129" s="1607"/>
      <c r="R129" s="1607"/>
      <c r="S129" s="1607"/>
      <c r="T129" s="1607"/>
      <c r="U129" s="1607"/>
      <c r="V129" s="1607"/>
    </row>
    <row r="130" spans="3:22" ht="23.25" x14ac:dyDescent="0.5">
      <c r="C130" s="1607"/>
      <c r="D130" s="1607"/>
      <c r="E130" s="1607"/>
      <c r="F130" s="1607"/>
      <c r="G130" s="1607"/>
      <c r="H130" s="1607"/>
      <c r="I130" s="1607"/>
      <c r="J130" s="1607"/>
      <c r="K130" s="1607"/>
      <c r="L130" s="1607"/>
      <c r="M130" s="1607"/>
      <c r="N130" s="1607"/>
      <c r="O130" s="1607"/>
      <c r="P130" s="1607"/>
      <c r="Q130" s="1607"/>
      <c r="R130" s="1607"/>
      <c r="S130" s="1607"/>
      <c r="T130" s="1607"/>
      <c r="U130" s="1607"/>
      <c r="V130" s="1607"/>
    </row>
    <row r="131" spans="3:22" ht="23.25" x14ac:dyDescent="0.5">
      <c r="C131" s="1607"/>
      <c r="D131" s="1607"/>
      <c r="E131" s="1607"/>
      <c r="F131" s="1607"/>
      <c r="G131" s="1607"/>
      <c r="H131" s="1607"/>
      <c r="I131" s="1607"/>
      <c r="J131" s="1607"/>
      <c r="K131" s="1607"/>
      <c r="L131" s="1607"/>
      <c r="M131" s="1607"/>
      <c r="N131" s="1607"/>
      <c r="O131" s="1607"/>
      <c r="P131" s="1607"/>
      <c r="Q131" s="1607"/>
      <c r="R131" s="1607"/>
      <c r="S131" s="1607"/>
      <c r="T131" s="1607"/>
      <c r="U131" s="1607"/>
      <c r="V131" s="1607"/>
    </row>
    <row r="132" spans="3:22" ht="23.25" x14ac:dyDescent="0.5">
      <c r="C132" s="1607"/>
      <c r="D132" s="1607"/>
      <c r="E132" s="1607"/>
      <c r="F132" s="1607"/>
      <c r="G132" s="1607"/>
      <c r="H132" s="1607"/>
      <c r="I132" s="1607"/>
      <c r="J132" s="1607"/>
      <c r="K132" s="1607"/>
      <c r="L132" s="1607"/>
      <c r="M132" s="1607"/>
      <c r="N132" s="1607"/>
      <c r="O132" s="1607"/>
      <c r="P132" s="1607"/>
      <c r="Q132" s="1607"/>
      <c r="R132" s="1607"/>
      <c r="S132" s="1607"/>
      <c r="T132" s="1607"/>
      <c r="U132" s="1607"/>
      <c r="V132" s="1607"/>
    </row>
    <row r="133" spans="3:22" ht="23.25" x14ac:dyDescent="0.5">
      <c r="C133" s="1607"/>
      <c r="D133" s="1607"/>
      <c r="E133" s="1607"/>
      <c r="F133" s="1607"/>
      <c r="G133" s="1607"/>
      <c r="H133" s="1607"/>
      <c r="I133" s="1607"/>
      <c r="J133" s="1607"/>
      <c r="K133" s="1607"/>
      <c r="L133" s="1607"/>
      <c r="M133" s="1607"/>
      <c r="N133" s="1607"/>
      <c r="O133" s="1607"/>
      <c r="P133" s="1607"/>
      <c r="Q133" s="1607"/>
      <c r="R133" s="1607"/>
      <c r="S133" s="1607"/>
      <c r="T133" s="1607"/>
      <c r="U133" s="1607"/>
      <c r="V133" s="1607"/>
    </row>
    <row r="134" spans="3:22" ht="23.25" x14ac:dyDescent="0.5">
      <c r="C134" s="1607"/>
      <c r="D134" s="1607"/>
      <c r="E134" s="1607"/>
      <c r="F134" s="1607"/>
      <c r="G134" s="1607"/>
      <c r="H134" s="1607"/>
      <c r="I134" s="1607"/>
      <c r="J134" s="1607"/>
      <c r="K134" s="1607"/>
      <c r="L134" s="1607"/>
      <c r="M134" s="1607"/>
      <c r="N134" s="1607"/>
      <c r="O134" s="1607"/>
      <c r="P134" s="1607"/>
      <c r="Q134" s="1607"/>
      <c r="R134" s="1607"/>
      <c r="S134" s="1607"/>
      <c r="T134" s="1607"/>
      <c r="U134" s="1607"/>
      <c r="V134" s="1607"/>
    </row>
    <row r="135" spans="3:22" ht="23.25" x14ac:dyDescent="0.5">
      <c r="C135" s="1607"/>
      <c r="D135" s="1607"/>
      <c r="E135" s="1607"/>
      <c r="F135" s="1607"/>
      <c r="G135" s="1607"/>
      <c r="H135" s="1607"/>
      <c r="I135" s="1607"/>
      <c r="J135" s="1607"/>
      <c r="K135" s="1607"/>
      <c r="L135" s="1607"/>
      <c r="M135" s="1607"/>
      <c r="N135" s="1607"/>
      <c r="O135" s="1607"/>
      <c r="P135" s="1607"/>
      <c r="Q135" s="1607"/>
      <c r="R135" s="1607"/>
      <c r="S135" s="1607"/>
      <c r="T135" s="1607"/>
      <c r="U135" s="1607"/>
      <c r="V135" s="1607"/>
    </row>
    <row r="136" spans="3:22" ht="23.25" x14ac:dyDescent="0.5">
      <c r="C136" s="1607"/>
      <c r="D136" s="1607"/>
      <c r="E136" s="1607"/>
      <c r="F136" s="1607"/>
      <c r="G136" s="1607"/>
      <c r="H136" s="1607"/>
      <c r="I136" s="1607"/>
      <c r="J136" s="1607"/>
      <c r="K136" s="1607"/>
      <c r="L136" s="1607"/>
      <c r="M136" s="1607"/>
      <c r="N136" s="1607"/>
      <c r="O136" s="1607"/>
      <c r="P136" s="1607"/>
      <c r="Q136" s="1607"/>
      <c r="R136" s="1607"/>
      <c r="S136" s="1607"/>
      <c r="T136" s="1607"/>
      <c r="U136" s="1607"/>
      <c r="V136" s="1607"/>
    </row>
    <row r="137" spans="3:22" ht="23.25" x14ac:dyDescent="0.5">
      <c r="C137" s="1607"/>
      <c r="D137" s="1607"/>
      <c r="E137" s="1607"/>
      <c r="F137" s="1607"/>
      <c r="G137" s="1607"/>
      <c r="H137" s="1607"/>
      <c r="I137" s="1607"/>
      <c r="J137" s="1607"/>
      <c r="K137" s="1607"/>
      <c r="L137" s="1607"/>
      <c r="M137" s="1607"/>
      <c r="N137" s="1607"/>
      <c r="O137" s="1607"/>
      <c r="P137" s="1607"/>
      <c r="Q137" s="1607"/>
      <c r="R137" s="1607"/>
      <c r="S137" s="1607"/>
      <c r="T137" s="1607"/>
      <c r="U137" s="1607"/>
      <c r="V137" s="1607"/>
    </row>
    <row r="138" spans="3:22" ht="23.25" x14ac:dyDescent="0.5">
      <c r="C138" s="1607"/>
      <c r="D138" s="1607"/>
      <c r="E138" s="1607"/>
      <c r="F138" s="1607"/>
      <c r="G138" s="1607"/>
      <c r="H138" s="1607"/>
      <c r="I138" s="1607"/>
      <c r="J138" s="1607"/>
      <c r="K138" s="1607"/>
      <c r="L138" s="1607"/>
      <c r="M138" s="1607"/>
      <c r="N138" s="1607"/>
      <c r="O138" s="1607"/>
      <c r="P138" s="1607"/>
      <c r="Q138" s="1607"/>
      <c r="R138" s="1607"/>
      <c r="S138" s="1607"/>
      <c r="T138" s="1607"/>
      <c r="U138" s="1607"/>
      <c r="V138" s="1607"/>
    </row>
    <row r="139" spans="3:22" ht="23.25" x14ac:dyDescent="0.5">
      <c r="C139" s="1607"/>
      <c r="D139" s="1607"/>
      <c r="E139" s="1607"/>
      <c r="F139" s="1607"/>
      <c r="G139" s="1607"/>
      <c r="H139" s="1607"/>
      <c r="I139" s="1607"/>
      <c r="J139" s="1607"/>
      <c r="K139" s="1607"/>
      <c r="L139" s="1607"/>
      <c r="M139" s="1607"/>
      <c r="N139" s="1607"/>
      <c r="O139" s="1607"/>
      <c r="P139" s="1607"/>
      <c r="Q139" s="1607"/>
      <c r="R139" s="1607"/>
      <c r="S139" s="1607"/>
      <c r="T139" s="1607"/>
      <c r="U139" s="1607"/>
      <c r="V139" s="1607"/>
    </row>
    <row r="140" spans="3:22" ht="23.25" x14ac:dyDescent="0.5">
      <c r="C140" s="1607"/>
      <c r="D140" s="1607"/>
      <c r="E140" s="1607"/>
      <c r="F140" s="1607"/>
      <c r="G140" s="1607"/>
      <c r="H140" s="1607"/>
      <c r="I140" s="1607"/>
      <c r="J140" s="1607"/>
      <c r="K140" s="1607"/>
      <c r="L140" s="1607"/>
      <c r="M140" s="1607"/>
      <c r="N140" s="1607"/>
      <c r="O140" s="1607"/>
      <c r="P140" s="1607"/>
      <c r="Q140" s="1607"/>
      <c r="R140" s="1607"/>
      <c r="S140" s="1607"/>
      <c r="T140" s="1607"/>
      <c r="U140" s="1607"/>
      <c r="V140" s="1607"/>
    </row>
    <row r="141" spans="3:22" ht="23.25" x14ac:dyDescent="0.5">
      <c r="C141" s="1607"/>
      <c r="D141" s="1607"/>
      <c r="E141" s="1607"/>
      <c r="F141" s="1607"/>
      <c r="G141" s="1607"/>
      <c r="H141" s="1607"/>
      <c r="I141" s="1607"/>
      <c r="J141" s="1607"/>
      <c r="K141" s="1607"/>
      <c r="L141" s="1607"/>
      <c r="M141" s="1607"/>
      <c r="N141" s="1607"/>
      <c r="O141" s="1607"/>
      <c r="P141" s="1607"/>
      <c r="Q141" s="1607"/>
      <c r="R141" s="1607"/>
      <c r="S141" s="1607"/>
      <c r="T141" s="1607"/>
      <c r="U141" s="1607"/>
      <c r="V141" s="1607"/>
    </row>
    <row r="142" spans="3:22" ht="23.25" x14ac:dyDescent="0.5">
      <c r="C142" s="1607"/>
      <c r="D142" s="1607"/>
      <c r="E142" s="1607"/>
      <c r="F142" s="1607"/>
      <c r="G142" s="1607"/>
      <c r="H142" s="1607"/>
      <c r="I142" s="1607"/>
      <c r="J142" s="1607"/>
      <c r="K142" s="1607"/>
      <c r="L142" s="1607"/>
      <c r="M142" s="1607"/>
      <c r="N142" s="1607"/>
      <c r="O142" s="1607"/>
      <c r="P142" s="1607"/>
      <c r="Q142" s="1607"/>
      <c r="R142" s="1607"/>
      <c r="S142" s="1607"/>
      <c r="T142" s="1607"/>
      <c r="U142" s="1607"/>
      <c r="V142" s="1607"/>
    </row>
    <row r="143" spans="3:22" ht="23.25" x14ac:dyDescent="0.5">
      <c r="C143" s="1607"/>
      <c r="D143" s="1607"/>
      <c r="E143" s="1607"/>
      <c r="F143" s="1607"/>
      <c r="G143" s="1607"/>
      <c r="H143" s="1607"/>
      <c r="I143" s="1607"/>
      <c r="J143" s="1607"/>
      <c r="K143" s="1607"/>
      <c r="L143" s="1607"/>
      <c r="M143" s="1607"/>
      <c r="N143" s="1607"/>
      <c r="O143" s="1607"/>
      <c r="P143" s="1607"/>
      <c r="Q143" s="1607"/>
      <c r="R143" s="1607"/>
      <c r="S143" s="1607"/>
      <c r="T143" s="1607"/>
      <c r="U143" s="1607"/>
      <c r="V143" s="1607"/>
    </row>
    <row r="144" spans="3:22" ht="23.25" x14ac:dyDescent="0.5">
      <c r="C144" s="1607"/>
      <c r="D144" s="1607"/>
      <c r="E144" s="1607"/>
      <c r="F144" s="1607"/>
      <c r="G144" s="1607"/>
      <c r="H144" s="1607"/>
      <c r="I144" s="1607"/>
      <c r="J144" s="1607"/>
      <c r="K144" s="1607"/>
      <c r="L144" s="1607"/>
      <c r="M144" s="1607"/>
      <c r="N144" s="1607"/>
      <c r="O144" s="1607"/>
      <c r="P144" s="1607"/>
      <c r="Q144" s="1607"/>
      <c r="R144" s="1607"/>
      <c r="S144" s="1607"/>
      <c r="T144" s="1607"/>
      <c r="U144" s="1607"/>
      <c r="V144" s="1607"/>
    </row>
    <row r="145" spans="3:22" ht="23.25" x14ac:dyDescent="0.5">
      <c r="C145" s="1607"/>
      <c r="D145" s="1607"/>
      <c r="E145" s="1607"/>
      <c r="F145" s="1607"/>
      <c r="G145" s="1607"/>
      <c r="H145" s="1607"/>
      <c r="I145" s="1607"/>
      <c r="J145" s="1607"/>
      <c r="K145" s="1607"/>
      <c r="L145" s="1607"/>
      <c r="M145" s="1607"/>
      <c r="N145" s="1607"/>
      <c r="O145" s="1607"/>
      <c r="P145" s="1607"/>
      <c r="Q145" s="1607"/>
      <c r="R145" s="1607"/>
      <c r="S145" s="1607"/>
      <c r="T145" s="1607"/>
      <c r="U145" s="1607"/>
      <c r="V145" s="1607"/>
    </row>
    <row r="146" spans="3:22" ht="23.25" x14ac:dyDescent="0.5">
      <c r="C146" s="1607"/>
      <c r="D146" s="1607"/>
      <c r="E146" s="1607"/>
      <c r="F146" s="1607"/>
      <c r="G146" s="1607"/>
      <c r="H146" s="1607"/>
      <c r="I146" s="1607"/>
      <c r="J146" s="1607"/>
      <c r="K146" s="1607"/>
      <c r="L146" s="1607"/>
      <c r="M146" s="1607"/>
      <c r="N146" s="1607"/>
      <c r="O146" s="1607"/>
      <c r="P146" s="1607"/>
      <c r="Q146" s="1607"/>
      <c r="R146" s="1607"/>
      <c r="S146" s="1607"/>
      <c r="T146" s="1607"/>
      <c r="U146" s="1607"/>
      <c r="V146" s="1607"/>
    </row>
    <row r="147" spans="3:22" ht="23.25" x14ac:dyDescent="0.5">
      <c r="C147" s="1607"/>
      <c r="D147" s="1607"/>
      <c r="E147" s="1607"/>
      <c r="F147" s="1607"/>
      <c r="G147" s="1607"/>
      <c r="H147" s="1607"/>
      <c r="I147" s="1607"/>
      <c r="J147" s="1607"/>
      <c r="K147" s="1607"/>
      <c r="L147" s="1607"/>
      <c r="M147" s="1607"/>
      <c r="N147" s="1607"/>
      <c r="O147" s="1607"/>
      <c r="P147" s="1607"/>
      <c r="Q147" s="1607"/>
      <c r="R147" s="1607"/>
      <c r="S147" s="1607"/>
      <c r="T147" s="1607"/>
      <c r="U147" s="1607"/>
      <c r="V147" s="1607"/>
    </row>
    <row r="148" spans="3:22" ht="23.25" x14ac:dyDescent="0.5">
      <c r="C148" s="1607"/>
      <c r="D148" s="1607"/>
      <c r="E148" s="1607"/>
      <c r="F148" s="1607"/>
      <c r="G148" s="1607"/>
      <c r="H148" s="1607"/>
      <c r="I148" s="1607"/>
      <c r="J148" s="1607"/>
      <c r="K148" s="1607"/>
      <c r="L148" s="1607"/>
      <c r="M148" s="1607"/>
      <c r="N148" s="1607"/>
      <c r="O148" s="1607"/>
      <c r="P148" s="1607"/>
      <c r="Q148" s="1607"/>
      <c r="R148" s="1607"/>
      <c r="S148" s="1607"/>
      <c r="T148" s="1607"/>
      <c r="U148" s="1607"/>
      <c r="V148" s="1607"/>
    </row>
    <row r="149" spans="3:22" ht="23.25" x14ac:dyDescent="0.5">
      <c r="C149" s="1607"/>
      <c r="D149" s="1607"/>
      <c r="E149" s="1607"/>
      <c r="F149" s="1607"/>
      <c r="G149" s="1607"/>
      <c r="H149" s="1607"/>
      <c r="I149" s="1607"/>
      <c r="J149" s="1607"/>
      <c r="K149" s="1607"/>
      <c r="L149" s="1607"/>
      <c r="M149" s="1607"/>
      <c r="N149" s="1607"/>
      <c r="O149" s="1607"/>
      <c r="P149" s="1607"/>
      <c r="Q149" s="1607"/>
      <c r="R149" s="1607"/>
      <c r="S149" s="1607"/>
      <c r="T149" s="1607"/>
      <c r="U149" s="1607"/>
      <c r="V149" s="1607"/>
    </row>
    <row r="150" spans="3:22" ht="23.25" x14ac:dyDescent="0.5">
      <c r="C150" s="1607"/>
      <c r="D150" s="1607"/>
      <c r="E150" s="1607"/>
      <c r="F150" s="1607"/>
      <c r="G150" s="1607"/>
      <c r="H150" s="1607"/>
      <c r="I150" s="1607"/>
      <c r="J150" s="1607"/>
      <c r="K150" s="1607"/>
      <c r="L150" s="1607"/>
      <c r="M150" s="1607"/>
      <c r="N150" s="1607"/>
      <c r="O150" s="1607"/>
      <c r="P150" s="1607"/>
      <c r="Q150" s="1607"/>
      <c r="R150" s="1607"/>
      <c r="S150" s="1607"/>
      <c r="T150" s="1607"/>
      <c r="U150" s="1607"/>
      <c r="V150" s="1607"/>
    </row>
    <row r="151" spans="3:22" ht="23.25" x14ac:dyDescent="0.5">
      <c r="C151" s="1607"/>
      <c r="D151" s="1607"/>
      <c r="E151" s="1607"/>
      <c r="F151" s="1607"/>
      <c r="G151" s="1607"/>
      <c r="H151" s="1607"/>
      <c r="I151" s="1607"/>
      <c r="J151" s="1607"/>
      <c r="K151" s="1607"/>
      <c r="L151" s="1607"/>
      <c r="M151" s="1607"/>
      <c r="N151" s="1607"/>
      <c r="O151" s="1607"/>
      <c r="P151" s="1607"/>
      <c r="Q151" s="1607"/>
      <c r="R151" s="1607"/>
      <c r="S151" s="1607"/>
      <c r="T151" s="1607"/>
      <c r="U151" s="1607"/>
      <c r="V151" s="1607"/>
    </row>
    <row r="152" spans="3:22" ht="23.25" x14ac:dyDescent="0.5">
      <c r="C152" s="1607"/>
      <c r="D152" s="1607"/>
      <c r="E152" s="1607"/>
      <c r="F152" s="1607"/>
      <c r="G152" s="1607"/>
      <c r="H152" s="1607"/>
      <c r="I152" s="1607"/>
      <c r="J152" s="1607"/>
      <c r="K152" s="1607"/>
      <c r="L152" s="1607"/>
      <c r="M152" s="1607"/>
      <c r="N152" s="1607"/>
      <c r="O152" s="1607"/>
      <c r="P152" s="1607"/>
      <c r="Q152" s="1607"/>
      <c r="R152" s="1607"/>
      <c r="S152" s="1607"/>
      <c r="T152" s="1607"/>
      <c r="U152" s="1607"/>
      <c r="V152" s="1607"/>
    </row>
    <row r="153" spans="3:22" ht="23.25" x14ac:dyDescent="0.5">
      <c r="C153" s="1607"/>
      <c r="D153" s="1607"/>
      <c r="E153" s="1607"/>
      <c r="F153" s="1607"/>
      <c r="G153" s="1607"/>
      <c r="H153" s="1607"/>
      <c r="I153" s="1607"/>
      <c r="J153" s="1607"/>
      <c r="K153" s="1607"/>
      <c r="L153" s="1607"/>
      <c r="M153" s="1607"/>
      <c r="N153" s="1607"/>
      <c r="O153" s="1607"/>
      <c r="P153" s="1607"/>
      <c r="Q153" s="1607"/>
      <c r="R153" s="1607"/>
      <c r="S153" s="1607"/>
      <c r="T153" s="1607"/>
      <c r="U153" s="1607"/>
      <c r="V153" s="1607"/>
    </row>
    <row r="154" spans="3:22" ht="23.25" x14ac:dyDescent="0.5">
      <c r="C154" s="1607"/>
      <c r="D154" s="1607"/>
      <c r="E154" s="1607"/>
      <c r="F154" s="1607"/>
      <c r="G154" s="1607"/>
      <c r="H154" s="1607"/>
      <c r="I154" s="1607"/>
      <c r="J154" s="1607"/>
      <c r="K154" s="1607"/>
      <c r="L154" s="1607"/>
      <c r="M154" s="1607"/>
      <c r="N154" s="1607"/>
      <c r="O154" s="1607"/>
      <c r="P154" s="1607"/>
      <c r="Q154" s="1607"/>
      <c r="R154" s="1607"/>
      <c r="S154" s="1607"/>
      <c r="T154" s="1607"/>
      <c r="U154" s="1607"/>
      <c r="V154" s="1607"/>
    </row>
    <row r="155" spans="3:22" ht="23.25" x14ac:dyDescent="0.5">
      <c r="C155" s="1607"/>
      <c r="D155" s="1607"/>
      <c r="E155" s="1607"/>
      <c r="F155" s="1607"/>
      <c r="G155" s="1607"/>
      <c r="H155" s="1607"/>
      <c r="I155" s="1607"/>
      <c r="J155" s="1607"/>
      <c r="K155" s="1607"/>
      <c r="L155" s="1607"/>
      <c r="M155" s="1607"/>
      <c r="N155" s="1607"/>
      <c r="O155" s="1607"/>
      <c r="P155" s="1607"/>
      <c r="Q155" s="1607"/>
      <c r="R155" s="1607"/>
      <c r="S155" s="1607"/>
      <c r="T155" s="1607"/>
      <c r="U155" s="1607"/>
      <c r="V155" s="1607"/>
    </row>
    <row r="156" spans="3:22" ht="23.25" x14ac:dyDescent="0.5">
      <c r="C156" s="1607"/>
      <c r="D156" s="1607"/>
      <c r="E156" s="1607"/>
      <c r="F156" s="1607"/>
      <c r="G156" s="1607"/>
      <c r="H156" s="1607"/>
      <c r="I156" s="1607"/>
      <c r="J156" s="1607"/>
      <c r="K156" s="1607"/>
      <c r="L156" s="1607"/>
      <c r="M156" s="1607"/>
      <c r="N156" s="1607"/>
      <c r="O156" s="1607"/>
      <c r="P156" s="1607"/>
      <c r="Q156" s="1607"/>
      <c r="R156" s="1607"/>
      <c r="S156" s="1607"/>
      <c r="T156" s="1607"/>
      <c r="U156" s="1607"/>
      <c r="V156" s="1607"/>
    </row>
    <row r="157" spans="3:22" ht="23.25" x14ac:dyDescent="0.5">
      <c r="C157" s="1607"/>
      <c r="D157" s="1607"/>
      <c r="E157" s="1607"/>
      <c r="F157" s="1607"/>
      <c r="G157" s="1607"/>
      <c r="H157" s="1607"/>
      <c r="I157" s="1607"/>
      <c r="J157" s="1607"/>
      <c r="K157" s="1607"/>
      <c r="L157" s="1607"/>
      <c r="M157" s="1607"/>
      <c r="N157" s="1607"/>
      <c r="O157" s="1607"/>
      <c r="P157" s="1607"/>
      <c r="Q157" s="1607"/>
      <c r="R157" s="1607"/>
      <c r="S157" s="1607"/>
      <c r="T157" s="1607"/>
      <c r="U157" s="1607"/>
      <c r="V157" s="1607"/>
    </row>
  </sheetData>
  <mergeCells count="24">
    <mergeCell ref="B3:W3"/>
    <mergeCell ref="B5:W5"/>
    <mergeCell ref="B9:B11"/>
    <mergeCell ref="C9:C11"/>
    <mergeCell ref="D9:D11"/>
    <mergeCell ref="E9:E11"/>
    <mergeCell ref="F9:F11"/>
    <mergeCell ref="G9:G11"/>
    <mergeCell ref="H9:H11"/>
    <mergeCell ref="I9:I11"/>
    <mergeCell ref="B85:I85"/>
    <mergeCell ref="J85:W85"/>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603" customFormat="1" ht="36.75" x14ac:dyDescent="0.85">
      <c r="B3" s="1797" t="s">
        <v>1138</v>
      </c>
      <c r="C3" s="1797"/>
      <c r="D3" s="1797"/>
      <c r="E3" s="1797"/>
      <c r="F3" s="1797"/>
      <c r="G3" s="1797"/>
      <c r="H3" s="1797"/>
      <c r="I3" s="1797"/>
      <c r="J3" s="1797"/>
      <c r="K3" s="1797"/>
      <c r="L3" s="1797"/>
      <c r="M3" s="1797"/>
      <c r="N3" s="1797"/>
      <c r="O3" s="1797"/>
      <c r="P3" s="1797"/>
      <c r="Q3" s="1797"/>
      <c r="R3" s="1797"/>
      <c r="S3" s="1797"/>
      <c r="T3" s="1797"/>
      <c r="U3" s="1797"/>
      <c r="V3" s="1797"/>
      <c r="W3" s="1797"/>
    </row>
    <row r="4" spans="2:36" s="1603" customFormat="1" ht="12.75" customHeight="1" x14ac:dyDescent="0.85">
      <c r="N4" s="397"/>
    </row>
    <row r="5" spans="2:36" s="1603" customFormat="1" ht="36.75" x14ac:dyDescent="0.85">
      <c r="B5" s="1797" t="s">
        <v>1139</v>
      </c>
      <c r="C5" s="1797"/>
      <c r="D5" s="1797"/>
      <c r="E5" s="1797"/>
      <c r="F5" s="1797"/>
      <c r="G5" s="1797"/>
      <c r="H5" s="1798"/>
      <c r="I5" s="1798"/>
      <c r="J5" s="1798"/>
      <c r="K5" s="1798"/>
      <c r="L5" s="1798"/>
      <c r="M5" s="1798"/>
      <c r="N5" s="1798"/>
      <c r="O5" s="1798"/>
      <c r="P5" s="1798"/>
      <c r="Q5" s="1798"/>
      <c r="R5" s="1798"/>
      <c r="S5" s="1798"/>
      <c r="T5" s="1798"/>
      <c r="U5" s="1798"/>
      <c r="V5" s="1798"/>
      <c r="W5" s="1798"/>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60" t="s">
        <v>291</v>
      </c>
      <c r="N7" s="415"/>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604" customFormat="1" ht="24.95" customHeight="1" thickTop="1" x14ac:dyDescent="0.7">
      <c r="B9" s="1781" t="s">
        <v>887</v>
      </c>
      <c r="C9" s="1784">
        <v>2002</v>
      </c>
      <c r="D9" s="1784">
        <v>2003</v>
      </c>
      <c r="E9" s="1784">
        <v>2004</v>
      </c>
      <c r="F9" s="1784">
        <v>2005</v>
      </c>
      <c r="G9" s="1784">
        <v>2006</v>
      </c>
      <c r="H9" s="1784">
        <v>2007</v>
      </c>
      <c r="I9" s="1784">
        <v>2008</v>
      </c>
      <c r="J9" s="1784">
        <v>2009</v>
      </c>
      <c r="K9" s="1784">
        <v>2010</v>
      </c>
      <c r="L9" s="1784">
        <v>2011</v>
      </c>
      <c r="M9" s="337"/>
      <c r="N9" s="1794" t="s">
        <v>1617</v>
      </c>
      <c r="O9" s="1784">
        <v>2012</v>
      </c>
      <c r="P9" s="1784">
        <v>2013</v>
      </c>
      <c r="Q9" s="1784">
        <v>2014</v>
      </c>
      <c r="R9" s="1784">
        <v>2015</v>
      </c>
      <c r="S9" s="1784">
        <v>2016</v>
      </c>
      <c r="T9" s="1784" t="s">
        <v>1586</v>
      </c>
      <c r="U9" s="1784" t="s">
        <v>1598</v>
      </c>
      <c r="V9" s="1469" t="s">
        <v>1632</v>
      </c>
      <c r="W9" s="1778" t="s">
        <v>886</v>
      </c>
    </row>
    <row r="10" spans="2:36" s="258" customFormat="1" ht="22.5" customHeight="1" x14ac:dyDescent="0.7">
      <c r="B10" s="1782"/>
      <c r="C10" s="1785"/>
      <c r="D10" s="1785"/>
      <c r="E10" s="1785"/>
      <c r="F10" s="1785"/>
      <c r="G10" s="1785"/>
      <c r="H10" s="1785"/>
      <c r="I10" s="1785"/>
      <c r="J10" s="1785"/>
      <c r="K10" s="1785"/>
      <c r="L10" s="1785"/>
      <c r="M10" s="338"/>
      <c r="N10" s="1795"/>
      <c r="O10" s="1785"/>
      <c r="P10" s="1785"/>
      <c r="Q10" s="1785"/>
      <c r="R10" s="1785"/>
      <c r="S10" s="1785"/>
      <c r="T10" s="1785"/>
      <c r="U10" s="1785"/>
      <c r="V10" s="1598" t="s">
        <v>377</v>
      </c>
      <c r="W10" s="1779"/>
    </row>
    <row r="11" spans="2:36" s="340" customFormat="1" ht="17.25" customHeight="1" x14ac:dyDescent="0.7">
      <c r="B11" s="1782"/>
      <c r="C11" s="1785"/>
      <c r="D11" s="1785"/>
      <c r="E11" s="1785"/>
      <c r="F11" s="1785"/>
      <c r="G11" s="1785"/>
      <c r="H11" s="1785"/>
      <c r="I11" s="1785"/>
      <c r="J11" s="1785"/>
      <c r="K11" s="1785"/>
      <c r="L11" s="1793"/>
      <c r="M11" s="339"/>
      <c r="N11" s="1796"/>
      <c r="O11" s="1793"/>
      <c r="P11" s="1786"/>
      <c r="Q11" s="1786"/>
      <c r="R11" s="1786"/>
      <c r="S11" s="1786"/>
      <c r="T11" s="1786"/>
      <c r="U11" s="1786"/>
      <c r="V11" s="1599" t="s">
        <v>151</v>
      </c>
      <c r="W11" s="1779"/>
    </row>
    <row r="12" spans="2:36" s="341" customFormat="1" ht="15" customHeight="1" x14ac:dyDescent="0.7">
      <c r="B12" s="391"/>
      <c r="C12" s="392"/>
      <c r="D12" s="392"/>
      <c r="E12" s="392"/>
      <c r="F12" s="392"/>
      <c r="G12" s="392"/>
      <c r="H12" s="392"/>
      <c r="I12" s="392"/>
      <c r="J12" s="392"/>
      <c r="K12" s="392"/>
      <c r="L12" s="393"/>
      <c r="M12" s="393"/>
      <c r="N12" s="394"/>
      <c r="O12" s="393"/>
      <c r="P12" s="393"/>
      <c r="Q12" s="393"/>
      <c r="R12" s="393"/>
      <c r="S12" s="393"/>
      <c r="T12" s="393"/>
      <c r="U12" s="377"/>
      <c r="V12" s="377"/>
      <c r="W12" s="992" t="s">
        <v>871</v>
      </c>
    </row>
    <row r="13" spans="2:36" s="362" customFormat="1" ht="24.95" customHeight="1" x14ac:dyDescent="0.2">
      <c r="B13" s="457" t="s">
        <v>1246</v>
      </c>
      <c r="C13" s="643"/>
      <c r="D13" s="643"/>
      <c r="E13" s="643"/>
      <c r="F13" s="643"/>
      <c r="G13" s="643"/>
      <c r="H13" s="643"/>
      <c r="I13" s="643"/>
      <c r="J13" s="643"/>
      <c r="K13" s="643"/>
      <c r="L13" s="644"/>
      <c r="M13" s="644"/>
      <c r="N13" s="946"/>
      <c r="O13" s="644"/>
      <c r="P13" s="644"/>
      <c r="Q13" s="644"/>
      <c r="R13" s="644"/>
      <c r="S13" s="644"/>
      <c r="T13" s="644"/>
      <c r="U13" s="644"/>
      <c r="V13" s="644"/>
      <c r="W13" s="381" t="s">
        <v>155</v>
      </c>
    </row>
    <row r="14" spans="2:36" s="362" customFormat="1" ht="15" customHeight="1" x14ac:dyDescent="0.2">
      <c r="B14" s="456"/>
      <c r="C14" s="643"/>
      <c r="D14" s="643"/>
      <c r="E14" s="643"/>
      <c r="F14" s="643"/>
      <c r="G14" s="643"/>
      <c r="H14" s="643"/>
      <c r="I14" s="643"/>
      <c r="J14" s="643"/>
      <c r="K14" s="643"/>
      <c r="L14" s="643"/>
      <c r="M14" s="644"/>
      <c r="N14" s="946"/>
      <c r="O14" s="644"/>
      <c r="P14" s="644"/>
      <c r="Q14" s="644"/>
      <c r="R14" s="644"/>
      <c r="S14" s="644"/>
      <c r="T14" s="644"/>
      <c r="U14" s="644"/>
      <c r="V14" s="644"/>
      <c r="W14" s="628" t="s">
        <v>871</v>
      </c>
    </row>
    <row r="15" spans="2:36" s="362" customFormat="1" ht="25.5" customHeight="1" x14ac:dyDescent="0.2">
      <c r="B15" s="456" t="s">
        <v>175</v>
      </c>
      <c r="C15" s="363" t="e">
        <f t="shared" ref="C15:I15" si="0">+C16+C17</f>
        <v>#REF!</v>
      </c>
      <c r="D15" s="363" t="e">
        <f t="shared" si="0"/>
        <v>#REF!</v>
      </c>
      <c r="E15" s="363" t="e">
        <f t="shared" si="0"/>
        <v>#REF!</v>
      </c>
      <c r="F15" s="363" t="e">
        <f t="shared" si="0"/>
        <v>#REF!</v>
      </c>
      <c r="G15" s="368" t="e">
        <f t="shared" si="0"/>
        <v>#REF!</v>
      </c>
      <c r="H15" s="368" t="e">
        <f t="shared" si="0"/>
        <v>#REF!</v>
      </c>
      <c r="I15" s="368" t="e">
        <f t="shared" si="0"/>
        <v>#REF!</v>
      </c>
      <c r="J15" s="363" t="e">
        <f>+J16+J17</f>
        <v>#REF!</v>
      </c>
      <c r="K15" s="363" t="e">
        <f>+K16+K17</f>
        <v>#REF!</v>
      </c>
      <c r="L15" s="368" t="e">
        <f>+L16+L17</f>
        <v>#REF!</v>
      </c>
      <c r="M15" s="364"/>
      <c r="N15" s="947" t="e">
        <f t="shared" ref="N15:V15" si="1">+N16+N17</f>
        <v>#REF!</v>
      </c>
      <c r="O15" s="970" t="e">
        <f t="shared" si="1"/>
        <v>#REF!</v>
      </c>
      <c r="P15" s="970" t="e">
        <f t="shared" si="1"/>
        <v>#REF!</v>
      </c>
      <c r="Q15" s="970" t="e">
        <f t="shared" si="1"/>
        <v>#REF!</v>
      </c>
      <c r="R15" s="970" t="e">
        <f t="shared" si="1"/>
        <v>#REF!</v>
      </c>
      <c r="S15" s="970" t="e">
        <f t="shared" si="1"/>
        <v>#REF!</v>
      </c>
      <c r="T15" s="970" t="e">
        <f t="shared" si="1"/>
        <v>#REF!</v>
      </c>
      <c r="U15" s="970" t="e">
        <f t="shared" si="1"/>
        <v>#REF!</v>
      </c>
      <c r="V15" s="970" t="e">
        <f t="shared" si="1"/>
        <v>#REF!</v>
      </c>
      <c r="W15" s="628" t="s">
        <v>877</v>
      </c>
      <c r="X15" s="981"/>
      <c r="Y15" s="981"/>
      <c r="Z15" s="981"/>
      <c r="AA15" s="981"/>
      <c r="AB15" s="981"/>
      <c r="AC15" s="981"/>
      <c r="AD15" s="981"/>
      <c r="AE15" s="981"/>
      <c r="AF15" s="981"/>
      <c r="AG15" s="981"/>
    </row>
    <row r="16" spans="2:36" s="367" customFormat="1" ht="25.5" customHeight="1" x14ac:dyDescent="0.2">
      <c r="B16" s="629" t="s">
        <v>1134</v>
      </c>
      <c r="C16" s="333" t="e">
        <f>+#REF!/#REF!*100</f>
        <v>#REF!</v>
      </c>
      <c r="D16" s="333" t="e">
        <f>+#REF!/#REF!*100</f>
        <v>#REF!</v>
      </c>
      <c r="E16" s="333" t="e">
        <f>+#REF!/#REF!*100</f>
        <v>#REF!</v>
      </c>
      <c r="F16" s="333" t="e">
        <f>+#REF!/#REF!*100</f>
        <v>#REF!</v>
      </c>
      <c r="G16" s="333" t="e">
        <f>+#REF!/#REF!*100</f>
        <v>#REF!</v>
      </c>
      <c r="H16" s="333" t="e">
        <f>+#REF!/#REF!*100</f>
        <v>#REF!</v>
      </c>
      <c r="I16" s="333" t="e">
        <f>+#REF!/#REF!*100</f>
        <v>#REF!</v>
      </c>
      <c r="J16" s="333" t="e">
        <f>+#REF!/#REF!*100</f>
        <v>#REF!</v>
      </c>
      <c r="K16" s="333" t="e">
        <f>+#REF!/#REF!*100</f>
        <v>#REF!</v>
      </c>
      <c r="L16" s="950" t="e">
        <f>+#REF!/#REF!*100</f>
        <v>#REF!</v>
      </c>
      <c r="M16" s="331"/>
      <c r="N16" s="951" t="e">
        <f>+#REF!/#REF!*100</f>
        <v>#REF!</v>
      </c>
      <c r="O16" s="921" t="e">
        <f>+#REF!/#REF!*100</f>
        <v>#REF!</v>
      </c>
      <c r="P16" s="921" t="e">
        <f>+#REF!/#REF!*100</f>
        <v>#REF!</v>
      </c>
      <c r="Q16" s="921" t="e">
        <f>+#REF!/#REF!*100</f>
        <v>#REF!</v>
      </c>
      <c r="R16" s="921" t="e">
        <f>+#REF!/#REF!*100</f>
        <v>#REF!</v>
      </c>
      <c r="S16" s="921" t="e">
        <f>+#REF!/#REF!*100</f>
        <v>#REF!</v>
      </c>
      <c r="T16" s="921" t="e">
        <f>+#REF!/#REF!*100</f>
        <v>#REF!</v>
      </c>
      <c r="U16" s="921" t="e">
        <f>+#REF!/#REF!*100</f>
        <v>#REF!</v>
      </c>
      <c r="V16" s="921" t="e">
        <f>+#REF!/#REF!*100</f>
        <v>#REF!</v>
      </c>
      <c r="W16" s="630" t="s">
        <v>1135</v>
      </c>
      <c r="X16" s="981"/>
      <c r="Y16" s="981"/>
      <c r="Z16" s="981"/>
      <c r="AA16" s="981"/>
      <c r="AB16" s="981"/>
      <c r="AC16" s="981"/>
      <c r="AD16" s="981"/>
      <c r="AE16" s="981"/>
      <c r="AF16" s="981"/>
      <c r="AG16" s="981"/>
    </row>
    <row r="17" spans="2:33" s="367" customFormat="1" ht="25.5" customHeight="1" x14ac:dyDescent="0.2">
      <c r="B17" s="629" t="s">
        <v>1501</v>
      </c>
      <c r="C17" s="333" t="e">
        <f>+#REF!/#REF!*100</f>
        <v>#REF!</v>
      </c>
      <c r="D17" s="333" t="e">
        <f>+#REF!/#REF!*100</f>
        <v>#REF!</v>
      </c>
      <c r="E17" s="333" t="e">
        <f>+#REF!/#REF!*100</f>
        <v>#REF!</v>
      </c>
      <c r="F17" s="950" t="e">
        <f>+#REF!/#REF!*100</f>
        <v>#REF!</v>
      </c>
      <c r="G17" s="950" t="e">
        <f>+#REF!/#REF!*100</f>
        <v>#REF!</v>
      </c>
      <c r="H17" s="950" t="e">
        <f>+#REF!/#REF!*100</f>
        <v>#REF!</v>
      </c>
      <c r="I17" s="950" t="e">
        <f>+#REF!/#REF!*100</f>
        <v>#REF!</v>
      </c>
      <c r="J17" s="333" t="e">
        <f>+#REF!/#REF!*100</f>
        <v>#REF!</v>
      </c>
      <c r="K17" s="333" t="e">
        <f>+#REF!/#REF!*100</f>
        <v>#REF!</v>
      </c>
      <c r="L17" s="950" t="e">
        <f>+#REF!/#REF!*100</f>
        <v>#REF!</v>
      </c>
      <c r="M17" s="953"/>
      <c r="N17" s="954" t="e">
        <f>+#REF!/#REF!*100</f>
        <v>#REF!</v>
      </c>
      <c r="O17" s="921" t="e">
        <f>+#REF!/#REF!*100</f>
        <v>#REF!</v>
      </c>
      <c r="P17" s="921" t="e">
        <f>+#REF!/#REF!*100</f>
        <v>#REF!</v>
      </c>
      <c r="Q17" s="921" t="e">
        <f>+#REF!/#REF!*100</f>
        <v>#REF!</v>
      </c>
      <c r="R17" s="921" t="e">
        <f>+#REF!/#REF!*100</f>
        <v>#REF!</v>
      </c>
      <c r="S17" s="921" t="e">
        <f>+#REF!/#REF!*100</f>
        <v>#REF!</v>
      </c>
      <c r="T17" s="921" t="e">
        <f>+#REF!/#REF!*100</f>
        <v>#REF!</v>
      </c>
      <c r="U17" s="921" t="e">
        <f>+#REF!/#REF!*100</f>
        <v>#REF!</v>
      </c>
      <c r="V17" s="921" t="e">
        <f>+#REF!/#REF!*100</f>
        <v>#REF!</v>
      </c>
      <c r="W17" s="630" t="s">
        <v>879</v>
      </c>
      <c r="X17" s="981"/>
      <c r="Y17" s="981"/>
      <c r="Z17" s="981"/>
      <c r="AA17" s="981"/>
      <c r="AB17" s="981"/>
      <c r="AC17" s="981"/>
      <c r="AD17" s="981"/>
      <c r="AE17" s="981"/>
      <c r="AF17" s="981"/>
      <c r="AG17" s="981"/>
    </row>
    <row r="18" spans="2:33" s="362" customFormat="1" ht="12" customHeight="1" x14ac:dyDescent="0.2">
      <c r="B18" s="456"/>
      <c r="C18" s="363"/>
      <c r="D18" s="363"/>
      <c r="E18" s="363"/>
      <c r="F18" s="363"/>
      <c r="G18" s="363"/>
      <c r="H18" s="363"/>
      <c r="I18" s="363"/>
      <c r="J18" s="363"/>
      <c r="K18" s="363"/>
      <c r="L18" s="368"/>
      <c r="M18" s="642"/>
      <c r="N18" s="955"/>
      <c r="O18" s="970"/>
      <c r="P18" s="970"/>
      <c r="Q18" s="970"/>
      <c r="R18" s="970"/>
      <c r="S18" s="970"/>
      <c r="T18" s="970"/>
      <c r="U18" s="970"/>
      <c r="V18" s="970"/>
      <c r="W18" s="628" t="s">
        <v>871</v>
      </c>
      <c r="X18" s="981"/>
      <c r="Y18" s="981"/>
      <c r="Z18" s="981"/>
      <c r="AA18" s="981"/>
      <c r="AB18" s="981"/>
      <c r="AC18" s="981"/>
      <c r="AD18" s="981"/>
      <c r="AE18" s="981"/>
      <c r="AF18" s="981"/>
      <c r="AG18" s="981"/>
    </row>
    <row r="19" spans="2:33" s="362" customFormat="1" ht="25.5" customHeight="1" x14ac:dyDescent="0.2">
      <c r="B19" s="456" t="s">
        <v>880</v>
      </c>
      <c r="C19" s="363" t="e">
        <f>+C20+C21+C22+C24</f>
        <v>#REF!</v>
      </c>
      <c r="D19" s="363" t="e">
        <f t="shared" ref="D19:J19" si="2">+D20+D21+D22+D23+D24</f>
        <v>#REF!</v>
      </c>
      <c r="E19" s="363" t="e">
        <f t="shared" si="2"/>
        <v>#REF!</v>
      </c>
      <c r="F19" s="363" t="e">
        <f t="shared" si="2"/>
        <v>#REF!</v>
      </c>
      <c r="G19" s="363" t="e">
        <f t="shared" si="2"/>
        <v>#REF!</v>
      </c>
      <c r="H19" s="363" t="e">
        <f t="shared" si="2"/>
        <v>#REF!</v>
      </c>
      <c r="I19" s="363" t="e">
        <f t="shared" si="2"/>
        <v>#REF!</v>
      </c>
      <c r="J19" s="363" t="e">
        <f t="shared" si="2"/>
        <v>#REF!</v>
      </c>
      <c r="K19" s="363" t="e">
        <f>+K20+K21+K22+K23+K24</f>
        <v>#REF!</v>
      </c>
      <c r="L19" s="363" t="e">
        <f>+L20+L21+L22+L23+L24</f>
        <v>#REF!</v>
      </c>
      <c r="M19" s="364"/>
      <c r="N19" s="947" t="e">
        <f t="shared" ref="N19:V19" si="3">+N20+N21+N22+N23+N24</f>
        <v>#REF!</v>
      </c>
      <c r="O19" s="970" t="e">
        <f t="shared" si="3"/>
        <v>#REF!</v>
      </c>
      <c r="P19" s="970" t="e">
        <f t="shared" si="3"/>
        <v>#REF!</v>
      </c>
      <c r="Q19" s="970" t="e">
        <f t="shared" si="3"/>
        <v>#REF!</v>
      </c>
      <c r="R19" s="970" t="e">
        <f t="shared" si="3"/>
        <v>#REF!</v>
      </c>
      <c r="S19" s="970" t="e">
        <f t="shared" si="3"/>
        <v>#REF!</v>
      </c>
      <c r="T19" s="970" t="e">
        <f t="shared" si="3"/>
        <v>#REF!</v>
      </c>
      <c r="U19" s="970" t="e">
        <f t="shared" si="3"/>
        <v>#REF!</v>
      </c>
      <c r="V19" s="970" t="e">
        <f t="shared" si="3"/>
        <v>#REF!</v>
      </c>
      <c r="W19" s="628" t="s">
        <v>878</v>
      </c>
      <c r="X19" s="981"/>
      <c r="Y19" s="981"/>
      <c r="Z19" s="981"/>
      <c r="AA19" s="981"/>
      <c r="AB19" s="981"/>
      <c r="AC19" s="981"/>
      <c r="AD19" s="981"/>
      <c r="AE19" s="981"/>
      <c r="AF19" s="981"/>
      <c r="AG19" s="981"/>
    </row>
    <row r="20" spans="2:33" s="367" customFormat="1" ht="25.5" customHeight="1" x14ac:dyDescent="0.2">
      <c r="B20" s="629" t="s">
        <v>1449</v>
      </c>
      <c r="C20" s="333" t="e">
        <f>+#REF!/#REF!*100</f>
        <v>#REF!</v>
      </c>
      <c r="D20" s="333" t="e">
        <f>+#REF!/#REF!*100</f>
        <v>#REF!</v>
      </c>
      <c r="E20" s="333" t="e">
        <f>+#REF!/#REF!*100</f>
        <v>#REF!</v>
      </c>
      <c r="F20" s="333" t="e">
        <f>+#REF!/#REF!*100</f>
        <v>#REF!</v>
      </c>
      <c r="G20" s="333" t="e">
        <f>+#REF!/#REF!*100</f>
        <v>#REF!</v>
      </c>
      <c r="H20" s="333" t="e">
        <f>+#REF!/#REF!*100</f>
        <v>#REF!</v>
      </c>
      <c r="I20" s="333" t="e">
        <f>+#REF!/#REF!*100</f>
        <v>#REF!</v>
      </c>
      <c r="J20" s="333" t="e">
        <f>+#REF!/#REF!*100</f>
        <v>#REF!</v>
      </c>
      <c r="K20" s="333" t="e">
        <f>+#REF!/#REF!*100</f>
        <v>#REF!</v>
      </c>
      <c r="L20" s="950" t="e">
        <f>+#REF!/#REF!*100</f>
        <v>#REF!</v>
      </c>
      <c r="M20" s="953"/>
      <c r="N20" s="954" t="e">
        <f>+#REF!/#REF!*100</f>
        <v>#REF!</v>
      </c>
      <c r="O20" s="921" t="e">
        <f>+#REF!/#REF!*100</f>
        <v>#REF!</v>
      </c>
      <c r="P20" s="921" t="e">
        <f>+#REF!/#REF!*100</f>
        <v>#REF!</v>
      </c>
      <c r="Q20" s="921" t="e">
        <f>+#REF!/#REF!*100</f>
        <v>#REF!</v>
      </c>
      <c r="R20" s="921" t="e">
        <f>+#REF!/#REF!*100</f>
        <v>#REF!</v>
      </c>
      <c r="S20" s="921" t="e">
        <f>+#REF!/#REF!*100</f>
        <v>#REF!</v>
      </c>
      <c r="T20" s="921" t="e">
        <f>+#REF!/#REF!*100</f>
        <v>#REF!</v>
      </c>
      <c r="U20" s="921" t="e">
        <f>+#REF!/#REF!*100</f>
        <v>#REF!</v>
      </c>
      <c r="V20" s="921" t="e">
        <f>+#REF!/#REF!*100</f>
        <v>#REF!</v>
      </c>
      <c r="W20" s="630" t="s">
        <v>1451</v>
      </c>
      <c r="X20" s="981"/>
      <c r="Y20" s="981"/>
      <c r="Z20" s="981"/>
      <c r="AA20" s="981"/>
      <c r="AB20" s="981"/>
      <c r="AC20" s="981"/>
      <c r="AD20" s="981"/>
      <c r="AE20" s="981"/>
      <c r="AF20" s="981"/>
      <c r="AG20" s="981"/>
    </row>
    <row r="21" spans="2:33" s="367" customFormat="1" ht="25.5" customHeight="1" x14ac:dyDescent="0.2">
      <c r="B21" s="629" t="s">
        <v>1289</v>
      </c>
      <c r="C21" s="333" t="e">
        <f>+#REF!/#REF!*100</f>
        <v>#REF!</v>
      </c>
      <c r="D21" s="333" t="e">
        <f>+#REF!/#REF!*100</f>
        <v>#REF!</v>
      </c>
      <c r="E21" s="333" t="e">
        <f>+#REF!/#REF!*100</f>
        <v>#REF!</v>
      </c>
      <c r="F21" s="333" t="e">
        <f>+#REF!/#REF!*100</f>
        <v>#REF!</v>
      </c>
      <c r="G21" s="333" t="e">
        <f>+#REF!/#REF!*100</f>
        <v>#REF!</v>
      </c>
      <c r="H21" s="333" t="e">
        <f>+#REF!/#REF!*100</f>
        <v>#REF!</v>
      </c>
      <c r="I21" s="333" t="e">
        <f>+#REF!/#REF!*100</f>
        <v>#REF!</v>
      </c>
      <c r="J21" s="333" t="e">
        <f>+#REF!/#REF!*100</f>
        <v>#REF!</v>
      </c>
      <c r="K21" s="333" t="e">
        <f>+#REF!/#REF!*100</f>
        <v>#REF!</v>
      </c>
      <c r="L21" s="333" t="e">
        <f>+#REF!/#REF!*100</f>
        <v>#REF!</v>
      </c>
      <c r="M21" s="331"/>
      <c r="N21" s="951" t="e">
        <f>+#REF!/#REF!*100</f>
        <v>#REF!</v>
      </c>
      <c r="O21" s="921" t="e">
        <f>+#REF!/#REF!*100</f>
        <v>#REF!</v>
      </c>
      <c r="P21" s="921" t="e">
        <f>+#REF!/#REF!*100</f>
        <v>#REF!</v>
      </c>
      <c r="Q21" s="921" t="e">
        <f>+#REF!/#REF!*100</f>
        <v>#REF!</v>
      </c>
      <c r="R21" s="921" t="e">
        <f>+#REF!/#REF!*100</f>
        <v>#REF!</v>
      </c>
      <c r="S21" s="921" t="e">
        <f>+#REF!/#REF!*100</f>
        <v>#REF!</v>
      </c>
      <c r="T21" s="921" t="e">
        <f>+#REF!/#REF!*100</f>
        <v>#REF!</v>
      </c>
      <c r="U21" s="921" t="e">
        <f>+#REF!/#REF!*100</f>
        <v>#REF!</v>
      </c>
      <c r="V21" s="921" t="e">
        <f>+#REF!/#REF!*100</f>
        <v>#REF!</v>
      </c>
      <c r="W21" s="630" t="s">
        <v>1305</v>
      </c>
      <c r="X21" s="981"/>
      <c r="Y21" s="981"/>
      <c r="Z21" s="981"/>
      <c r="AA21" s="981"/>
      <c r="AB21" s="981"/>
      <c r="AC21" s="981"/>
      <c r="AD21" s="981"/>
      <c r="AE21" s="981"/>
      <c r="AF21" s="981"/>
      <c r="AG21" s="981"/>
    </row>
    <row r="22" spans="2:33" s="367" customFormat="1" ht="25.5" customHeight="1" x14ac:dyDescent="0.2">
      <c r="B22" s="629" t="s">
        <v>1452</v>
      </c>
      <c r="C22" s="333" t="e">
        <f>+#REF!/#REF!*100</f>
        <v>#REF!</v>
      </c>
      <c r="D22" s="333" t="e">
        <f>+#REF!/#REF!*100</f>
        <v>#REF!</v>
      </c>
      <c r="E22" s="333" t="e">
        <f>+#REF!/#REF!*100</f>
        <v>#REF!</v>
      </c>
      <c r="F22" s="333" t="e">
        <f>+#REF!/#REF!*100</f>
        <v>#REF!</v>
      </c>
      <c r="G22" s="950" t="e">
        <f>+#REF!/#REF!*100</f>
        <v>#REF!</v>
      </c>
      <c r="H22" s="333" t="e">
        <f>+#REF!/#REF!*100</f>
        <v>#REF!</v>
      </c>
      <c r="I22" s="333" t="e">
        <f>+#REF!/#REF!*100</f>
        <v>#REF!</v>
      </c>
      <c r="J22" s="333" t="e">
        <f>+#REF!/#REF!*100</f>
        <v>#REF!</v>
      </c>
      <c r="K22" s="950" t="e">
        <f>+#REF!/#REF!*100</f>
        <v>#REF!</v>
      </c>
      <c r="L22" s="333" t="e">
        <f>+#REF!/#REF!*100</f>
        <v>#REF!</v>
      </c>
      <c r="M22" s="331"/>
      <c r="N22" s="951" t="e">
        <f>+#REF!/#REF!*100</f>
        <v>#REF!</v>
      </c>
      <c r="O22" s="921" t="e">
        <f>+#REF!/#REF!*100</f>
        <v>#REF!</v>
      </c>
      <c r="P22" s="921" t="e">
        <f>+#REF!/#REF!*100</f>
        <v>#REF!</v>
      </c>
      <c r="Q22" s="921" t="e">
        <f>+#REF!/#REF!*100</f>
        <v>#REF!</v>
      </c>
      <c r="R22" s="921" t="e">
        <f>+#REF!/#REF!*100</f>
        <v>#REF!</v>
      </c>
      <c r="S22" s="921" t="e">
        <f>+#REF!/#REF!*100</f>
        <v>#REF!</v>
      </c>
      <c r="T22" s="921" t="e">
        <f>+#REF!/#REF!*100</f>
        <v>#REF!</v>
      </c>
      <c r="U22" s="921" t="e">
        <f>+#REF!/#REF!*100</f>
        <v>#REF!</v>
      </c>
      <c r="V22" s="921" t="e">
        <f>+#REF!/#REF!*100</f>
        <v>#REF!</v>
      </c>
      <c r="W22" s="630" t="s">
        <v>1455</v>
      </c>
      <c r="X22" s="981"/>
      <c r="Y22" s="981"/>
      <c r="Z22" s="981"/>
      <c r="AA22" s="981"/>
      <c r="AB22" s="981"/>
      <c r="AC22" s="981"/>
      <c r="AD22" s="981"/>
      <c r="AE22" s="981"/>
      <c r="AF22" s="981"/>
      <c r="AG22" s="981"/>
    </row>
    <row r="23" spans="2:33" s="367" customFormat="1" ht="25.5" customHeight="1" x14ac:dyDescent="0.2">
      <c r="B23" s="629" t="s">
        <v>1453</v>
      </c>
      <c r="C23" s="333" t="e">
        <f>#REF!/#REF!*100</f>
        <v>#REF!</v>
      </c>
      <c r="D23" s="333" t="e">
        <f>#REF!/#REF!*100</f>
        <v>#REF!</v>
      </c>
      <c r="E23" s="333" t="e">
        <f>#REF!/#REF!*100</f>
        <v>#REF!</v>
      </c>
      <c r="F23" s="950" t="e">
        <f>#REF!/#REF!*100</f>
        <v>#REF!</v>
      </c>
      <c r="G23" s="333" t="e">
        <f>#REF!/#REF!*100</f>
        <v>#REF!</v>
      </c>
      <c r="H23" s="333" t="e">
        <f>#REF!/#REF!*100</f>
        <v>#REF!</v>
      </c>
      <c r="I23" s="333" t="e">
        <f>#REF!/#REF!*100</f>
        <v>#REF!</v>
      </c>
      <c r="J23" s="950" t="e">
        <f>#REF!/#REF!*100</f>
        <v>#REF!</v>
      </c>
      <c r="K23" s="333" t="e">
        <f>#REF!/#REF!*100</f>
        <v>#REF!</v>
      </c>
      <c r="L23" s="950" t="e">
        <f>#REF!/#REF!*100</f>
        <v>#REF!</v>
      </c>
      <c r="M23" s="331"/>
      <c r="N23" s="954" t="e">
        <f>#REF!/#REF!*100</f>
        <v>#REF!</v>
      </c>
      <c r="O23" s="921" t="e">
        <f>#REF!/#REF!*100</f>
        <v>#REF!</v>
      </c>
      <c r="P23" s="921" t="e">
        <f>#REF!/#REF!*100</f>
        <v>#REF!</v>
      </c>
      <c r="Q23" s="921" t="e">
        <f>#REF!/#REF!*100</f>
        <v>#REF!</v>
      </c>
      <c r="R23" s="921" t="e">
        <f>#REF!/#REF!*100</f>
        <v>#REF!</v>
      </c>
      <c r="S23" s="921" t="e">
        <f>#REF!/#REF!*100</f>
        <v>#REF!</v>
      </c>
      <c r="T23" s="921" t="e">
        <f>#REF!/#REF!*100</f>
        <v>#REF!</v>
      </c>
      <c r="U23" s="921" t="e">
        <f>#REF!/#REF!*100</f>
        <v>#REF!</v>
      </c>
      <c r="V23" s="921" t="e">
        <f>#REF!/#REF!*100</f>
        <v>#REF!</v>
      </c>
      <c r="W23" s="630" t="s">
        <v>945</v>
      </c>
      <c r="X23" s="981"/>
      <c r="Y23" s="981"/>
      <c r="Z23" s="981"/>
      <c r="AA23" s="981"/>
      <c r="AB23" s="981"/>
      <c r="AC23" s="981"/>
      <c r="AD23" s="981"/>
      <c r="AE23" s="981"/>
      <c r="AF23" s="981"/>
      <c r="AG23" s="981"/>
    </row>
    <row r="24" spans="2:33" s="367" customFormat="1" ht="25.5" customHeight="1" x14ac:dyDescent="0.2">
      <c r="B24" s="629" t="s">
        <v>1450</v>
      </c>
      <c r="C24" s="333" t="e">
        <f>+#REF!/#REF!*100</f>
        <v>#REF!</v>
      </c>
      <c r="D24" s="333" t="e">
        <f>+#REF!/#REF!*100</f>
        <v>#REF!</v>
      </c>
      <c r="E24" s="333" t="e">
        <f>+#REF!/#REF!*100</f>
        <v>#REF!</v>
      </c>
      <c r="F24" s="333" t="e">
        <f>+#REF!/#REF!*100</f>
        <v>#REF!</v>
      </c>
      <c r="G24" s="333" t="e">
        <f>+#REF!/#REF!*100</f>
        <v>#REF!</v>
      </c>
      <c r="H24" s="333" t="e">
        <f>+#REF!/#REF!*100</f>
        <v>#REF!</v>
      </c>
      <c r="I24" s="333" t="e">
        <f>+#REF!/#REF!*100</f>
        <v>#REF!</v>
      </c>
      <c r="J24" s="333" t="e">
        <f>+#REF!/#REF!*100</f>
        <v>#REF!</v>
      </c>
      <c r="K24" s="333" t="e">
        <f>+#REF!/#REF!*100</f>
        <v>#REF!</v>
      </c>
      <c r="L24" s="333" t="e">
        <f>+#REF!/#REF!*100</f>
        <v>#REF!</v>
      </c>
      <c r="M24" s="331"/>
      <c r="N24" s="951" t="e">
        <f>+#REF!/#REF!*100</f>
        <v>#REF!</v>
      </c>
      <c r="O24" s="982" t="e">
        <f>+#REF!/#REF!*100</f>
        <v>#REF!</v>
      </c>
      <c r="P24" s="982" t="e">
        <f>+#REF!/#REF!*100</f>
        <v>#REF!</v>
      </c>
      <c r="Q24" s="982" t="e">
        <f>+#REF!/#REF!*100</f>
        <v>#REF!</v>
      </c>
      <c r="R24" s="982" t="e">
        <f>+#REF!/#REF!*100</f>
        <v>#REF!</v>
      </c>
      <c r="S24" s="982" t="e">
        <f>+#REF!/#REF!*100</f>
        <v>#REF!</v>
      </c>
      <c r="T24" s="982" t="e">
        <f>+#REF!/#REF!*100</f>
        <v>#REF!</v>
      </c>
      <c r="U24" s="982" t="e">
        <f>+#REF!/#REF!*100</f>
        <v>#REF!</v>
      </c>
      <c r="V24" s="982" t="e">
        <f>+#REF!/#REF!*100</f>
        <v>#REF!</v>
      </c>
      <c r="W24" s="630" t="s">
        <v>1303</v>
      </c>
      <c r="X24" s="981"/>
      <c r="Y24" s="981"/>
      <c r="Z24" s="981"/>
      <c r="AA24" s="981"/>
      <c r="AB24" s="981"/>
      <c r="AC24" s="981"/>
      <c r="AD24" s="981"/>
      <c r="AE24" s="981"/>
      <c r="AF24" s="981"/>
      <c r="AG24" s="981"/>
    </row>
    <row r="25" spans="2:33" s="362" customFormat="1" ht="15" customHeight="1" x14ac:dyDescent="0.2">
      <c r="B25" s="456"/>
      <c r="C25" s="363"/>
      <c r="D25" s="363"/>
      <c r="E25" s="363"/>
      <c r="F25" s="363"/>
      <c r="G25" s="363"/>
      <c r="H25" s="363"/>
      <c r="I25" s="363"/>
      <c r="J25" s="363"/>
      <c r="K25" s="363"/>
      <c r="L25" s="368"/>
      <c r="M25" s="364"/>
      <c r="N25" s="955"/>
      <c r="O25" s="970"/>
      <c r="P25" s="970"/>
      <c r="Q25" s="970"/>
      <c r="R25" s="970"/>
      <c r="S25" s="970"/>
      <c r="T25" s="970"/>
      <c r="U25" s="970"/>
      <c r="V25" s="970"/>
      <c r="W25" s="628" t="s">
        <v>871</v>
      </c>
      <c r="X25" s="981"/>
      <c r="Y25" s="981"/>
      <c r="Z25" s="981"/>
      <c r="AA25" s="981"/>
      <c r="AB25" s="981"/>
      <c r="AC25" s="981"/>
      <c r="AD25" s="981"/>
      <c r="AE25" s="981"/>
      <c r="AF25" s="981"/>
      <c r="AG25" s="981"/>
    </row>
    <row r="26" spans="2:33" s="362" customFormat="1" ht="25.5" customHeight="1" x14ac:dyDescent="0.2">
      <c r="B26" s="456" t="s">
        <v>1242</v>
      </c>
      <c r="C26" s="363" t="e">
        <f t="shared" ref="C26:I26" si="4">+C19+C15</f>
        <v>#REF!</v>
      </c>
      <c r="D26" s="363" t="e">
        <f t="shared" si="4"/>
        <v>#REF!</v>
      </c>
      <c r="E26" s="363" t="e">
        <f t="shared" si="4"/>
        <v>#REF!</v>
      </c>
      <c r="F26" s="363" t="e">
        <f t="shared" si="4"/>
        <v>#REF!</v>
      </c>
      <c r="G26" s="363" t="e">
        <f t="shared" si="4"/>
        <v>#REF!</v>
      </c>
      <c r="H26" s="363" t="e">
        <f t="shared" si="4"/>
        <v>#REF!</v>
      </c>
      <c r="I26" s="363" t="e">
        <f t="shared" si="4"/>
        <v>#REF!</v>
      </c>
      <c r="J26" s="363" t="e">
        <f>+J19+J15</f>
        <v>#REF!</v>
      </c>
      <c r="K26" s="363" t="e">
        <f>+K19+K15</f>
        <v>#REF!</v>
      </c>
      <c r="L26" s="363" t="e">
        <f>+L19+L15</f>
        <v>#REF!</v>
      </c>
      <c r="M26" s="364"/>
      <c r="N26" s="947" t="e">
        <f t="shared" ref="N26:V26" si="5">+N19+N15</f>
        <v>#REF!</v>
      </c>
      <c r="O26" s="970" t="e">
        <f t="shared" si="5"/>
        <v>#REF!</v>
      </c>
      <c r="P26" s="970" t="e">
        <f t="shared" si="5"/>
        <v>#REF!</v>
      </c>
      <c r="Q26" s="970" t="e">
        <f t="shared" si="5"/>
        <v>#REF!</v>
      </c>
      <c r="R26" s="970" t="e">
        <f t="shared" si="5"/>
        <v>#REF!</v>
      </c>
      <c r="S26" s="970" t="e">
        <f t="shared" si="5"/>
        <v>#REF!</v>
      </c>
      <c r="T26" s="970" t="e">
        <f t="shared" si="5"/>
        <v>#REF!</v>
      </c>
      <c r="U26" s="970" t="e">
        <f t="shared" si="5"/>
        <v>#REF!</v>
      </c>
      <c r="V26" s="970" t="e">
        <f t="shared" si="5"/>
        <v>#REF!</v>
      </c>
      <c r="W26" s="628" t="s">
        <v>1244</v>
      </c>
      <c r="X26" s="981"/>
      <c r="Y26" s="981"/>
      <c r="Z26" s="981"/>
      <c r="AA26" s="981"/>
      <c r="AB26" s="981"/>
      <c r="AC26" s="981"/>
      <c r="AD26" s="981"/>
      <c r="AE26" s="981"/>
      <c r="AF26" s="981"/>
      <c r="AG26" s="981"/>
    </row>
    <row r="27" spans="2:33" s="362" customFormat="1" ht="10.5" customHeight="1" x14ac:dyDescent="0.2">
      <c r="B27" s="456"/>
      <c r="C27" s="363"/>
      <c r="D27" s="363"/>
      <c r="E27" s="363"/>
      <c r="F27" s="363"/>
      <c r="G27" s="368"/>
      <c r="H27" s="363"/>
      <c r="I27" s="363"/>
      <c r="J27" s="363"/>
      <c r="K27" s="363"/>
      <c r="L27" s="368"/>
      <c r="M27" s="364"/>
      <c r="N27" s="955"/>
      <c r="O27" s="970"/>
      <c r="P27" s="970"/>
      <c r="Q27" s="970"/>
      <c r="R27" s="970"/>
      <c r="S27" s="970"/>
      <c r="T27" s="970"/>
      <c r="U27" s="970"/>
      <c r="V27" s="970"/>
      <c r="W27" s="628" t="s">
        <v>871</v>
      </c>
      <c r="X27" s="981"/>
      <c r="Y27" s="981"/>
      <c r="Z27" s="981"/>
      <c r="AA27" s="981"/>
      <c r="AB27" s="981"/>
      <c r="AC27" s="981"/>
      <c r="AD27" s="981"/>
      <c r="AE27" s="981"/>
      <c r="AF27" s="981"/>
      <c r="AG27" s="981"/>
    </row>
    <row r="28" spans="2:33" s="362" customFormat="1" ht="25.5" customHeight="1" x14ac:dyDescent="0.2">
      <c r="B28" s="456" t="s">
        <v>1243</v>
      </c>
      <c r="C28" s="363" t="e">
        <f t="shared" ref="C28:J28" si="6">+C29+C30</f>
        <v>#REF!</v>
      </c>
      <c r="D28" s="363" t="e">
        <f t="shared" si="6"/>
        <v>#REF!</v>
      </c>
      <c r="E28" s="363" t="e">
        <f t="shared" si="6"/>
        <v>#REF!</v>
      </c>
      <c r="F28" s="363" t="e">
        <f t="shared" si="6"/>
        <v>#REF!</v>
      </c>
      <c r="G28" s="363" t="e">
        <f t="shared" si="6"/>
        <v>#REF!</v>
      </c>
      <c r="H28" s="363" t="e">
        <f t="shared" si="6"/>
        <v>#REF!</v>
      </c>
      <c r="I28" s="363" t="e">
        <f t="shared" si="6"/>
        <v>#REF!</v>
      </c>
      <c r="J28" s="363" t="e">
        <f t="shared" si="6"/>
        <v>#REF!</v>
      </c>
      <c r="K28" s="363" t="e">
        <f>+K29+K30</f>
        <v>#REF!</v>
      </c>
      <c r="L28" s="363" t="e">
        <f>+L29+L30</f>
        <v>#REF!</v>
      </c>
      <c r="M28" s="364"/>
      <c r="N28" s="947" t="e">
        <f t="shared" ref="N28:V28" si="7">+N29+N30</f>
        <v>#REF!</v>
      </c>
      <c r="O28" s="970" t="e">
        <f t="shared" si="7"/>
        <v>#REF!</v>
      </c>
      <c r="P28" s="970" t="e">
        <f t="shared" si="7"/>
        <v>#REF!</v>
      </c>
      <c r="Q28" s="970" t="e">
        <f t="shared" si="7"/>
        <v>#REF!</v>
      </c>
      <c r="R28" s="970" t="e">
        <f t="shared" si="7"/>
        <v>#REF!</v>
      </c>
      <c r="S28" s="970" t="e">
        <f t="shared" si="7"/>
        <v>#REF!</v>
      </c>
      <c r="T28" s="970" t="e">
        <f t="shared" si="7"/>
        <v>#REF!</v>
      </c>
      <c r="U28" s="970" t="e">
        <f t="shared" si="7"/>
        <v>#REF!</v>
      </c>
      <c r="V28" s="970" t="e">
        <f t="shared" si="7"/>
        <v>#REF!</v>
      </c>
      <c r="W28" s="628" t="s">
        <v>1245</v>
      </c>
      <c r="X28" s="981"/>
      <c r="Y28" s="981"/>
      <c r="Z28" s="981"/>
      <c r="AA28" s="981"/>
      <c r="AB28" s="981"/>
      <c r="AC28" s="981"/>
      <c r="AD28" s="981"/>
      <c r="AE28" s="981"/>
      <c r="AF28" s="981"/>
      <c r="AG28" s="981"/>
    </row>
    <row r="29" spans="2:33" s="362" customFormat="1" ht="25.5" customHeight="1" x14ac:dyDescent="0.2">
      <c r="B29" s="629" t="s">
        <v>1478</v>
      </c>
      <c r="C29" s="333" t="e">
        <f>+#REF!/#REF!*100</f>
        <v>#REF!</v>
      </c>
      <c r="D29" s="333" t="e">
        <f>+#REF!/#REF!*100</f>
        <v>#REF!</v>
      </c>
      <c r="E29" s="333" t="e">
        <f>+#REF!/#REF!*100</f>
        <v>#REF!</v>
      </c>
      <c r="F29" s="333" t="e">
        <f>+#REF!/#REF!*100</f>
        <v>#REF!</v>
      </c>
      <c r="G29" s="950" t="e">
        <f>+#REF!/#REF!*100</f>
        <v>#REF!</v>
      </c>
      <c r="H29" s="333" t="e">
        <f>+#REF!/#REF!*100</f>
        <v>#REF!</v>
      </c>
      <c r="I29" s="333" t="e">
        <f>+#REF!/#REF!*100</f>
        <v>#REF!</v>
      </c>
      <c r="J29" s="333" t="e">
        <f>+#REF!/#REF!*100</f>
        <v>#REF!</v>
      </c>
      <c r="K29" s="333" t="e">
        <f>+#REF!/#REF!*100</f>
        <v>#REF!</v>
      </c>
      <c r="L29" s="950" t="e">
        <f>+#REF!/#REF!*100</f>
        <v>#REF!</v>
      </c>
      <c r="M29" s="331"/>
      <c r="N29" s="954" t="e">
        <f>+#REF!/#REF!*100</f>
        <v>#REF!</v>
      </c>
      <c r="O29" s="921" t="e">
        <f>+#REF!/#REF!*100</f>
        <v>#REF!</v>
      </c>
      <c r="P29" s="921" t="e">
        <f>+#REF!/#REF!*100</f>
        <v>#REF!</v>
      </c>
      <c r="Q29" s="921" t="e">
        <f>+#REF!/#REF!*100</f>
        <v>#REF!</v>
      </c>
      <c r="R29" s="921" t="e">
        <f>+#REF!/#REF!*100</f>
        <v>#REF!</v>
      </c>
      <c r="S29" s="921" t="e">
        <f>+#REF!/#REF!*100</f>
        <v>#REF!</v>
      </c>
      <c r="T29" s="921" t="e">
        <f>+#REF!/#REF!*100</f>
        <v>#REF!</v>
      </c>
      <c r="U29" s="921" t="e">
        <f>+#REF!/#REF!*100</f>
        <v>#REF!</v>
      </c>
      <c r="V29" s="921" t="e">
        <f>+#REF!/#REF!*100</f>
        <v>#REF!</v>
      </c>
      <c r="W29" s="630" t="s">
        <v>1479</v>
      </c>
      <c r="X29" s="981"/>
      <c r="Y29" s="981"/>
      <c r="Z29" s="981"/>
      <c r="AA29" s="981"/>
      <c r="AB29" s="981"/>
      <c r="AC29" s="981"/>
      <c r="AD29" s="981"/>
      <c r="AE29" s="981"/>
      <c r="AF29" s="981"/>
      <c r="AG29" s="981"/>
    </row>
    <row r="30" spans="2:33" s="367" customFormat="1" ht="25.5" customHeight="1" x14ac:dyDescent="0.2">
      <c r="B30" s="629" t="s">
        <v>934</v>
      </c>
      <c r="C30" s="333" t="e">
        <f>+#REF!/#REF!*100</f>
        <v>#REF!</v>
      </c>
      <c r="D30" s="333" t="e">
        <f>+#REF!/#REF!*100</f>
        <v>#REF!</v>
      </c>
      <c r="E30" s="333" t="e">
        <f>+#REF!/#REF!*100</f>
        <v>#REF!</v>
      </c>
      <c r="F30" s="333" t="e">
        <f>+#REF!/#REF!*100</f>
        <v>#REF!</v>
      </c>
      <c r="G30" s="333" t="e">
        <f>+#REF!/#REF!*100</f>
        <v>#REF!</v>
      </c>
      <c r="H30" s="333" t="e">
        <f>+#REF!/#REF!*100</f>
        <v>#REF!</v>
      </c>
      <c r="I30" s="333" t="e">
        <f>+#REF!/#REF!*100</f>
        <v>#REF!</v>
      </c>
      <c r="J30" s="333" t="e">
        <f>+#REF!/#REF!*100</f>
        <v>#REF!</v>
      </c>
      <c r="K30" s="333" t="e">
        <f>+#REF!/#REF!*100</f>
        <v>#REF!</v>
      </c>
      <c r="L30" s="950" t="e">
        <f>+#REF!/#REF!*100</f>
        <v>#REF!</v>
      </c>
      <c r="M30" s="331"/>
      <c r="N30" s="954" t="e">
        <f>+#REF!/#REF!*100</f>
        <v>#REF!</v>
      </c>
      <c r="O30" s="921" t="e">
        <f>+#REF!/#REF!*100</f>
        <v>#REF!</v>
      </c>
      <c r="P30" s="921" t="e">
        <f>+#REF!/#REF!*100</f>
        <v>#REF!</v>
      </c>
      <c r="Q30" s="921" t="e">
        <f>+#REF!/#REF!*100</f>
        <v>#REF!</v>
      </c>
      <c r="R30" s="921" t="e">
        <f>+#REF!/#REF!*100</f>
        <v>#REF!</v>
      </c>
      <c r="S30" s="921" t="e">
        <f>+#REF!/#REF!*100</f>
        <v>#REF!</v>
      </c>
      <c r="T30" s="921" t="e">
        <f>+#REF!/#REF!*100</f>
        <v>#REF!</v>
      </c>
      <c r="U30" s="921" t="e">
        <f>+#REF!/#REF!*100</f>
        <v>#REF!</v>
      </c>
      <c r="V30" s="921" t="e">
        <f>+#REF!/#REF!*100</f>
        <v>#REF!</v>
      </c>
      <c r="W30" s="630" t="s">
        <v>1454</v>
      </c>
      <c r="X30" s="981"/>
      <c r="Y30" s="981"/>
      <c r="Z30" s="981"/>
      <c r="AA30" s="981"/>
      <c r="AB30" s="981"/>
      <c r="AC30" s="981"/>
      <c r="AD30" s="981"/>
      <c r="AE30" s="981"/>
      <c r="AF30" s="981"/>
      <c r="AG30" s="981"/>
    </row>
    <row r="31" spans="2:33" s="362" customFormat="1" ht="12" customHeight="1" x14ac:dyDescent="0.2">
      <c r="B31" s="456"/>
      <c r="C31" s="363"/>
      <c r="D31" s="363"/>
      <c r="E31" s="363"/>
      <c r="F31" s="363"/>
      <c r="G31" s="363"/>
      <c r="H31" s="363"/>
      <c r="I31" s="363"/>
      <c r="J31" s="363"/>
      <c r="K31" s="363"/>
      <c r="L31" s="368"/>
      <c r="M31" s="364"/>
      <c r="N31" s="955"/>
      <c r="O31" s="970"/>
      <c r="P31" s="970"/>
      <c r="Q31" s="970"/>
      <c r="R31" s="970"/>
      <c r="S31" s="970"/>
      <c r="T31" s="970"/>
      <c r="U31" s="970"/>
      <c r="V31" s="970"/>
      <c r="W31" s="628" t="s">
        <v>871</v>
      </c>
      <c r="X31" s="981"/>
      <c r="Y31" s="981"/>
      <c r="Z31" s="981"/>
      <c r="AA31" s="981"/>
      <c r="AB31" s="981"/>
      <c r="AC31" s="981"/>
      <c r="AD31" s="981"/>
      <c r="AE31" s="981"/>
      <c r="AF31" s="981"/>
      <c r="AG31" s="981"/>
    </row>
    <row r="32" spans="2:33" s="362" customFormat="1" ht="25.5" customHeight="1" x14ac:dyDescent="0.2">
      <c r="B32" s="456" t="s">
        <v>776</v>
      </c>
      <c r="C32" s="363" t="e">
        <f t="shared" ref="C32:J32" si="8">+C33+C34+C35+C36</f>
        <v>#REF!</v>
      </c>
      <c r="D32" s="363" t="e">
        <f t="shared" si="8"/>
        <v>#REF!</v>
      </c>
      <c r="E32" s="363" t="e">
        <f t="shared" si="8"/>
        <v>#REF!</v>
      </c>
      <c r="F32" s="368" t="e">
        <f t="shared" si="8"/>
        <v>#REF!</v>
      </c>
      <c r="G32" s="368" t="e">
        <f t="shared" si="8"/>
        <v>#REF!</v>
      </c>
      <c r="H32" s="368" t="e">
        <f t="shared" si="8"/>
        <v>#REF!</v>
      </c>
      <c r="I32" s="363" t="e">
        <f t="shared" si="8"/>
        <v>#REF!</v>
      </c>
      <c r="J32" s="363" t="e">
        <f t="shared" si="8"/>
        <v>#REF!</v>
      </c>
      <c r="K32" s="363" t="e">
        <f>+K33+K34+K35+K36</f>
        <v>#REF!</v>
      </c>
      <c r="L32" s="368" t="e">
        <f>+L33+L34+L35+L36</f>
        <v>#REF!</v>
      </c>
      <c r="M32" s="364"/>
      <c r="N32" s="955" t="e">
        <f t="shared" ref="N32:V32" si="9">+N33+N34+N35+N36</f>
        <v>#REF!</v>
      </c>
      <c r="O32" s="970" t="e">
        <f t="shared" si="9"/>
        <v>#REF!</v>
      </c>
      <c r="P32" s="970" t="e">
        <f t="shared" si="9"/>
        <v>#REF!</v>
      </c>
      <c r="Q32" s="970" t="e">
        <f t="shared" si="9"/>
        <v>#REF!</v>
      </c>
      <c r="R32" s="970" t="e">
        <f t="shared" si="9"/>
        <v>#REF!</v>
      </c>
      <c r="S32" s="970" t="e">
        <f t="shared" si="9"/>
        <v>#REF!</v>
      </c>
      <c r="T32" s="970" t="e">
        <f t="shared" si="9"/>
        <v>#REF!</v>
      </c>
      <c r="U32" s="970" t="e">
        <f t="shared" si="9"/>
        <v>#REF!</v>
      </c>
      <c r="V32" s="970" t="e">
        <f t="shared" si="9"/>
        <v>#REF!</v>
      </c>
      <c r="W32" s="628" t="s">
        <v>262</v>
      </c>
      <c r="X32" s="981"/>
      <c r="Y32" s="981"/>
      <c r="Z32" s="981"/>
      <c r="AA32" s="981"/>
      <c r="AB32" s="981"/>
      <c r="AC32" s="981"/>
      <c r="AD32" s="981"/>
      <c r="AE32" s="981"/>
      <c r="AF32" s="981"/>
      <c r="AG32" s="981"/>
    </row>
    <row r="33" spans="2:33" s="362" customFormat="1" ht="25.5" customHeight="1" x14ac:dyDescent="0.2">
      <c r="B33" s="629" t="s">
        <v>1199</v>
      </c>
      <c r="C33" s="333" t="e">
        <f>+#REF!/#REF!*100</f>
        <v>#REF!</v>
      </c>
      <c r="D33" s="333" t="e">
        <f>+#REF!/#REF!*100</f>
        <v>#REF!</v>
      </c>
      <c r="E33" s="333" t="e">
        <f>+#REF!/#REF!*100</f>
        <v>#REF!</v>
      </c>
      <c r="F33" s="333" t="e">
        <f>+#REF!/#REF!*100</f>
        <v>#REF!</v>
      </c>
      <c r="G33" s="333" t="e">
        <f>+#REF!/#REF!*100</f>
        <v>#REF!</v>
      </c>
      <c r="H33" s="333" t="e">
        <f>+#REF!/#REF!*100</f>
        <v>#REF!</v>
      </c>
      <c r="I33" s="950" t="e">
        <f>+#REF!/#REF!*100</f>
        <v>#REF!</v>
      </c>
      <c r="J33" s="950" t="e">
        <f>+#REF!/#REF!*100</f>
        <v>#REF!</v>
      </c>
      <c r="K33" s="950" t="e">
        <f>+#REF!/#REF!*100</f>
        <v>#REF!</v>
      </c>
      <c r="L33" s="950" t="e">
        <f>+#REF!/#REF!*100</f>
        <v>#REF!</v>
      </c>
      <c r="M33" s="331"/>
      <c r="N33" s="951" t="e">
        <f>+#REF!/#REF!*100</f>
        <v>#REF!</v>
      </c>
      <c r="O33" s="921" t="e">
        <f>+#REF!/#REF!*100</f>
        <v>#REF!</v>
      </c>
      <c r="P33" s="921" t="e">
        <f>+#REF!/#REF!*100</f>
        <v>#REF!</v>
      </c>
      <c r="Q33" s="921" t="e">
        <f>+#REF!/#REF!*100</f>
        <v>#REF!</v>
      </c>
      <c r="R33" s="921" t="e">
        <f>+#REF!/#REF!*100</f>
        <v>#REF!</v>
      </c>
      <c r="S33" s="921" t="e">
        <f>+#REF!/#REF!*100</f>
        <v>#REF!</v>
      </c>
      <c r="T33" s="921" t="e">
        <f>+#REF!/#REF!*100</f>
        <v>#REF!</v>
      </c>
      <c r="U33" s="921" t="e">
        <f>+#REF!/#REF!*100</f>
        <v>#REF!</v>
      </c>
      <c r="V33" s="921" t="e">
        <f>+#REF!/#REF!*100</f>
        <v>#REF!</v>
      </c>
      <c r="W33" s="630" t="s">
        <v>1456</v>
      </c>
      <c r="X33" s="981"/>
      <c r="Y33" s="981"/>
      <c r="Z33" s="981"/>
      <c r="AA33" s="981"/>
      <c r="AB33" s="981"/>
      <c r="AC33" s="981"/>
      <c r="AD33" s="981"/>
      <c r="AE33" s="981"/>
      <c r="AF33" s="981"/>
      <c r="AG33" s="981"/>
    </row>
    <row r="34" spans="2:33" s="362" customFormat="1" ht="25.5" customHeight="1" x14ac:dyDescent="0.2">
      <c r="B34" s="629" t="s">
        <v>1200</v>
      </c>
      <c r="C34" s="333" t="e">
        <f>#REF!/#REF!*100</f>
        <v>#REF!</v>
      </c>
      <c r="D34" s="333" t="e">
        <f>#REF!/#REF!*100</f>
        <v>#REF!</v>
      </c>
      <c r="E34" s="333" t="e">
        <f>#REF!/#REF!*100</f>
        <v>#REF!</v>
      </c>
      <c r="F34" s="333" t="e">
        <f>#REF!/#REF!*100</f>
        <v>#REF!</v>
      </c>
      <c r="G34" s="333" t="e">
        <f>#REF!/#REF!*100</f>
        <v>#REF!</v>
      </c>
      <c r="H34" s="333" t="e">
        <f>#REF!/#REF!*100</f>
        <v>#REF!</v>
      </c>
      <c r="I34" s="950" t="e">
        <f>#REF!/#REF!*100</f>
        <v>#REF!</v>
      </c>
      <c r="J34" s="950" t="e">
        <f>#REF!/#REF!*100</f>
        <v>#REF!</v>
      </c>
      <c r="K34" s="950" t="e">
        <f>#REF!/#REF!*100</f>
        <v>#REF!</v>
      </c>
      <c r="L34" s="333" t="e">
        <f>#REF!/#REF!*100</f>
        <v>#REF!</v>
      </c>
      <c r="M34" s="331"/>
      <c r="N34" s="951" t="e">
        <f>#REF!/#REF!*100</f>
        <v>#REF!</v>
      </c>
      <c r="O34" s="921" t="e">
        <f>#REF!/#REF!*100</f>
        <v>#REF!</v>
      </c>
      <c r="P34" s="921" t="e">
        <f>#REF!/#REF!*100</f>
        <v>#REF!</v>
      </c>
      <c r="Q34" s="921" t="e">
        <f>#REF!/#REF!*100</f>
        <v>#REF!</v>
      </c>
      <c r="R34" s="921" t="e">
        <f>#REF!/#REF!*100</f>
        <v>#REF!</v>
      </c>
      <c r="S34" s="921" t="e">
        <f>#REF!/#REF!*100</f>
        <v>#REF!</v>
      </c>
      <c r="T34" s="921" t="e">
        <f>#REF!/#REF!*100</f>
        <v>#REF!</v>
      </c>
      <c r="U34" s="921" t="e">
        <f>#REF!/#REF!*100</f>
        <v>#REF!</v>
      </c>
      <c r="V34" s="921" t="e">
        <f>#REF!/#REF!*100</f>
        <v>#REF!</v>
      </c>
      <c r="W34" s="630" t="s">
        <v>1457</v>
      </c>
      <c r="X34" s="981"/>
      <c r="Y34" s="981"/>
      <c r="Z34" s="981"/>
      <c r="AA34" s="981"/>
      <c r="AB34" s="981"/>
      <c r="AC34" s="981"/>
      <c r="AD34" s="981"/>
      <c r="AE34" s="981"/>
      <c r="AF34" s="981"/>
      <c r="AG34" s="981"/>
    </row>
    <row r="35" spans="2:33" s="362" customFormat="1" ht="25.5" customHeight="1" x14ac:dyDescent="0.2">
      <c r="B35" s="629" t="s">
        <v>712</v>
      </c>
      <c r="C35" s="920" t="e">
        <f>+#REF!/#REF!*100</f>
        <v>#REF!</v>
      </c>
      <c r="D35" s="920" t="e">
        <f>+#REF!/#REF!*100</f>
        <v>#REF!</v>
      </c>
      <c r="E35" s="920" t="e">
        <f>+#REF!/#REF!*100</f>
        <v>#REF!</v>
      </c>
      <c r="F35" s="920" t="e">
        <f>+#REF!/#REF!*100</f>
        <v>#REF!</v>
      </c>
      <c r="G35" s="920" t="e">
        <f>+#REF!/#REF!*100</f>
        <v>#REF!</v>
      </c>
      <c r="H35" s="920" t="e">
        <f>+#REF!/#REF!*100</f>
        <v>#REF!</v>
      </c>
      <c r="I35" s="920" t="e">
        <f>+#REF!/#REF!*100</f>
        <v>#REF!</v>
      </c>
      <c r="J35" s="920" t="e">
        <f>+#REF!/#REF!*100</f>
        <v>#REF!</v>
      </c>
      <c r="K35" s="920" t="e">
        <f>+#REF!/#REF!*100</f>
        <v>#REF!</v>
      </c>
      <c r="L35" s="920" t="e">
        <f>+#REF!/#REF!*100</f>
        <v>#REF!</v>
      </c>
      <c r="M35" s="921"/>
      <c r="N35" s="922" t="e">
        <f>+#REF!/#REF!*100</f>
        <v>#REF!</v>
      </c>
      <c r="O35" s="921" t="e">
        <f>+#REF!/#REF!*100</f>
        <v>#REF!</v>
      </c>
      <c r="P35" s="921" t="e">
        <f>+#REF!/#REF!*100</f>
        <v>#REF!</v>
      </c>
      <c r="Q35" s="921" t="e">
        <f>+#REF!/#REF!*100</f>
        <v>#REF!</v>
      </c>
      <c r="R35" s="921" t="e">
        <f>+#REF!/#REF!*100</f>
        <v>#REF!</v>
      </c>
      <c r="S35" s="921" t="e">
        <f>+#REF!/#REF!*100</f>
        <v>#REF!</v>
      </c>
      <c r="T35" s="921" t="e">
        <f>+#REF!/#REF!*100</f>
        <v>#REF!</v>
      </c>
      <c r="U35" s="921" t="e">
        <f>+#REF!/#REF!*100</f>
        <v>#REF!</v>
      </c>
      <c r="V35" s="921" t="e">
        <f>+#REF!/#REF!*100</f>
        <v>#REF!</v>
      </c>
      <c r="W35" s="630" t="s">
        <v>790</v>
      </c>
      <c r="X35" s="981"/>
      <c r="Y35" s="981"/>
      <c r="Z35" s="981"/>
      <c r="AA35" s="981"/>
      <c r="AB35" s="981"/>
      <c r="AC35" s="981"/>
      <c r="AD35" s="981"/>
      <c r="AE35" s="981"/>
      <c r="AF35" s="981"/>
      <c r="AG35" s="981"/>
    </row>
    <row r="36" spans="2:33" s="362" customFormat="1" ht="25.5" customHeight="1" x14ac:dyDescent="0.2">
      <c r="B36" s="629" t="s">
        <v>849</v>
      </c>
      <c r="C36" s="920" t="e">
        <f>+#REF!/#REF!*100</f>
        <v>#REF!</v>
      </c>
      <c r="D36" s="920" t="e">
        <f>+#REF!/#REF!*100</f>
        <v>#REF!</v>
      </c>
      <c r="E36" s="920" t="e">
        <f>+#REF!/#REF!*100</f>
        <v>#REF!</v>
      </c>
      <c r="F36" s="920" t="e">
        <f>+#REF!/#REF!*100</f>
        <v>#REF!</v>
      </c>
      <c r="G36" s="920" t="e">
        <f>+#REF!/#REF!*100</f>
        <v>#REF!</v>
      </c>
      <c r="H36" s="920" t="e">
        <f>+#REF!/#REF!*100</f>
        <v>#REF!</v>
      </c>
      <c r="I36" s="920" t="e">
        <f>+#REF!/#REF!*100</f>
        <v>#REF!</v>
      </c>
      <c r="J36" s="920" t="e">
        <f>+#REF!/#REF!*100</f>
        <v>#REF!</v>
      </c>
      <c r="K36" s="920" t="e">
        <f>+#REF!/#REF!*100</f>
        <v>#REF!</v>
      </c>
      <c r="L36" s="920" t="e">
        <f>+#REF!/#REF!*100</f>
        <v>#REF!</v>
      </c>
      <c r="M36" s="921"/>
      <c r="N36" s="922" t="e">
        <f>+#REF!/#REF!*100</f>
        <v>#REF!</v>
      </c>
      <c r="O36" s="921" t="e">
        <f>+#REF!/#REF!*100</f>
        <v>#REF!</v>
      </c>
      <c r="P36" s="921" t="e">
        <f>+#REF!/#REF!*100</f>
        <v>#REF!</v>
      </c>
      <c r="Q36" s="921" t="e">
        <f>+#REF!/#REF!*100</f>
        <v>#REF!</v>
      </c>
      <c r="R36" s="921" t="e">
        <f>+#REF!/#REF!*100</f>
        <v>#REF!</v>
      </c>
      <c r="S36" s="921" t="e">
        <f>+#REF!/#REF!*100</f>
        <v>#REF!</v>
      </c>
      <c r="T36" s="921" t="e">
        <f>+#REF!/#REF!*100</f>
        <v>#REF!</v>
      </c>
      <c r="U36" s="921" t="e">
        <f>+#REF!/#REF!*100</f>
        <v>#REF!</v>
      </c>
      <c r="V36" s="921" t="e">
        <f>+#REF!/#REF!*100</f>
        <v>#REF!</v>
      </c>
      <c r="W36" s="630" t="s">
        <v>313</v>
      </c>
      <c r="X36" s="981"/>
      <c r="Y36" s="981"/>
      <c r="Z36" s="981"/>
      <c r="AA36" s="981"/>
      <c r="AB36" s="981"/>
      <c r="AC36" s="981"/>
      <c r="AD36" s="981"/>
      <c r="AE36" s="981"/>
      <c r="AF36" s="981"/>
      <c r="AG36" s="981"/>
    </row>
    <row r="37" spans="2:33" s="362" customFormat="1" ht="24.95" customHeight="1" thickBot="1" x14ac:dyDescent="0.25">
      <c r="B37" s="649"/>
      <c r="C37" s="957"/>
      <c r="D37" s="957"/>
      <c r="E37" s="957"/>
      <c r="F37" s="957"/>
      <c r="G37" s="957"/>
      <c r="H37" s="957"/>
      <c r="I37" s="957"/>
      <c r="J37" s="957"/>
      <c r="K37" s="957"/>
      <c r="L37" s="957"/>
      <c r="M37" s="958"/>
      <c r="N37" s="959"/>
      <c r="O37" s="958"/>
      <c r="P37" s="958"/>
      <c r="Q37" s="958"/>
      <c r="R37" s="958"/>
      <c r="S37" s="958"/>
      <c r="T37" s="958"/>
      <c r="U37" s="958"/>
      <c r="V37" s="958"/>
      <c r="W37" s="980"/>
      <c r="X37" s="981"/>
      <c r="Y37" s="981"/>
      <c r="Z37" s="981"/>
      <c r="AA37" s="981"/>
      <c r="AB37" s="981"/>
      <c r="AC37" s="981"/>
      <c r="AD37" s="981"/>
      <c r="AE37" s="981"/>
      <c r="AF37" s="981"/>
      <c r="AG37" s="981"/>
    </row>
    <row r="38" spans="2:33" s="362" customFormat="1" ht="15" customHeight="1" thickTop="1" x14ac:dyDescent="0.2">
      <c r="B38" s="456"/>
      <c r="C38" s="969"/>
      <c r="D38" s="969"/>
      <c r="E38" s="969"/>
      <c r="F38" s="969"/>
      <c r="G38" s="969"/>
      <c r="H38" s="969"/>
      <c r="I38" s="969"/>
      <c r="J38" s="969"/>
      <c r="K38" s="969"/>
      <c r="L38" s="969"/>
      <c r="M38" s="970"/>
      <c r="N38" s="971"/>
      <c r="O38" s="970"/>
      <c r="P38" s="970"/>
      <c r="Q38" s="970"/>
      <c r="R38" s="970"/>
      <c r="S38" s="970"/>
      <c r="T38" s="970"/>
      <c r="U38" s="970"/>
      <c r="V38" s="970"/>
      <c r="W38" s="628" t="s">
        <v>871</v>
      </c>
      <c r="X38" s="981"/>
      <c r="Y38" s="981"/>
      <c r="Z38" s="981"/>
      <c r="AA38" s="981"/>
      <c r="AB38" s="981"/>
      <c r="AC38" s="981"/>
      <c r="AD38" s="981"/>
      <c r="AE38" s="981"/>
      <c r="AF38" s="981"/>
      <c r="AG38" s="981"/>
    </row>
    <row r="39" spans="2:33" s="367" customFormat="1" ht="25.5" customHeight="1" x14ac:dyDescent="0.2">
      <c r="B39" s="457" t="s">
        <v>564</v>
      </c>
      <c r="C39" s="969"/>
      <c r="D39" s="969"/>
      <c r="E39" s="969"/>
      <c r="F39" s="969"/>
      <c r="G39" s="969"/>
      <c r="H39" s="969"/>
      <c r="I39" s="969"/>
      <c r="J39" s="969"/>
      <c r="K39" s="969"/>
      <c r="L39" s="969"/>
      <c r="M39" s="970"/>
      <c r="N39" s="971"/>
      <c r="O39" s="970"/>
      <c r="P39" s="970"/>
      <c r="Q39" s="970"/>
      <c r="R39" s="970"/>
      <c r="S39" s="970"/>
      <c r="T39" s="984"/>
      <c r="U39" s="984"/>
      <c r="V39" s="984"/>
      <c r="W39" s="381" t="s">
        <v>565</v>
      </c>
      <c r="X39" s="981"/>
      <c r="Y39" s="981"/>
      <c r="Z39" s="981"/>
      <c r="AA39" s="981"/>
      <c r="AB39" s="981"/>
      <c r="AC39" s="981"/>
      <c r="AD39" s="981"/>
      <c r="AE39" s="981"/>
      <c r="AF39" s="981"/>
      <c r="AG39" s="981"/>
    </row>
    <row r="40" spans="2:33" s="362" customFormat="1" ht="10.5" customHeight="1" x14ac:dyDescent="0.2">
      <c r="B40" s="456"/>
      <c r="C40" s="969"/>
      <c r="D40" s="969"/>
      <c r="E40" s="969"/>
      <c r="F40" s="969"/>
      <c r="G40" s="969"/>
      <c r="H40" s="969"/>
      <c r="I40" s="969"/>
      <c r="J40" s="969"/>
      <c r="K40" s="969"/>
      <c r="L40" s="969"/>
      <c r="M40" s="970"/>
      <c r="N40" s="971"/>
      <c r="O40" s="970"/>
      <c r="P40" s="984"/>
      <c r="Q40" s="970"/>
      <c r="R40" s="970"/>
      <c r="S40" s="970"/>
      <c r="T40" s="984"/>
      <c r="U40" s="984"/>
      <c r="V40" s="984"/>
      <c r="W40" s="628" t="s">
        <v>871</v>
      </c>
      <c r="X40" s="981"/>
      <c r="Y40" s="981"/>
      <c r="Z40" s="981"/>
      <c r="AA40" s="981"/>
      <c r="AB40" s="981"/>
      <c r="AC40" s="981"/>
      <c r="AD40" s="981"/>
      <c r="AE40" s="981"/>
      <c r="AF40" s="981"/>
      <c r="AG40" s="981"/>
    </row>
    <row r="41" spans="2:33" s="367" customFormat="1" ht="25.5" customHeight="1" x14ac:dyDescent="0.2">
      <c r="B41" s="629" t="s">
        <v>1241</v>
      </c>
      <c r="C41" s="920" t="e">
        <f>+#REF!/#REF!</f>
        <v>#REF!</v>
      </c>
      <c r="D41" s="920" t="e">
        <f>+#REF!/#REF!</f>
        <v>#REF!</v>
      </c>
      <c r="E41" s="920" t="e">
        <f>+#REF!/#REF!</f>
        <v>#REF!</v>
      </c>
      <c r="F41" s="920" t="e">
        <f>+#REF!/#REF!</f>
        <v>#REF!</v>
      </c>
      <c r="G41" s="920" t="e">
        <f>+#REF!/#REF!</f>
        <v>#REF!</v>
      </c>
      <c r="H41" s="920" t="e">
        <f>+#REF!/#REF!</f>
        <v>#REF!</v>
      </c>
      <c r="I41" s="920" t="e">
        <f>+#REF!/#REF!</f>
        <v>#REF!</v>
      </c>
      <c r="J41" s="920" t="e">
        <f>+#REF!/#REF!</f>
        <v>#REF!</v>
      </c>
      <c r="K41" s="920" t="e">
        <f>+#REF!/#REF!</f>
        <v>#REF!</v>
      </c>
      <c r="L41" s="920" t="e">
        <f>+#REF!/#REF!</f>
        <v>#REF!</v>
      </c>
      <c r="M41" s="921"/>
      <c r="N41" s="922" t="e">
        <f>+#REF!/#REF!</f>
        <v>#REF!</v>
      </c>
      <c r="O41" s="921" t="e">
        <f>+#REF!/#REF!</f>
        <v>#REF!</v>
      </c>
      <c r="P41" s="921" t="e">
        <f>+#REF!/#REF!</f>
        <v>#REF!</v>
      </c>
      <c r="Q41" s="921" t="e">
        <f>+#REF!/#REF!</f>
        <v>#REF!</v>
      </c>
      <c r="R41" s="921" t="e">
        <f>+#REF!/#REF!</f>
        <v>#REF!</v>
      </c>
      <c r="S41" s="921" t="e">
        <f>+#REF!/#REF!</f>
        <v>#REF!</v>
      </c>
      <c r="T41" s="921" t="e">
        <f>+#REF!/#REF!</f>
        <v>#REF!</v>
      </c>
      <c r="U41" s="921" t="e">
        <f>+#REF!/#REF!</f>
        <v>#REF!</v>
      </c>
      <c r="V41" s="921" t="e">
        <f>+#REF!/#REF!</f>
        <v>#REF!</v>
      </c>
      <c r="W41" s="630" t="s">
        <v>570</v>
      </c>
      <c r="X41" s="981"/>
      <c r="Y41" s="981"/>
      <c r="Z41" s="981"/>
      <c r="AA41" s="981"/>
      <c r="AB41" s="981"/>
      <c r="AC41" s="981"/>
      <c r="AD41" s="981"/>
      <c r="AE41" s="981"/>
      <c r="AF41" s="981"/>
      <c r="AG41" s="981"/>
    </row>
    <row r="42" spans="2:33" s="362" customFormat="1" ht="12" customHeight="1" x14ac:dyDescent="0.2">
      <c r="B42" s="456"/>
      <c r="C42" s="969"/>
      <c r="D42" s="969"/>
      <c r="E42" s="969"/>
      <c r="F42" s="969"/>
      <c r="G42" s="969"/>
      <c r="H42" s="969"/>
      <c r="I42" s="969"/>
      <c r="J42" s="969"/>
      <c r="K42" s="969"/>
      <c r="L42" s="969"/>
      <c r="M42" s="970"/>
      <c r="N42" s="971"/>
      <c r="O42" s="970"/>
      <c r="P42" s="970"/>
      <c r="Q42" s="970"/>
      <c r="R42" s="984"/>
      <c r="S42" s="984"/>
      <c r="T42" s="970"/>
      <c r="U42" s="970"/>
      <c r="V42" s="970"/>
      <c r="W42" s="628"/>
      <c r="X42" s="981"/>
      <c r="Y42" s="981"/>
      <c r="Z42" s="981"/>
      <c r="AA42" s="981"/>
      <c r="AB42" s="981"/>
      <c r="AC42" s="981"/>
      <c r="AD42" s="981"/>
      <c r="AE42" s="981"/>
      <c r="AF42" s="981"/>
      <c r="AG42" s="981"/>
    </row>
    <row r="43" spans="2:33" s="367" customFormat="1" ht="25.5" customHeight="1" x14ac:dyDescent="0.2">
      <c r="B43" s="629" t="s">
        <v>120</v>
      </c>
      <c r="C43" s="920"/>
      <c r="D43" s="920" t="e">
        <f>+#REF!/جدول1!#REF!/10</f>
        <v>#REF!</v>
      </c>
      <c r="E43" s="920" t="e">
        <f>+#REF!/جدول1!#REF!/10</f>
        <v>#REF!</v>
      </c>
      <c r="F43" s="920" t="e">
        <f>+#REF!/جدول1!#REF!/10</f>
        <v>#REF!</v>
      </c>
      <c r="G43" s="920" t="e">
        <f>+#REF!/جدول1!#REF!/10</f>
        <v>#REF!</v>
      </c>
      <c r="H43" s="920" t="e">
        <f>+#REF!/جدول1!#REF!/10</f>
        <v>#REF!</v>
      </c>
      <c r="I43" s="920" t="e">
        <f>+#REF!/جدول1!#REF!/10</f>
        <v>#REF!</v>
      </c>
      <c r="J43" s="920" t="e">
        <f>+#REF!/جدول1!#REF!/10</f>
        <v>#REF!</v>
      </c>
      <c r="K43" s="920" t="e">
        <f>+#REF!/جدول1!#REF!/10</f>
        <v>#REF!</v>
      </c>
      <c r="L43" s="920" t="e">
        <f>+#REF!/جدول1!#REF!/10</f>
        <v>#REF!</v>
      </c>
      <c r="M43" s="921"/>
      <c r="N43" s="921" t="e">
        <f>+#REF!/جدول1!#REF!/10</f>
        <v>#REF!</v>
      </c>
      <c r="O43" s="920" t="e">
        <f>+#REF!/جدول1!#REF!/10</f>
        <v>#REF!</v>
      </c>
      <c r="P43" s="920" t="e">
        <f>+#REF!/جدول1!C21/10</f>
        <v>#REF!</v>
      </c>
      <c r="Q43" s="920" t="e">
        <f>+#REF!/جدول1!D21/10</f>
        <v>#REF!</v>
      </c>
      <c r="R43" s="920" t="e">
        <f>+#REF!/جدول1!E21/10</f>
        <v>#REF!</v>
      </c>
      <c r="S43" s="920" t="e">
        <f>+#REF!/جدول1!F21/10</f>
        <v>#REF!</v>
      </c>
      <c r="T43" s="920" t="e">
        <f>+#REF!/جدول1!G21/10</f>
        <v>#REF!</v>
      </c>
      <c r="U43" s="921" t="s">
        <v>851</v>
      </c>
      <c r="V43" s="921" t="s">
        <v>851</v>
      </c>
      <c r="W43" s="630" t="s">
        <v>571</v>
      </c>
      <c r="X43" s="981"/>
      <c r="Y43" s="981"/>
      <c r="Z43" s="981"/>
      <c r="AA43" s="981"/>
      <c r="AB43" s="981"/>
      <c r="AC43" s="981"/>
      <c r="AD43" s="981"/>
      <c r="AE43" s="981"/>
      <c r="AF43" s="981"/>
      <c r="AG43" s="981"/>
    </row>
    <row r="44" spans="2:33" s="362" customFormat="1" ht="12" customHeight="1" x14ac:dyDescent="0.2">
      <c r="B44" s="456"/>
      <c r="C44" s="969"/>
      <c r="D44" s="969"/>
      <c r="E44" s="969"/>
      <c r="F44" s="969"/>
      <c r="G44" s="969"/>
      <c r="H44" s="969"/>
      <c r="I44" s="920"/>
      <c r="J44" s="920"/>
      <c r="K44" s="920"/>
      <c r="L44" s="920"/>
      <c r="M44" s="921"/>
      <c r="N44" s="921"/>
      <c r="O44" s="921"/>
      <c r="P44" s="921"/>
      <c r="Q44" s="921"/>
      <c r="R44" s="921"/>
      <c r="S44" s="921"/>
      <c r="T44" s="921"/>
      <c r="U44" s="985"/>
      <c r="V44" s="985"/>
      <c r="W44" s="628" t="s">
        <v>871</v>
      </c>
      <c r="X44" s="981"/>
      <c r="Y44" s="981"/>
      <c r="Z44" s="981"/>
      <c r="AA44" s="981"/>
      <c r="AB44" s="981"/>
      <c r="AC44" s="981"/>
      <c r="AD44" s="981"/>
      <c r="AE44" s="981"/>
      <c r="AF44" s="981"/>
      <c r="AG44" s="981"/>
    </row>
    <row r="45" spans="2:33" s="362" customFormat="1" ht="25.5" customHeight="1" x14ac:dyDescent="0.2">
      <c r="B45" s="629" t="s">
        <v>1050</v>
      </c>
      <c r="C45" s="920" t="e">
        <f>((جدول1!#REF!*1000)/#REF!)</f>
        <v>#REF!</v>
      </c>
      <c r="D45" s="920" t="e">
        <f>((جدول1!#REF!*1000)/#REF!)</f>
        <v>#REF!</v>
      </c>
      <c r="E45" s="920" t="e">
        <f>((جدول1!#REF!*1000)/#REF!)</f>
        <v>#REF!</v>
      </c>
      <c r="F45" s="920" t="e">
        <f>((جدول1!#REF!*1000)/#REF!)</f>
        <v>#REF!</v>
      </c>
      <c r="G45" s="920" t="e">
        <f>((جدول1!#REF!*1000)/#REF!)</f>
        <v>#REF!</v>
      </c>
      <c r="H45" s="920" t="e">
        <f>((جدول1!#REF!*1000)/#REF!)</f>
        <v>#REF!</v>
      </c>
      <c r="I45" s="920" t="e">
        <f>((جدول1!#REF!*1000)/#REF!)</f>
        <v>#REF!</v>
      </c>
      <c r="J45" s="920" t="e">
        <f>((جدول1!#REF!*1000)/#REF!)</f>
        <v>#REF!</v>
      </c>
      <c r="K45" s="920" t="e">
        <f>((جدول1!#REF!*1000)/#REF!)</f>
        <v>#REF!</v>
      </c>
      <c r="L45" s="920" t="e">
        <f>((جدول1!#REF!*1000)/#REF!)</f>
        <v>#REF!</v>
      </c>
      <c r="M45" s="921"/>
      <c r="N45" s="921" t="e">
        <f>((جدول1!#REF!*1000)/#REF!)</f>
        <v>#REF!</v>
      </c>
      <c r="O45" s="920" t="e">
        <f>((جدول1!#REF!*1000)/#REF!)</f>
        <v>#REF!</v>
      </c>
      <c r="P45" s="920" t="e">
        <f>((جدول1!C21*1000)/#REF!)</f>
        <v>#REF!</v>
      </c>
      <c r="Q45" s="920" t="e">
        <f>((جدول1!D21*1000)/#REF!)</f>
        <v>#REF!</v>
      </c>
      <c r="R45" s="920" t="e">
        <f>((جدول1!E21*1000)/#REF!)</f>
        <v>#REF!</v>
      </c>
      <c r="S45" s="920" t="e">
        <f>((جدول1!F21*1000)/#REF!)</f>
        <v>#REF!</v>
      </c>
      <c r="T45" s="931" t="e">
        <f>((جدول1!G21*1000)/#REF!)</f>
        <v>#REF!</v>
      </c>
      <c r="U45" s="921" t="s">
        <v>851</v>
      </c>
      <c r="V45" s="921" t="s">
        <v>851</v>
      </c>
      <c r="W45" s="630" t="s">
        <v>1051</v>
      </c>
      <c r="X45" s="981"/>
      <c r="Y45" s="981"/>
      <c r="Z45" s="981"/>
      <c r="AA45" s="981"/>
      <c r="AB45" s="981"/>
      <c r="AC45" s="981"/>
      <c r="AD45" s="981"/>
      <c r="AE45" s="981"/>
      <c r="AF45" s="981"/>
      <c r="AG45" s="981"/>
    </row>
    <row r="46" spans="2:33" s="362" customFormat="1" ht="12" customHeight="1" x14ac:dyDescent="0.2">
      <c r="B46" s="456"/>
      <c r="C46" s="969"/>
      <c r="D46" s="969"/>
      <c r="E46" s="969"/>
      <c r="F46" s="969"/>
      <c r="G46" s="969"/>
      <c r="H46" s="969"/>
      <c r="I46" s="920"/>
      <c r="J46" s="920"/>
      <c r="K46" s="920"/>
      <c r="L46" s="920"/>
      <c r="M46" s="921"/>
      <c r="N46" s="921"/>
      <c r="O46" s="921"/>
      <c r="P46" s="985"/>
      <c r="Q46" s="921"/>
      <c r="R46" s="921"/>
      <c r="S46" s="921"/>
      <c r="T46" s="985"/>
      <c r="U46" s="921"/>
      <c r="V46" s="921"/>
      <c r="W46" s="628"/>
      <c r="X46" s="981"/>
      <c r="Y46" s="981"/>
      <c r="Z46" s="981"/>
      <c r="AA46" s="981"/>
      <c r="AB46" s="981"/>
      <c r="AC46" s="981"/>
      <c r="AD46" s="981"/>
      <c r="AE46" s="981"/>
      <c r="AF46" s="981"/>
      <c r="AG46" s="981"/>
    </row>
    <row r="47" spans="2:33" s="367" customFormat="1" ht="25.5" customHeight="1" x14ac:dyDescent="0.2">
      <c r="B47" s="629" t="s">
        <v>101</v>
      </c>
      <c r="C47" s="920"/>
      <c r="D47" s="920" t="e">
        <f>+#REF!/جدول1!#REF!/10</f>
        <v>#REF!</v>
      </c>
      <c r="E47" s="920" t="e">
        <f>+#REF!/جدول1!#REF!/10</f>
        <v>#REF!</v>
      </c>
      <c r="F47" s="920" t="e">
        <f>+#REF!/جدول1!#REF!/10</f>
        <v>#REF!</v>
      </c>
      <c r="G47" s="920" t="e">
        <f>+#REF!/جدول1!#REF!/10</f>
        <v>#REF!</v>
      </c>
      <c r="H47" s="920" t="e">
        <f>+#REF!/جدول1!#REF!/10</f>
        <v>#REF!</v>
      </c>
      <c r="I47" s="920" t="e">
        <f>+#REF!/جدول1!#REF!/10</f>
        <v>#REF!</v>
      </c>
      <c r="J47" s="920" t="e">
        <f>+#REF!/جدول1!#REF!/10</f>
        <v>#REF!</v>
      </c>
      <c r="K47" s="920" t="e">
        <f>+#REF!/جدول1!#REF!/10</f>
        <v>#REF!</v>
      </c>
      <c r="L47" s="920" t="e">
        <f>+#REF!/جدول1!#REF!/10</f>
        <v>#REF!</v>
      </c>
      <c r="M47" s="921"/>
      <c r="N47" s="921" t="e">
        <f>+#REF!/جدول1!#REF!/10</f>
        <v>#REF!</v>
      </c>
      <c r="O47" s="920" t="e">
        <f>+#REF!/جدول1!#REF!/10</f>
        <v>#REF!</v>
      </c>
      <c r="P47" s="920" t="e">
        <f>+#REF!/جدول1!C21/10</f>
        <v>#REF!</v>
      </c>
      <c r="Q47" s="920" t="e">
        <f>+#REF!/جدول1!D21/10</f>
        <v>#REF!</v>
      </c>
      <c r="R47" s="920" t="e">
        <f>+#REF!/جدول1!E21/10</f>
        <v>#REF!</v>
      </c>
      <c r="S47" s="920" t="e">
        <f>+#REF!/جدول1!F21/10</f>
        <v>#REF!</v>
      </c>
      <c r="T47" s="920" t="e">
        <f>+#REF!/جدول1!G21/10</f>
        <v>#REF!</v>
      </c>
      <c r="U47" s="921" t="s">
        <v>851</v>
      </c>
      <c r="V47" s="921" t="s">
        <v>851</v>
      </c>
      <c r="W47" s="630" t="s">
        <v>102</v>
      </c>
      <c r="X47" s="981"/>
      <c r="Y47" s="981"/>
      <c r="Z47" s="981"/>
      <c r="AA47" s="981"/>
      <c r="AB47" s="981"/>
      <c r="AC47" s="981"/>
      <c r="AD47" s="981"/>
      <c r="AE47" s="981"/>
      <c r="AF47" s="981"/>
      <c r="AG47" s="981"/>
    </row>
    <row r="48" spans="2:33" s="367" customFormat="1" ht="24.95" customHeight="1" thickBot="1" x14ac:dyDescent="0.25">
      <c r="B48" s="649"/>
      <c r="C48" s="957"/>
      <c r="D48" s="957"/>
      <c r="E48" s="957"/>
      <c r="F48" s="957"/>
      <c r="G48" s="957"/>
      <c r="H48" s="957"/>
      <c r="I48" s="957"/>
      <c r="J48" s="957"/>
      <c r="K48" s="957"/>
      <c r="L48" s="957"/>
      <c r="M48" s="958"/>
      <c r="N48" s="959"/>
      <c r="O48" s="958"/>
      <c r="P48" s="958"/>
      <c r="Q48" s="958"/>
      <c r="R48" s="958"/>
      <c r="S48" s="958"/>
      <c r="T48" s="958"/>
      <c r="U48" s="958"/>
      <c r="V48" s="958"/>
      <c r="W48" s="980"/>
      <c r="X48" s="981"/>
      <c r="Y48" s="981"/>
      <c r="Z48" s="981"/>
      <c r="AA48" s="981"/>
      <c r="AB48" s="981"/>
      <c r="AC48" s="981"/>
      <c r="AD48" s="981"/>
      <c r="AE48" s="981"/>
      <c r="AF48" s="981"/>
      <c r="AG48" s="981"/>
    </row>
    <row r="49" spans="2:33" s="362" customFormat="1" ht="15" customHeight="1" thickTop="1" x14ac:dyDescent="0.2">
      <c r="B49" s="991"/>
      <c r="C49" s="986"/>
      <c r="D49" s="986"/>
      <c r="E49" s="986"/>
      <c r="F49" s="986"/>
      <c r="G49" s="986"/>
      <c r="H49" s="986"/>
      <c r="I49" s="986"/>
      <c r="J49" s="986"/>
      <c r="K49" s="986"/>
      <c r="L49" s="986"/>
      <c r="M49" s="987"/>
      <c r="N49" s="988"/>
      <c r="O49" s="987"/>
      <c r="P49" s="987"/>
      <c r="Q49" s="987"/>
      <c r="R49" s="987"/>
      <c r="S49" s="987"/>
      <c r="T49" s="987"/>
      <c r="U49" s="987"/>
      <c r="V49" s="987"/>
      <c r="W49" s="993" t="s">
        <v>871</v>
      </c>
      <c r="X49" s="981"/>
      <c r="Y49" s="981"/>
      <c r="Z49" s="981"/>
      <c r="AA49" s="981"/>
      <c r="AB49" s="981"/>
      <c r="AC49" s="981"/>
      <c r="AD49" s="981"/>
      <c r="AE49" s="981"/>
      <c r="AF49" s="981"/>
      <c r="AG49" s="981"/>
    </row>
    <row r="50" spans="2:33" s="367" customFormat="1" ht="24.95" customHeight="1" x14ac:dyDescent="0.2">
      <c r="B50" s="457" t="s">
        <v>1049</v>
      </c>
      <c r="C50" s="969"/>
      <c r="D50" s="969"/>
      <c r="E50" s="969"/>
      <c r="F50" s="969"/>
      <c r="G50" s="969"/>
      <c r="H50" s="969"/>
      <c r="I50" s="969"/>
      <c r="J50" s="969"/>
      <c r="K50" s="969"/>
      <c r="L50" s="969"/>
      <c r="M50" s="970"/>
      <c r="N50" s="971"/>
      <c r="O50" s="970"/>
      <c r="P50" s="970"/>
      <c r="Q50" s="970"/>
      <c r="R50" s="970"/>
      <c r="S50" s="970"/>
      <c r="T50" s="970"/>
      <c r="U50" s="970"/>
      <c r="V50" s="970"/>
      <c r="W50" s="381" t="s">
        <v>572</v>
      </c>
      <c r="X50" s="981"/>
      <c r="Y50" s="981"/>
      <c r="Z50" s="981"/>
      <c r="AA50" s="981"/>
      <c r="AB50" s="981"/>
      <c r="AC50" s="981"/>
      <c r="AD50" s="981"/>
      <c r="AE50" s="981"/>
      <c r="AF50" s="981"/>
      <c r="AG50" s="981"/>
    </row>
    <row r="51" spans="2:33" s="362" customFormat="1" ht="15" customHeight="1" x14ac:dyDescent="0.2">
      <c r="B51" s="456"/>
      <c r="C51" s="969"/>
      <c r="D51" s="969"/>
      <c r="E51" s="969"/>
      <c r="F51" s="969"/>
      <c r="G51" s="969"/>
      <c r="H51" s="969"/>
      <c r="I51" s="969"/>
      <c r="J51" s="969"/>
      <c r="K51" s="969"/>
      <c r="L51" s="969"/>
      <c r="M51" s="970"/>
      <c r="N51" s="971"/>
      <c r="O51" s="970"/>
      <c r="P51" s="970"/>
      <c r="Q51" s="970"/>
      <c r="R51" s="970"/>
      <c r="S51" s="970"/>
      <c r="T51" s="970"/>
      <c r="U51" s="970"/>
      <c r="V51" s="970"/>
      <c r="W51" s="628" t="s">
        <v>871</v>
      </c>
      <c r="X51" s="981"/>
      <c r="Y51" s="981"/>
      <c r="Z51" s="981"/>
      <c r="AA51" s="981"/>
      <c r="AB51" s="981"/>
      <c r="AC51" s="981"/>
      <c r="AD51" s="981"/>
      <c r="AE51" s="981"/>
      <c r="AF51" s="981"/>
      <c r="AG51" s="981"/>
    </row>
    <row r="52" spans="2:33" s="367" customFormat="1" ht="25.5" customHeight="1" x14ac:dyDescent="0.2">
      <c r="B52" s="629" t="s">
        <v>587</v>
      </c>
      <c r="C52" s="920" t="e">
        <f>+#REF!/(#REF!+#REF!)*100</f>
        <v>#REF!</v>
      </c>
      <c r="D52" s="920" t="e">
        <f>+#REF!/(#REF!+#REF!)*100</f>
        <v>#REF!</v>
      </c>
      <c r="E52" s="920" t="e">
        <f>+#REF!/(#REF!+#REF!)*100</f>
        <v>#REF!</v>
      </c>
      <c r="F52" s="920" t="e">
        <f>+#REF!/(#REF!+#REF!)*100</f>
        <v>#REF!</v>
      </c>
      <c r="G52" s="920" t="e">
        <f>+#REF!/(#REF!+#REF!)*100</f>
        <v>#REF!</v>
      </c>
      <c r="H52" s="920" t="e">
        <f>+#REF!/(#REF!+#REF!)*100</f>
        <v>#REF!</v>
      </c>
      <c r="I52" s="920" t="e">
        <f>+#REF!/(#REF!+#REF!)*100</f>
        <v>#REF!</v>
      </c>
      <c r="J52" s="920" t="e">
        <f>+#REF!/(#REF!+#REF!)*100</f>
        <v>#REF!</v>
      </c>
      <c r="K52" s="920" t="e">
        <f>+#REF!/(#REF!+#REF!)*100</f>
        <v>#REF!</v>
      </c>
      <c r="L52" s="920" t="e">
        <f>+#REF!/(#REF!+#REF!)*100</f>
        <v>#REF!</v>
      </c>
      <c r="M52" s="921"/>
      <c r="N52" s="922" t="e">
        <f>+#REF!/(#REF!+#REF!)*100</f>
        <v>#REF!</v>
      </c>
      <c r="O52" s="921" t="e">
        <f>+#REF!/(#REF!+#REF!)*100</f>
        <v>#REF!</v>
      </c>
      <c r="P52" s="921" t="e">
        <f>+#REF!/(#REF!+#REF!)*100</f>
        <v>#REF!</v>
      </c>
      <c r="Q52" s="921" t="e">
        <f>+#REF!/(#REF!+#REF!)*100</f>
        <v>#REF!</v>
      </c>
      <c r="R52" s="921" t="e">
        <f>+#REF!/(#REF!+#REF!)*100</f>
        <v>#REF!</v>
      </c>
      <c r="S52" s="921" t="e">
        <f>+#REF!/(#REF!+#REF!)*100</f>
        <v>#REF!</v>
      </c>
      <c r="T52" s="921" t="e">
        <f>+#REF!/(#REF!+#REF!)*100</f>
        <v>#REF!</v>
      </c>
      <c r="U52" s="921" t="e">
        <f>+#REF!/(#REF!+#REF!)*100</f>
        <v>#REF!</v>
      </c>
      <c r="V52" s="921" t="e">
        <f>+#REF!/(#REF!+#REF!)*100</f>
        <v>#REF!</v>
      </c>
      <c r="W52" s="630" t="s">
        <v>588</v>
      </c>
      <c r="X52" s="981"/>
      <c r="Y52" s="981"/>
      <c r="Z52" s="981"/>
      <c r="AA52" s="981"/>
      <c r="AB52" s="981"/>
      <c r="AC52" s="981"/>
      <c r="AD52" s="981"/>
      <c r="AE52" s="981"/>
      <c r="AF52" s="981"/>
      <c r="AG52" s="981"/>
    </row>
    <row r="53" spans="2:33" s="362" customFormat="1" ht="15" customHeight="1" x14ac:dyDescent="0.2">
      <c r="B53" s="456"/>
      <c r="C53" s="969"/>
      <c r="D53" s="969"/>
      <c r="E53" s="969"/>
      <c r="F53" s="969"/>
      <c r="G53" s="969"/>
      <c r="H53" s="969"/>
      <c r="I53" s="969"/>
      <c r="J53" s="969"/>
      <c r="K53" s="969"/>
      <c r="L53" s="969"/>
      <c r="M53" s="970"/>
      <c r="N53" s="971"/>
      <c r="O53" s="970"/>
      <c r="P53" s="970"/>
      <c r="Q53" s="970"/>
      <c r="R53" s="970"/>
      <c r="S53" s="970"/>
      <c r="T53" s="970"/>
      <c r="U53" s="970"/>
      <c r="V53" s="970"/>
      <c r="W53" s="628" t="s">
        <v>871</v>
      </c>
      <c r="X53" s="981"/>
      <c r="Y53" s="981"/>
      <c r="Z53" s="981"/>
      <c r="AA53" s="981"/>
      <c r="AB53" s="981"/>
      <c r="AC53" s="981"/>
      <c r="AD53" s="981"/>
      <c r="AE53" s="981"/>
      <c r="AF53" s="981"/>
      <c r="AG53" s="981"/>
    </row>
    <row r="54" spans="2:33" s="367" customFormat="1" ht="25.5" customHeight="1" x14ac:dyDescent="0.2">
      <c r="B54" s="629" t="s">
        <v>573</v>
      </c>
      <c r="C54" s="920" t="e">
        <f>+#REF!/(#REF!+#REF!)*100</f>
        <v>#REF!</v>
      </c>
      <c r="D54" s="920" t="e">
        <f>+#REF!/(#REF!+#REF!)*100</f>
        <v>#REF!</v>
      </c>
      <c r="E54" s="920" t="e">
        <f>+#REF!/(#REF!+#REF!)*100</f>
        <v>#REF!</v>
      </c>
      <c r="F54" s="920" t="e">
        <f>+#REF!/(#REF!+#REF!)*100</f>
        <v>#REF!</v>
      </c>
      <c r="G54" s="920" t="e">
        <f>+#REF!/(#REF!+#REF!)*100</f>
        <v>#REF!</v>
      </c>
      <c r="H54" s="920" t="e">
        <f>+#REF!/(#REF!+#REF!)*100</f>
        <v>#REF!</v>
      </c>
      <c r="I54" s="920" t="e">
        <f>+#REF!/(#REF!+#REF!)*100</f>
        <v>#REF!</v>
      </c>
      <c r="J54" s="920" t="e">
        <f>+#REF!/(#REF!+#REF!)*100</f>
        <v>#REF!</v>
      </c>
      <c r="K54" s="920" t="e">
        <f>+#REF!/(#REF!+#REF!)*100</f>
        <v>#REF!</v>
      </c>
      <c r="L54" s="920" t="e">
        <f>+#REF!/(#REF!+#REF!)*100</f>
        <v>#REF!</v>
      </c>
      <c r="M54" s="921"/>
      <c r="N54" s="922" t="e">
        <f>+#REF!/(#REF!+#REF!)*100</f>
        <v>#REF!</v>
      </c>
      <c r="O54" s="921" t="e">
        <f>+#REF!/(#REF!+#REF!)*100</f>
        <v>#REF!</v>
      </c>
      <c r="P54" s="921" t="e">
        <f>+#REF!/(#REF!+#REF!)*100</f>
        <v>#REF!</v>
      </c>
      <c r="Q54" s="921" t="e">
        <f>+#REF!/(#REF!+#REF!)*100</f>
        <v>#REF!</v>
      </c>
      <c r="R54" s="985" t="e">
        <f>+#REF!/(#REF!+#REF!)*100</f>
        <v>#REF!</v>
      </c>
      <c r="S54" s="921" t="e">
        <f>+#REF!/(#REF!+#REF!)*100</f>
        <v>#REF!</v>
      </c>
      <c r="T54" s="921" t="e">
        <f>+#REF!/(#REF!+#REF!)*100</f>
        <v>#REF!</v>
      </c>
      <c r="U54" s="921" t="e">
        <f>+#REF!/(#REF!+#REF!)*100</f>
        <v>#REF!</v>
      </c>
      <c r="V54" s="921" t="e">
        <f>+#REF!/(#REF!+#REF!)*100</f>
        <v>#REF!</v>
      </c>
      <c r="W54" s="630" t="s">
        <v>290</v>
      </c>
      <c r="X54" s="981"/>
      <c r="Y54" s="981"/>
      <c r="Z54" s="981"/>
      <c r="AA54" s="981"/>
      <c r="AB54" s="981"/>
      <c r="AC54" s="981"/>
      <c r="AD54" s="981"/>
      <c r="AE54" s="981"/>
      <c r="AF54" s="981"/>
      <c r="AG54" s="981"/>
    </row>
    <row r="55" spans="2:33" s="362" customFormat="1" ht="15" customHeight="1" x14ac:dyDescent="0.2">
      <c r="B55" s="456"/>
      <c r="C55" s="969"/>
      <c r="D55" s="969"/>
      <c r="E55" s="969"/>
      <c r="F55" s="969"/>
      <c r="G55" s="969"/>
      <c r="H55" s="969"/>
      <c r="I55" s="969"/>
      <c r="J55" s="969"/>
      <c r="K55" s="969"/>
      <c r="L55" s="969"/>
      <c r="M55" s="970"/>
      <c r="N55" s="971"/>
      <c r="O55" s="970"/>
      <c r="P55" s="970"/>
      <c r="Q55" s="970"/>
      <c r="R55" s="970"/>
      <c r="S55" s="970"/>
      <c r="T55" s="970"/>
      <c r="U55" s="970"/>
      <c r="V55" s="970"/>
      <c r="W55" s="628" t="s">
        <v>871</v>
      </c>
      <c r="X55" s="981"/>
      <c r="Y55" s="981"/>
      <c r="Z55" s="981"/>
      <c r="AA55" s="981"/>
      <c r="AB55" s="981"/>
      <c r="AC55" s="981"/>
      <c r="AD55" s="981"/>
      <c r="AE55" s="981"/>
      <c r="AF55" s="981"/>
      <c r="AG55" s="981"/>
    </row>
    <row r="56" spans="2:33" s="367" customFormat="1" ht="25.5" customHeight="1" x14ac:dyDescent="0.2">
      <c r="B56" s="629" t="s">
        <v>1239</v>
      </c>
      <c r="C56" s="920"/>
      <c r="D56" s="929" t="e">
        <f>+#REF!/جدول1!#REF!/10</f>
        <v>#REF!</v>
      </c>
      <c r="E56" s="929" t="e">
        <f>+#REF!/جدول1!#REF!/10</f>
        <v>#REF!</v>
      </c>
      <c r="F56" s="929" t="e">
        <f>+#REF!/جدول1!#REF!/10</f>
        <v>#REF!</v>
      </c>
      <c r="G56" s="929" t="e">
        <f>+#REF!/جدول1!#REF!/10</f>
        <v>#REF!</v>
      </c>
      <c r="H56" s="929" t="e">
        <f>+#REF!/جدول1!#REF!/10</f>
        <v>#REF!</v>
      </c>
      <c r="I56" s="929" t="e">
        <f>+#REF!/جدول1!#REF!/10</f>
        <v>#REF!</v>
      </c>
      <c r="J56" s="929" t="e">
        <f>+#REF!/جدول1!#REF!/10</f>
        <v>#REF!</v>
      </c>
      <c r="K56" s="929" t="e">
        <f>+#REF!/جدول1!#REF!/10</f>
        <v>#REF!</v>
      </c>
      <c r="L56" s="920" t="e">
        <f>+#REF!/جدول1!#REF!/10</f>
        <v>#REF!</v>
      </c>
      <c r="M56" s="921"/>
      <c r="N56" s="921" t="e">
        <f>+#REF!/جدول1!#REF!/10</f>
        <v>#REF!</v>
      </c>
      <c r="O56" s="920" t="e">
        <f>+#REF!/جدول1!#REF!/10</f>
        <v>#REF!</v>
      </c>
      <c r="P56" s="920" t="e">
        <f>+#REF!/جدول1!C21/10</f>
        <v>#REF!</v>
      </c>
      <c r="Q56" s="920" t="e">
        <f>+#REF!/جدول1!D21/10</f>
        <v>#REF!</v>
      </c>
      <c r="R56" s="920" t="e">
        <f>+#REF!/جدول1!E21/10</f>
        <v>#REF!</v>
      </c>
      <c r="S56" s="920" t="e">
        <f>+#REF!/جدول1!F21/10</f>
        <v>#REF!</v>
      </c>
      <c r="T56" s="931" t="e">
        <f>+#REF!/جدول1!G21/10</f>
        <v>#REF!</v>
      </c>
      <c r="U56" s="921" t="s">
        <v>851</v>
      </c>
      <c r="V56" s="921" t="s">
        <v>851</v>
      </c>
      <c r="W56" s="630" t="s">
        <v>1053</v>
      </c>
      <c r="X56" s="981"/>
      <c r="Y56" s="981"/>
      <c r="Z56" s="981"/>
      <c r="AA56" s="981"/>
      <c r="AB56" s="981"/>
      <c r="AC56" s="981"/>
      <c r="AD56" s="981"/>
      <c r="AE56" s="981"/>
      <c r="AF56" s="981"/>
      <c r="AG56" s="981"/>
    </row>
    <row r="57" spans="2:33" s="362" customFormat="1" ht="15" customHeight="1" x14ac:dyDescent="0.2">
      <c r="B57" s="456"/>
      <c r="C57" s="969"/>
      <c r="D57" s="989"/>
      <c r="E57" s="989"/>
      <c r="F57" s="989"/>
      <c r="G57" s="989"/>
      <c r="H57" s="989"/>
      <c r="I57" s="989"/>
      <c r="J57" s="989"/>
      <c r="K57" s="969"/>
      <c r="L57" s="969"/>
      <c r="M57" s="970"/>
      <c r="N57" s="970"/>
      <c r="O57" s="969"/>
      <c r="P57" s="970"/>
      <c r="Q57" s="984"/>
      <c r="R57" s="970"/>
      <c r="S57" s="970"/>
      <c r="T57" s="984"/>
      <c r="U57" s="970"/>
      <c r="V57" s="970"/>
      <c r="W57" s="628" t="s">
        <v>871</v>
      </c>
      <c r="X57" s="981"/>
      <c r="Y57" s="981"/>
      <c r="Z57" s="981"/>
      <c r="AA57" s="981"/>
      <c r="AB57" s="981"/>
      <c r="AC57" s="981"/>
      <c r="AD57" s="981"/>
      <c r="AE57" s="981"/>
      <c r="AF57" s="981"/>
      <c r="AG57" s="981"/>
    </row>
    <row r="58" spans="2:33" s="367" customFormat="1" ht="25.5" customHeight="1" x14ac:dyDescent="0.2">
      <c r="B58" s="629" t="s">
        <v>1044</v>
      </c>
      <c r="C58" s="920"/>
      <c r="D58" s="929" t="e">
        <f>+#REF!/جدول1!#REF!/10</f>
        <v>#REF!</v>
      </c>
      <c r="E58" s="929" t="e">
        <f>+#REF!/جدول1!#REF!/10</f>
        <v>#REF!</v>
      </c>
      <c r="F58" s="929" t="e">
        <f>+#REF!/جدول1!#REF!/10</f>
        <v>#REF!</v>
      </c>
      <c r="G58" s="929" t="e">
        <f>+#REF!/جدول1!#REF!/10</f>
        <v>#REF!</v>
      </c>
      <c r="H58" s="929" t="e">
        <f>+#REF!/جدول1!#REF!/10</f>
        <v>#REF!</v>
      </c>
      <c r="I58" s="929" t="e">
        <f>+#REF!/جدول1!#REF!/10</f>
        <v>#REF!</v>
      </c>
      <c r="J58" s="929" t="e">
        <f>+#REF!/جدول1!#REF!/10</f>
        <v>#REF!</v>
      </c>
      <c r="K58" s="929" t="e">
        <f>+#REF!/جدول1!#REF!/10</f>
        <v>#REF!</v>
      </c>
      <c r="L58" s="920" t="e">
        <f>+#REF!/جدول1!#REF!/10</f>
        <v>#REF!</v>
      </c>
      <c r="M58" s="921"/>
      <c r="N58" s="921" t="e">
        <f>+#REF!/جدول1!#REF!/10</f>
        <v>#REF!</v>
      </c>
      <c r="O58" s="920" t="e">
        <f>+#REF!/جدول1!#REF!/10</f>
        <v>#REF!</v>
      </c>
      <c r="P58" s="920" t="e">
        <f>+#REF!/جدول1!C21/10</f>
        <v>#REF!</v>
      </c>
      <c r="Q58" s="920" t="e">
        <f>+#REF!/جدول1!D21/10</f>
        <v>#REF!</v>
      </c>
      <c r="R58" s="920" t="e">
        <f>+#REF!/جدول1!E21/10</f>
        <v>#REF!</v>
      </c>
      <c r="S58" s="920" t="e">
        <f>+#REF!/جدول1!F21/10</f>
        <v>#REF!</v>
      </c>
      <c r="T58" s="920" t="e">
        <f>+#REF!/جدول1!G21/10</f>
        <v>#REF!</v>
      </c>
      <c r="U58" s="921" t="s">
        <v>851</v>
      </c>
      <c r="V58" s="921" t="s">
        <v>851</v>
      </c>
      <c r="W58" s="630" t="s">
        <v>1045</v>
      </c>
      <c r="X58" s="981"/>
      <c r="Y58" s="981"/>
      <c r="Z58" s="981"/>
      <c r="AA58" s="981"/>
      <c r="AB58" s="981"/>
      <c r="AC58" s="981"/>
      <c r="AD58" s="981"/>
      <c r="AE58" s="981"/>
      <c r="AF58" s="981"/>
      <c r="AG58" s="981"/>
    </row>
    <row r="59" spans="2:33" s="367" customFormat="1" ht="14.25" customHeight="1" x14ac:dyDescent="0.2">
      <c r="B59" s="629"/>
      <c r="C59" s="920"/>
      <c r="D59" s="920"/>
      <c r="E59" s="920"/>
      <c r="F59" s="920"/>
      <c r="G59" s="920"/>
      <c r="H59" s="920"/>
      <c r="I59" s="920"/>
      <c r="J59" s="920"/>
      <c r="K59" s="920"/>
      <c r="L59" s="920"/>
      <c r="M59" s="921"/>
      <c r="N59" s="921"/>
      <c r="O59" s="921"/>
      <c r="P59" s="921"/>
      <c r="Q59" s="921"/>
      <c r="R59" s="921"/>
      <c r="S59" s="921"/>
      <c r="T59" s="921"/>
      <c r="U59" s="921"/>
      <c r="V59" s="921"/>
      <c r="W59" s="630"/>
      <c r="X59" s="981"/>
      <c r="Y59" s="981"/>
      <c r="Z59" s="981"/>
      <c r="AA59" s="981"/>
      <c r="AB59" s="981"/>
      <c r="AC59" s="981"/>
      <c r="AD59" s="981"/>
      <c r="AE59" s="981"/>
      <c r="AF59" s="981"/>
      <c r="AG59" s="981"/>
    </row>
    <row r="60" spans="2:33" s="367" customFormat="1" ht="25.5" customHeight="1" x14ac:dyDescent="0.2">
      <c r="B60" s="629" t="s">
        <v>1046</v>
      </c>
      <c r="C60" s="920" t="e">
        <f>(('جدول  2'!#REF!+'جدول  2'!#REF!+'جدول  2'!#REF!)/('جدول  2'!#REF!+'جدول  2'!#REF!+'جدول  2'!#REF!+'جدول  2'!#REF!+'جدول  2'!#REF!+'جدول  2'!#REF!))*100</f>
        <v>#REF!</v>
      </c>
      <c r="D60" s="920" t="e">
        <f>(('جدول  2'!#REF!+'جدول  2'!#REF!+'جدول  2'!#REF!)/('جدول  2'!#REF!+'جدول  2'!#REF!+'جدول  2'!#REF!+'جدول  2'!#REF!+'جدول  2'!#REF!+'جدول  2'!#REF!))*100</f>
        <v>#REF!</v>
      </c>
      <c r="E60" s="920" t="e">
        <f>(('جدول  2'!#REF!+'جدول  2'!#REF!+'جدول  2'!#REF!)/('جدول  2'!#REF!+'جدول  2'!#REF!+'جدول  2'!#REF!+'جدول  2'!#REF!+'جدول  2'!#REF!+'جدول  2'!#REF!))*100</f>
        <v>#REF!</v>
      </c>
      <c r="F60" s="920" t="e">
        <f>(('جدول  2'!#REF!+'جدول  2'!#REF!+'جدول  2'!#REF!)/('جدول  2'!#REF!+'جدول  2'!#REF!+'جدول  2'!#REF!+'جدول  2'!#REF!+'جدول  2'!#REF!+'جدول  2'!#REF!))*100</f>
        <v>#REF!</v>
      </c>
      <c r="G60" s="920" t="e">
        <f>(('جدول  2'!#REF!+'جدول  2'!#REF!+'جدول  2'!#REF!)/('جدول  2'!#REF!+'جدول  2'!#REF!+'جدول  2'!#REF!+'جدول  2'!#REF!+'جدول  2'!#REF!+'جدول  2'!#REF!))*100</f>
        <v>#REF!</v>
      </c>
      <c r="H60" s="920" t="e">
        <f>(('جدول  2'!#REF!+'جدول  2'!#REF!+'جدول  2'!#REF!)/('جدول  2'!#REF!+'جدول  2'!#REF!+'جدول  2'!#REF!+'جدول  2'!#REF!+'جدول  2'!#REF!+'جدول  2'!#REF!))*100</f>
        <v>#REF!</v>
      </c>
      <c r="I60" s="920" t="e">
        <f>(('جدول  2'!#REF!+'جدول  2'!#REF!+'جدول  2'!#REF!)/('جدول  2'!#REF!+'جدول  2'!#REF!+'جدول  2'!#REF!+'جدول  2'!#REF!+'جدول  2'!#REF!+'جدول  2'!#REF!))*100</f>
        <v>#REF!</v>
      </c>
      <c r="J60" s="920" t="e">
        <f>(('جدول  2'!#REF!+'جدول  2'!#REF!+'جدول  2'!#REF!)/('جدول  2'!#REF!+'جدول  2'!#REF!+'جدول  2'!#REF!+'جدول  2'!#REF!+'جدول  2'!#REF!+'جدول  2'!#REF!))*100</f>
        <v>#REF!</v>
      </c>
      <c r="K60" s="920" t="e">
        <f>(('جدول  2'!#REF!+'جدول  2'!#REF!+'جدول  2'!#REF!)/('جدول  2'!#REF!+'جدول  2'!#REF!+'جدول  2'!#REF!+'جدول  2'!#REF!+'جدول  2'!#REF!+'جدول  2'!#REF!))*100</f>
        <v>#REF!</v>
      </c>
      <c r="L60" s="920" t="e">
        <f>(('جدول  2'!#REF!+'جدول  2'!#REF!+'جدول  2'!#REF!)/('جدول  2'!#REF!+'جدول  2'!#REF!+'جدول  2'!#REF!+'جدول  2'!#REF!+'جدول  2'!#REF!+'جدول  2'!#REF!))*100</f>
        <v>#REF!</v>
      </c>
      <c r="M60" s="921"/>
      <c r="N60" s="922" t="e">
        <f>(('جدول  2'!#REF!+'جدول  2'!#REF!+'جدول  2'!#REF!)/('جدول  2'!#REF!+'جدول  2'!#REF!+'جدول  2'!#REF!+'جدول  2'!#REF!+'جدول  2'!#REF!+'جدول  2'!#REF!))*100</f>
        <v>#REF!</v>
      </c>
      <c r="O60" s="921" t="e">
        <f>(('جدول  2'!#REF!+'جدول  2'!#REF!+'جدول  2'!#REF!)/('جدول  2'!#REF!+'جدول  2'!#REF!+'جدول  2'!#REF!+'جدول  2'!#REF!+'جدول  2'!#REF!+'جدول  2'!#REF!))*100</f>
        <v>#REF!</v>
      </c>
      <c r="P60" s="921" t="e">
        <f>(('جدول  2'!#REF!+'جدول  2'!#REF!+'جدول  2'!#REF!)/('جدول  2'!#REF!+'جدول  2'!#REF!+'جدول  2'!#REF!+'جدول  2'!#REF!+'جدول  2'!#REF!+'جدول  2'!#REF!))*100</f>
        <v>#REF!</v>
      </c>
      <c r="Q60" s="921" t="e">
        <f>(('جدول  2'!#REF!+'جدول  2'!#REF!+'جدول  2'!#REF!)/('جدول  2'!#REF!+'جدول  2'!#REF!+'جدول  2'!#REF!+'جدول  2'!#REF!+'جدول  2'!#REF!+'جدول  2'!#REF!))*100</f>
        <v>#REF!</v>
      </c>
      <c r="R60" s="921">
        <f>(('جدول  2'!C21+'جدول  2'!C24+'جدول  2'!C25)/('جدول  2'!C39+'جدول  2'!C45+'جدول  2'!C47+'جدول  2'!C53+'جدول  2'!C61+'جدول  2'!C59))*100</f>
        <v>40.408155948445327</v>
      </c>
      <c r="S60" s="921">
        <f>(('جدول  2'!D21+'جدول  2'!D24+'جدول  2'!D25)/('جدول  2'!D39+'جدول  2'!D45+'جدول  2'!D47+'جدول  2'!D53+'جدول  2'!D61+'جدول  2'!D59))*100</f>
        <v>42.496914372747838</v>
      </c>
      <c r="T60" s="921">
        <f>(('جدول  2'!E21+'جدول  2'!E24+'جدول  2'!E25)/('جدول  2'!E39+'جدول  2'!E45+'جدول  2'!E47+'جدول  2'!E53+'جدول  2'!E61+'جدول  2'!E59))*100</f>
        <v>52.37237393704207</v>
      </c>
      <c r="U60" s="921">
        <f>(('جدول  2'!F21+'جدول  2'!F24+'جدول  2'!F25)/('جدول  2'!F39+'جدول  2'!F45+'جدول  2'!F47+'جدول  2'!F53+'جدول  2'!F61+'جدول  2'!F59))*100</f>
        <v>64.98617174026009</v>
      </c>
      <c r="V60" s="921">
        <f>(('جدول  2'!G21+'جدول  2'!G24+'جدول  2'!G25)/('جدول  2'!G39+'جدول  2'!G45+'جدول  2'!G47+'جدول  2'!G53+'جدول  2'!G61+'جدول  2'!G59))*100</f>
        <v>58.219181569014488</v>
      </c>
      <c r="W60" s="630" t="s">
        <v>1240</v>
      </c>
      <c r="X60" s="981"/>
      <c r="Y60" s="981"/>
      <c r="Z60" s="981"/>
      <c r="AA60" s="981"/>
      <c r="AB60" s="981"/>
      <c r="AC60" s="981"/>
      <c r="AD60" s="981"/>
      <c r="AE60" s="981"/>
      <c r="AF60" s="981"/>
      <c r="AG60" s="981"/>
    </row>
    <row r="61" spans="2:33" s="367" customFormat="1" ht="12.75" customHeight="1" x14ac:dyDescent="0.2">
      <c r="B61" s="629"/>
      <c r="C61" s="920"/>
      <c r="D61" s="920"/>
      <c r="E61" s="920"/>
      <c r="F61" s="920"/>
      <c r="G61" s="920"/>
      <c r="H61" s="920"/>
      <c r="I61" s="920"/>
      <c r="J61" s="920"/>
      <c r="K61" s="920"/>
      <c r="L61" s="920"/>
      <c r="M61" s="921"/>
      <c r="N61" s="922"/>
      <c r="O61" s="921"/>
      <c r="P61" s="921"/>
      <c r="Q61" s="921"/>
      <c r="R61" s="921"/>
      <c r="S61" s="921"/>
      <c r="T61" s="921"/>
      <c r="U61" s="921"/>
      <c r="V61" s="921"/>
      <c r="W61" s="630"/>
      <c r="X61" s="981"/>
      <c r="Y61" s="981"/>
      <c r="Z61" s="981"/>
      <c r="AA61" s="981"/>
      <c r="AB61" s="981"/>
      <c r="AC61" s="981"/>
      <c r="AD61" s="981"/>
      <c r="AE61" s="981"/>
      <c r="AF61" s="981"/>
      <c r="AG61" s="981"/>
    </row>
    <row r="62" spans="2:33" s="367" customFormat="1" ht="25.5" customHeight="1" x14ac:dyDescent="0.2">
      <c r="B62" s="629" t="s">
        <v>1047</v>
      </c>
      <c r="C62" s="920" t="e">
        <f>('جدول  2'!#REF!/('جدول  2'!#REF!+'جدول  2'!#REF!+'جدول  2'!#REF!))*100</f>
        <v>#REF!</v>
      </c>
      <c r="D62" s="920" t="e">
        <f>('جدول  2'!#REF!/('جدول  2'!#REF!+'جدول  2'!#REF!+'جدول  2'!#REF!))*100</f>
        <v>#REF!</v>
      </c>
      <c r="E62" s="920" t="e">
        <f>('جدول  2'!#REF!/('جدول  2'!#REF!+'جدول  2'!#REF!+'جدول  2'!#REF!))*100</f>
        <v>#REF!</v>
      </c>
      <c r="F62" s="920" t="e">
        <f>('جدول  2'!#REF!/('جدول  2'!#REF!+'جدول  2'!#REF!+'جدول  2'!#REF!))*100</f>
        <v>#REF!</v>
      </c>
      <c r="G62" s="920" t="e">
        <f>('جدول  2'!#REF!/('جدول  2'!#REF!+'جدول  2'!#REF!+'جدول  2'!#REF!))*100</f>
        <v>#REF!</v>
      </c>
      <c r="H62" s="920" t="e">
        <f>('جدول  2'!#REF!/('جدول  2'!#REF!+'جدول  2'!#REF!+'جدول  2'!#REF!))*100</f>
        <v>#REF!</v>
      </c>
      <c r="I62" s="920" t="e">
        <f>('جدول  2'!#REF!/('جدول  2'!#REF!+'جدول  2'!#REF!+'جدول  2'!#REF!))*100</f>
        <v>#REF!</v>
      </c>
      <c r="J62" s="920" t="e">
        <f>('جدول  2'!#REF!/('جدول  2'!#REF!+'جدول  2'!#REF!+'جدول  2'!#REF!))*100</f>
        <v>#REF!</v>
      </c>
      <c r="K62" s="920" t="e">
        <f>('جدول  2'!#REF!/('جدول  2'!#REF!+'جدول  2'!#REF!+'جدول  2'!#REF!))*100</f>
        <v>#REF!</v>
      </c>
      <c r="L62" s="920" t="e">
        <f>('جدول  2'!#REF!/('جدول  2'!#REF!+'جدول  2'!#REF!+'جدول  2'!#REF!))*100</f>
        <v>#REF!</v>
      </c>
      <c r="M62" s="921"/>
      <c r="N62" s="922" t="e">
        <f>('جدول  2'!#REF!/('جدول  2'!#REF!+'جدول  2'!#REF!+'جدول  2'!#REF!))*100</f>
        <v>#REF!</v>
      </c>
      <c r="O62" s="921" t="e">
        <f>('جدول  2'!#REF!/('جدول  2'!#REF!+'جدول  2'!#REF!+'جدول  2'!#REF!))*100</f>
        <v>#REF!</v>
      </c>
      <c r="P62" s="921" t="e">
        <f>('جدول  2'!#REF!/('جدول  2'!#REF!+'جدول  2'!#REF!+'جدول  2'!#REF!))*100</f>
        <v>#REF!</v>
      </c>
      <c r="Q62" s="921" t="e">
        <f>('جدول  2'!#REF!/('جدول  2'!#REF!+'جدول  2'!#REF!+'جدول  2'!#REF!))*100</f>
        <v>#REF!</v>
      </c>
      <c r="R62" s="921">
        <f>('جدول  2'!C24/('جدول  2'!C21+'جدول  2'!C25+'جدول  2'!C24))*100</f>
        <v>98.885824409773122</v>
      </c>
      <c r="S62" s="921">
        <f>('جدول  2'!D24/('جدول  2'!D21+'جدول  2'!D25+'جدول  2'!D24))*100</f>
        <v>98.710689663573504</v>
      </c>
      <c r="T62" s="982">
        <f>('جدول  2'!E24/('جدول  2'!E21+'جدول  2'!E25+'جدول  2'!E24))*100</f>
        <v>86.207507999982042</v>
      </c>
      <c r="U62" s="982">
        <f>('جدول  2'!F24/('جدول  2'!F21+'جدول  2'!F25+'جدول  2'!F24))*100</f>
        <v>99.167454121257549</v>
      </c>
      <c r="V62" s="982">
        <f>('جدول  2'!G24/('جدول  2'!G21+'جدول  2'!G25+'جدول  2'!G24))*100</f>
        <v>98.983069240021095</v>
      </c>
      <c r="W62" s="630" t="s">
        <v>1048</v>
      </c>
      <c r="X62" s="981"/>
      <c r="Y62" s="981"/>
      <c r="Z62" s="981"/>
      <c r="AA62" s="981"/>
      <c r="AB62" s="981"/>
      <c r="AC62" s="981"/>
      <c r="AD62" s="981"/>
      <c r="AE62" s="981"/>
      <c r="AF62" s="981"/>
      <c r="AG62" s="981"/>
    </row>
    <row r="63" spans="2:33" s="367" customFormat="1" ht="24.75" customHeight="1" thickBot="1" x14ac:dyDescent="0.25">
      <c r="B63" s="602"/>
      <c r="C63" s="957"/>
      <c r="D63" s="957"/>
      <c r="E63" s="957"/>
      <c r="F63" s="957"/>
      <c r="G63" s="957"/>
      <c r="H63" s="957"/>
      <c r="I63" s="957"/>
      <c r="J63" s="957"/>
      <c r="K63" s="957"/>
      <c r="L63" s="958"/>
      <c r="M63" s="958"/>
      <c r="N63" s="959"/>
      <c r="O63" s="958"/>
      <c r="P63" s="990"/>
      <c r="Q63" s="958"/>
      <c r="R63" s="958"/>
      <c r="S63" s="958"/>
      <c r="T63" s="990"/>
      <c r="U63" s="990"/>
      <c r="V63" s="990"/>
      <c r="W63" s="983"/>
      <c r="X63" s="981"/>
      <c r="Y63" s="981"/>
      <c r="Z63" s="981"/>
      <c r="AA63" s="981"/>
      <c r="AB63" s="981"/>
      <c r="AC63" s="981"/>
      <c r="AD63" s="981"/>
      <c r="AE63" s="981"/>
      <c r="AF63" s="981"/>
      <c r="AG63" s="981"/>
    </row>
    <row r="64" spans="2:33" s="258" customFormat="1" ht="9" customHeight="1" thickTop="1" x14ac:dyDescent="0.7">
      <c r="C64" s="334"/>
      <c r="D64" s="334"/>
      <c r="E64" s="334"/>
      <c r="F64" s="334"/>
      <c r="G64" s="334"/>
      <c r="H64" s="334"/>
      <c r="I64" s="334"/>
      <c r="J64" s="334"/>
      <c r="K64" s="334"/>
      <c r="L64" s="334"/>
      <c r="M64" s="334"/>
      <c r="N64" s="398"/>
      <c r="O64" s="334"/>
      <c r="P64" s="334"/>
      <c r="Q64" s="334"/>
      <c r="R64" s="334"/>
      <c r="S64" s="334"/>
      <c r="T64" s="334"/>
      <c r="U64" s="334"/>
      <c r="V64" s="334"/>
      <c r="X64" s="395"/>
      <c r="Y64" s="395"/>
      <c r="Z64" s="395"/>
      <c r="AA64" s="395"/>
      <c r="AB64" s="395"/>
      <c r="AC64" s="395"/>
      <c r="AD64" s="395"/>
      <c r="AE64" s="395"/>
      <c r="AF64" s="395"/>
      <c r="AG64" s="395"/>
    </row>
    <row r="65" spans="2:28" s="190" customFormat="1" ht="23.25" x14ac:dyDescent="0.5">
      <c r="B65" s="190" t="s">
        <v>1537</v>
      </c>
      <c r="C65" s="116"/>
      <c r="D65" s="116"/>
      <c r="E65" s="116"/>
      <c r="F65" s="116"/>
      <c r="G65" s="116"/>
      <c r="H65" s="116"/>
      <c r="I65" s="116"/>
      <c r="J65" s="116"/>
      <c r="K65" s="116"/>
      <c r="L65" s="116"/>
      <c r="M65" s="116"/>
      <c r="N65" s="411"/>
      <c r="O65" s="116"/>
      <c r="P65" s="116"/>
      <c r="Q65" s="116"/>
      <c r="R65" s="116"/>
      <c r="S65" s="116"/>
      <c r="T65" s="116"/>
      <c r="U65" s="116"/>
      <c r="V65" s="116"/>
      <c r="W65" s="190" t="s">
        <v>1538</v>
      </c>
      <c r="Y65" s="412"/>
    </row>
    <row r="66" spans="2:28" s="190" customFormat="1" ht="39.75" hidden="1" customHeight="1" x14ac:dyDescent="0.5">
      <c r="B66" s="1799" t="s">
        <v>1619</v>
      </c>
      <c r="C66" s="1800"/>
      <c r="D66" s="1800"/>
      <c r="E66" s="1800"/>
      <c r="F66" s="1800"/>
      <c r="G66" s="1800"/>
      <c r="H66" s="1800"/>
      <c r="I66" s="1800"/>
      <c r="J66" s="1800"/>
      <c r="K66" s="1800"/>
      <c r="L66" s="1801" t="s">
        <v>1618</v>
      </c>
      <c r="M66" s="1801"/>
      <c r="N66" s="1801"/>
      <c r="O66" s="1801"/>
      <c r="P66" s="1801"/>
      <c r="Q66" s="1801"/>
      <c r="R66" s="1801"/>
      <c r="S66" s="1801"/>
      <c r="T66" s="1801"/>
      <c r="U66" s="1801"/>
      <c r="V66" s="1801"/>
      <c r="W66" s="1802"/>
      <c r="X66" s="413"/>
      <c r="Y66" s="413"/>
      <c r="Z66" s="413"/>
      <c r="AA66" s="413"/>
      <c r="AB66" s="413"/>
    </row>
    <row r="67" spans="2:28" s="51" customFormat="1" ht="23.25" x14ac:dyDescent="0.5">
      <c r="B67" s="145" t="s">
        <v>1443</v>
      </c>
      <c r="C67" s="116"/>
      <c r="D67" s="116"/>
      <c r="E67" s="116"/>
      <c r="F67" s="116"/>
      <c r="G67" s="116"/>
      <c r="H67" s="116"/>
      <c r="I67" s="116"/>
      <c r="J67" s="116"/>
      <c r="K67" s="116"/>
      <c r="L67" s="116"/>
      <c r="M67" s="116"/>
      <c r="N67" s="411"/>
      <c r="O67" s="116"/>
      <c r="P67" s="116"/>
      <c r="Q67" s="116"/>
      <c r="R67" s="116"/>
      <c r="S67" s="116"/>
      <c r="T67" s="116"/>
      <c r="U67" s="414"/>
      <c r="V67" s="414"/>
      <c r="W67" s="51" t="s">
        <v>1444</v>
      </c>
    </row>
    <row r="68" spans="2:28" s="258" customFormat="1" ht="30.75" x14ac:dyDescent="0.7">
      <c r="B68" s="258" t="s">
        <v>261</v>
      </c>
      <c r="C68" s="334" t="e">
        <f t="shared" ref="C68:V68" si="10">+C15+C19-C28-C32</f>
        <v>#REF!</v>
      </c>
      <c r="D68" s="334" t="e">
        <f t="shared" si="10"/>
        <v>#REF!</v>
      </c>
      <c r="E68" s="334" t="e">
        <f t="shared" si="10"/>
        <v>#REF!</v>
      </c>
      <c r="F68" s="334" t="e">
        <f t="shared" si="10"/>
        <v>#REF!</v>
      </c>
      <c r="G68" s="334" t="e">
        <f t="shared" si="10"/>
        <v>#REF!</v>
      </c>
      <c r="H68" s="334" t="e">
        <f t="shared" si="10"/>
        <v>#REF!</v>
      </c>
      <c r="I68" s="334" t="e">
        <f t="shared" si="10"/>
        <v>#REF!</v>
      </c>
      <c r="J68" s="334" t="e">
        <f t="shared" si="10"/>
        <v>#REF!</v>
      </c>
      <c r="K68" s="334" t="e">
        <f t="shared" si="10"/>
        <v>#REF!</v>
      </c>
      <c r="L68" s="334" t="e">
        <f t="shared" si="10"/>
        <v>#REF!</v>
      </c>
      <c r="M68" s="334">
        <f t="shared" si="10"/>
        <v>0</v>
      </c>
      <c r="N68" s="398" t="e">
        <f t="shared" si="10"/>
        <v>#REF!</v>
      </c>
      <c r="O68" s="334" t="e">
        <f t="shared" si="10"/>
        <v>#REF!</v>
      </c>
      <c r="P68" s="334" t="e">
        <f t="shared" si="10"/>
        <v>#REF!</v>
      </c>
      <c r="Q68" s="334" t="e">
        <f t="shared" si="10"/>
        <v>#REF!</v>
      </c>
      <c r="R68" s="334" t="e">
        <f t="shared" si="10"/>
        <v>#REF!</v>
      </c>
      <c r="S68" s="334" t="e">
        <f t="shared" si="10"/>
        <v>#REF!</v>
      </c>
      <c r="T68" s="334" t="e">
        <f t="shared" si="10"/>
        <v>#REF!</v>
      </c>
      <c r="U68" s="334" t="e">
        <f t="shared" si="10"/>
        <v>#REF!</v>
      </c>
      <c r="V68" s="334" t="e">
        <f t="shared" si="10"/>
        <v>#REF!</v>
      </c>
      <c r="W68" s="258" t="s">
        <v>289</v>
      </c>
    </row>
    <row r="69" spans="2:28" s="258" customFormat="1" ht="30.75" x14ac:dyDescent="0.7">
      <c r="C69" s="334"/>
      <c r="D69" s="334"/>
      <c r="E69" s="334"/>
      <c r="F69" s="334"/>
      <c r="G69" s="334"/>
      <c r="H69" s="334"/>
      <c r="I69" s="334"/>
      <c r="J69" s="334"/>
      <c r="K69" s="334"/>
      <c r="L69" s="334"/>
      <c r="M69" s="334"/>
      <c r="N69" s="398"/>
      <c r="O69" s="334"/>
      <c r="P69" s="402"/>
      <c r="Q69" s="334"/>
      <c r="R69" s="334"/>
      <c r="S69" s="334"/>
      <c r="T69" s="402"/>
      <c r="U69" s="334"/>
      <c r="V69" s="334"/>
    </row>
    <row r="70" spans="2:28" s="258" customFormat="1" ht="30.75" x14ac:dyDescent="0.7">
      <c r="C70" s="334"/>
      <c r="D70" s="334"/>
      <c r="E70" s="334"/>
      <c r="F70" s="334"/>
      <c r="G70" s="334"/>
      <c r="H70" s="334"/>
      <c r="I70" s="334"/>
      <c r="J70" s="334"/>
      <c r="K70" s="334"/>
      <c r="L70" s="334"/>
      <c r="M70" s="334"/>
      <c r="N70" s="398"/>
      <c r="O70" s="334"/>
      <c r="P70" s="402"/>
      <c r="Q70" s="402"/>
      <c r="R70" s="402"/>
      <c r="S70" s="402"/>
      <c r="T70" s="334"/>
      <c r="U70" s="402"/>
      <c r="V70" s="402"/>
    </row>
    <row r="71" spans="2:28" s="258" customFormat="1" ht="30.75" x14ac:dyDescent="0.7">
      <c r="C71" s="334"/>
      <c r="D71" s="334"/>
      <c r="E71" s="334"/>
      <c r="F71" s="334"/>
      <c r="G71" s="334"/>
      <c r="H71" s="334"/>
      <c r="I71" s="334"/>
      <c r="J71" s="334"/>
      <c r="K71" s="334"/>
      <c r="L71" s="334"/>
      <c r="M71" s="334"/>
      <c r="N71" s="398"/>
      <c r="O71" s="334"/>
      <c r="P71" s="334"/>
      <c r="Q71" s="334"/>
      <c r="R71" s="334"/>
      <c r="S71" s="334"/>
      <c r="T71" s="334"/>
      <c r="U71" s="334"/>
      <c r="V71" s="402"/>
    </row>
    <row r="72" spans="2:28" s="258" customFormat="1" ht="30.75" x14ac:dyDescent="0.7">
      <c r="C72" s="334"/>
      <c r="D72" s="334"/>
      <c r="E72" s="334"/>
      <c r="F72" s="334"/>
      <c r="G72" s="334"/>
      <c r="H72" s="334"/>
      <c r="I72" s="334"/>
      <c r="J72" s="334"/>
      <c r="K72" s="334"/>
      <c r="L72" s="334"/>
      <c r="M72" s="334"/>
      <c r="N72" s="398"/>
      <c r="O72" s="334"/>
      <c r="P72" s="334"/>
      <c r="Q72" s="334"/>
      <c r="R72" s="334"/>
      <c r="S72" s="334"/>
      <c r="T72" s="334"/>
      <c r="U72" s="334"/>
      <c r="V72" s="402"/>
    </row>
    <row r="73" spans="2:28" s="258" customFormat="1" ht="30.75" x14ac:dyDescent="0.7">
      <c r="C73" s="334"/>
      <c r="D73" s="334"/>
      <c r="E73" s="334"/>
      <c r="F73" s="334"/>
      <c r="G73" s="334"/>
      <c r="H73" s="334"/>
      <c r="I73" s="334"/>
      <c r="J73" s="334"/>
      <c r="K73" s="334"/>
      <c r="L73" s="334"/>
      <c r="M73" s="334"/>
      <c r="N73" s="398"/>
      <c r="O73" s="334"/>
      <c r="P73" s="334"/>
      <c r="Q73" s="334"/>
      <c r="R73" s="334"/>
      <c r="S73" s="334"/>
      <c r="T73" s="334"/>
      <c r="U73" s="334"/>
      <c r="V73" s="402"/>
    </row>
    <row r="74" spans="2:28" s="258" customFormat="1" ht="30.75" x14ac:dyDescent="0.7">
      <c r="C74" s="334"/>
      <c r="D74" s="334"/>
      <c r="E74" s="334"/>
      <c r="F74" s="334"/>
      <c r="G74" s="334"/>
      <c r="H74" s="334"/>
      <c r="I74" s="334"/>
      <c r="J74" s="334"/>
      <c r="K74" s="334"/>
      <c r="L74" s="334"/>
      <c r="M74" s="334"/>
      <c r="N74" s="398"/>
      <c r="O74" s="334"/>
      <c r="P74" s="334"/>
      <c r="Q74" s="334"/>
      <c r="R74" s="334"/>
      <c r="S74" s="334"/>
      <c r="T74" s="334"/>
      <c r="U74" s="334"/>
      <c r="V74" s="402"/>
    </row>
    <row r="75" spans="2:28" s="258" customFormat="1" ht="30.75" x14ac:dyDescent="0.7">
      <c r="C75" s="334"/>
      <c r="D75" s="334"/>
      <c r="E75" s="334"/>
      <c r="F75" s="334"/>
      <c r="G75" s="334"/>
      <c r="H75" s="334"/>
      <c r="I75" s="334"/>
      <c r="J75" s="334"/>
      <c r="K75" s="334"/>
      <c r="L75" s="334"/>
      <c r="M75" s="334"/>
      <c r="N75" s="398"/>
      <c r="O75" s="334"/>
      <c r="P75" s="334"/>
      <c r="Q75" s="334"/>
      <c r="R75" s="334"/>
      <c r="S75" s="334"/>
      <c r="T75" s="334"/>
      <c r="U75" s="334"/>
      <c r="V75" s="402"/>
    </row>
    <row r="76" spans="2:28" s="258" customFormat="1" ht="30.75" x14ac:dyDescent="0.7">
      <c r="C76" s="334"/>
      <c r="D76" s="334"/>
      <c r="E76" s="334"/>
      <c r="F76" s="334"/>
      <c r="G76" s="334"/>
      <c r="H76" s="334"/>
      <c r="I76" s="334"/>
      <c r="J76" s="334"/>
      <c r="K76" s="334"/>
      <c r="L76" s="334"/>
      <c r="M76" s="334"/>
      <c r="N76" s="398"/>
      <c r="O76" s="334"/>
      <c r="P76" s="334"/>
      <c r="Q76" s="334"/>
      <c r="R76" s="334"/>
      <c r="S76" s="334"/>
      <c r="T76" s="334"/>
      <c r="U76" s="334"/>
      <c r="V76" s="402"/>
    </row>
    <row r="77" spans="2:28" s="258" customFormat="1" ht="30.75" x14ac:dyDescent="0.7">
      <c r="C77" s="334"/>
      <c r="D77" s="334"/>
      <c r="E77" s="334"/>
      <c r="F77" s="334"/>
      <c r="G77" s="334"/>
      <c r="H77" s="334"/>
      <c r="I77" s="334"/>
      <c r="J77" s="334"/>
      <c r="K77" s="334"/>
      <c r="L77" s="334"/>
      <c r="M77" s="334"/>
      <c r="N77" s="398"/>
      <c r="O77" s="334"/>
      <c r="P77" s="334"/>
      <c r="Q77" s="334"/>
      <c r="R77" s="334"/>
      <c r="S77" s="334"/>
      <c r="T77" s="334"/>
      <c r="U77" s="334"/>
      <c r="V77" s="402"/>
    </row>
    <row r="78" spans="2:28" s="258" customFormat="1" ht="30.75" x14ac:dyDescent="0.7">
      <c r="C78" s="334"/>
      <c r="D78" s="334"/>
      <c r="E78" s="334"/>
      <c r="F78" s="334"/>
      <c r="G78" s="334"/>
      <c r="H78" s="334"/>
      <c r="I78" s="334"/>
      <c r="J78" s="334"/>
      <c r="K78" s="334"/>
      <c r="L78" s="334"/>
      <c r="M78" s="334"/>
      <c r="N78" s="398"/>
      <c r="O78" s="334"/>
      <c r="P78" s="334"/>
      <c r="Q78" s="334"/>
      <c r="R78" s="402"/>
      <c r="S78" s="334"/>
      <c r="T78" s="334"/>
      <c r="U78" s="334"/>
      <c r="V78" s="402"/>
    </row>
    <row r="79" spans="2:28" s="258" customFormat="1" ht="30.75" x14ac:dyDescent="0.7">
      <c r="C79" s="334"/>
      <c r="D79" s="334"/>
      <c r="E79" s="334"/>
      <c r="F79" s="334"/>
      <c r="G79" s="334"/>
      <c r="H79" s="334"/>
      <c r="I79" s="334"/>
      <c r="J79" s="334"/>
      <c r="K79" s="334"/>
      <c r="L79" s="334"/>
      <c r="M79" s="334"/>
      <c r="N79" s="398"/>
      <c r="O79" s="334"/>
      <c r="P79" s="334"/>
      <c r="Q79" s="334"/>
      <c r="R79" s="334"/>
      <c r="S79" s="334"/>
      <c r="T79" s="334"/>
      <c r="U79" s="334"/>
      <c r="V79" s="402"/>
    </row>
    <row r="80" spans="2:28" s="258" customFormat="1" ht="30.75" x14ac:dyDescent="0.7">
      <c r="C80" s="334"/>
      <c r="D80" s="334"/>
      <c r="E80" s="334"/>
      <c r="F80" s="334"/>
      <c r="G80" s="334"/>
      <c r="H80" s="334"/>
      <c r="I80" s="334"/>
      <c r="J80" s="334"/>
      <c r="K80" s="334"/>
      <c r="L80" s="334"/>
      <c r="M80" s="334"/>
      <c r="N80" s="398"/>
      <c r="O80" s="334"/>
      <c r="P80" s="334"/>
      <c r="Q80" s="334"/>
      <c r="R80" s="334"/>
      <c r="S80" s="334"/>
      <c r="T80" s="402"/>
      <c r="U80" s="334"/>
      <c r="V80" s="402"/>
    </row>
    <row r="81" spans="3:22" s="258" customFormat="1" ht="30.75" x14ac:dyDescent="0.7">
      <c r="C81" s="334"/>
      <c r="D81" s="334"/>
      <c r="E81" s="334"/>
      <c r="F81" s="334"/>
      <c r="G81" s="334"/>
      <c r="H81" s="334"/>
      <c r="I81" s="334"/>
      <c r="J81" s="334"/>
      <c r="K81" s="334"/>
      <c r="L81" s="334"/>
      <c r="M81" s="334"/>
      <c r="N81" s="398"/>
      <c r="O81" s="334"/>
      <c r="P81" s="334"/>
      <c r="Q81" s="402"/>
      <c r="R81" s="334"/>
      <c r="S81" s="334"/>
      <c r="T81" s="402"/>
      <c r="U81" s="334"/>
      <c r="V81" s="402"/>
    </row>
    <row r="82" spans="3:22" s="258" customFormat="1" ht="30.75" x14ac:dyDescent="0.7">
      <c r="N82" s="396"/>
      <c r="V82" s="402"/>
    </row>
    <row r="83" spans="3:22" ht="30.75" x14ac:dyDescent="0.7">
      <c r="V83" s="402"/>
    </row>
    <row r="84" spans="3:22" ht="30.75" x14ac:dyDescent="0.7">
      <c r="V84" s="402"/>
    </row>
    <row r="85" spans="3:22" ht="30.75" x14ac:dyDescent="0.7">
      <c r="V85" s="402"/>
    </row>
    <row r="86" spans="3:22" ht="30.75" x14ac:dyDescent="0.7">
      <c r="V86" s="402"/>
    </row>
    <row r="87" spans="3:22" ht="30.75" x14ac:dyDescent="0.7">
      <c r="V87" s="402"/>
    </row>
    <row r="88" spans="3:22" ht="30.75" x14ac:dyDescent="0.7">
      <c r="V88" s="402"/>
    </row>
    <row r="89" spans="3:22" ht="30.75" x14ac:dyDescent="0.7">
      <c r="V89" s="402"/>
    </row>
    <row r="90" spans="3:22" ht="30.75" x14ac:dyDescent="0.7">
      <c r="V90" s="402"/>
    </row>
    <row r="91" spans="3:22" ht="30.75" x14ac:dyDescent="0.7">
      <c r="V91" s="402"/>
    </row>
    <row r="92" spans="3:22" ht="30.75" x14ac:dyDescent="0.7">
      <c r="V92" s="402"/>
    </row>
    <row r="93" spans="3:22" ht="30.75" x14ac:dyDescent="0.7">
      <c r="V93" s="402"/>
    </row>
    <row r="94" spans="3:22" ht="30.75" x14ac:dyDescent="0.7">
      <c r="V94" s="402"/>
    </row>
    <row r="95" spans="3:22" ht="30.75" x14ac:dyDescent="0.7">
      <c r="V95" s="402"/>
    </row>
    <row r="96" spans="3:22" ht="30.75" x14ac:dyDescent="0.7">
      <c r="V96" s="402"/>
    </row>
    <row r="97" spans="22:22" ht="30.75" x14ac:dyDescent="0.7">
      <c r="V97" s="402"/>
    </row>
    <row r="98" spans="22:22" ht="30.75" x14ac:dyDescent="0.7">
      <c r="V98" s="402"/>
    </row>
    <row r="99" spans="22:22" ht="30.75" x14ac:dyDescent="0.7">
      <c r="V99" s="402"/>
    </row>
    <row r="100" spans="22:22" ht="30.75" x14ac:dyDescent="0.7">
      <c r="V100" s="402"/>
    </row>
    <row r="101" spans="22:22" ht="30.75" x14ac:dyDescent="0.7">
      <c r="V101" s="402"/>
    </row>
    <row r="102" spans="22:22" ht="30.75" x14ac:dyDescent="0.7">
      <c r="V102" s="402"/>
    </row>
    <row r="103" spans="22:22" ht="30.75" x14ac:dyDescent="0.7">
      <c r="V103" s="402"/>
    </row>
    <row r="104" spans="22:22" ht="30.75" x14ac:dyDescent="0.7">
      <c r="V104" s="402"/>
    </row>
    <row r="105" spans="22:22" ht="30.75" x14ac:dyDescent="0.7">
      <c r="V105" s="402"/>
    </row>
    <row r="106" spans="22:22" ht="30.75" x14ac:dyDescent="0.7">
      <c r="V106" s="402"/>
    </row>
    <row r="107" spans="22:22" ht="30.75" x14ac:dyDescent="0.7">
      <c r="V107" s="402"/>
    </row>
    <row r="108" spans="22:22" ht="30.75" x14ac:dyDescent="0.7">
      <c r="V108" s="402"/>
    </row>
    <row r="109" spans="22:22" ht="30.75" x14ac:dyDescent="0.7">
      <c r="V109" s="402"/>
    </row>
    <row r="110" spans="22:22" ht="30.75" x14ac:dyDescent="0.7">
      <c r="V110" s="402"/>
    </row>
    <row r="111" spans="22:22" ht="30.75" x14ac:dyDescent="0.7">
      <c r="V111" s="402"/>
    </row>
    <row r="112" spans="22:22" ht="30.75" x14ac:dyDescent="0.7">
      <c r="V112" s="402"/>
    </row>
    <row r="113" spans="22:22" ht="30.75" x14ac:dyDescent="0.7">
      <c r="V113" s="402"/>
    </row>
    <row r="114" spans="22:22" ht="30.75" x14ac:dyDescent="0.7">
      <c r="V114" s="402"/>
    </row>
    <row r="115" spans="22:22" ht="30.75" x14ac:dyDescent="0.7">
      <c r="V115" s="402"/>
    </row>
    <row r="116" spans="22:22" ht="30.75" x14ac:dyDescent="0.7">
      <c r="V116" s="402"/>
    </row>
    <row r="117" spans="22:22" ht="30.75" x14ac:dyDescent="0.7">
      <c r="V117" s="402"/>
    </row>
    <row r="118" spans="22:22" ht="30.75" x14ac:dyDescent="0.7">
      <c r="V118" s="402"/>
    </row>
    <row r="119" spans="22:22" ht="30.75" x14ac:dyDescent="0.7">
      <c r="V119" s="402"/>
    </row>
    <row r="120" spans="22:22" ht="30.75" x14ac:dyDescent="0.7">
      <c r="V120" s="402"/>
    </row>
    <row r="121" spans="22:22" ht="30.75" x14ac:dyDescent="0.7">
      <c r="V121" s="402"/>
    </row>
    <row r="122" spans="22:22" ht="30.75" x14ac:dyDescent="0.7">
      <c r="V122" s="402"/>
    </row>
    <row r="123" spans="22:22" ht="30.75" x14ac:dyDescent="0.7">
      <c r="V123" s="402"/>
    </row>
    <row r="124" spans="22:22" ht="30.75" x14ac:dyDescent="0.7">
      <c r="V124" s="402"/>
    </row>
    <row r="125" spans="22:22" ht="30.75" x14ac:dyDescent="0.7">
      <c r="V125" s="402"/>
    </row>
    <row r="126" spans="22:22" ht="30.75" x14ac:dyDescent="0.7">
      <c r="V126" s="402"/>
    </row>
    <row r="127" spans="22:22" ht="30.75" x14ac:dyDescent="0.7">
      <c r="V127" s="402"/>
    </row>
    <row r="128" spans="22:22" ht="30.75" x14ac:dyDescent="0.7">
      <c r="V128" s="402"/>
    </row>
    <row r="129" spans="22:22" ht="30.75" x14ac:dyDescent="0.7">
      <c r="V129" s="402"/>
    </row>
    <row r="130" spans="22:22" ht="30.75" x14ac:dyDescent="0.7">
      <c r="V130" s="402"/>
    </row>
    <row r="131" spans="22:22" ht="30.75" x14ac:dyDescent="0.7">
      <c r="V131" s="402"/>
    </row>
    <row r="132" spans="22:22" ht="30.75" x14ac:dyDescent="0.7">
      <c r="V132" s="402"/>
    </row>
    <row r="133" spans="22:22" ht="30.75" x14ac:dyDescent="0.7">
      <c r="V133" s="402"/>
    </row>
    <row r="134" spans="22:22" ht="30.75" x14ac:dyDescent="0.7">
      <c r="V134" s="402"/>
    </row>
    <row r="135" spans="22:22" ht="30.75" x14ac:dyDescent="0.7">
      <c r="V135" s="402"/>
    </row>
    <row r="136" spans="22:22" ht="30.75" x14ac:dyDescent="0.7">
      <c r="V136" s="402"/>
    </row>
    <row r="137" spans="22:22" ht="30.75" x14ac:dyDescent="0.7">
      <c r="V137" s="402"/>
    </row>
    <row r="138" spans="22:22" ht="30.75" x14ac:dyDescent="0.7">
      <c r="V138" s="402"/>
    </row>
    <row r="139" spans="22:22" ht="30.75" x14ac:dyDescent="0.7">
      <c r="V139" s="402"/>
    </row>
    <row r="140" spans="22:22" ht="30.75" x14ac:dyDescent="0.7">
      <c r="V140" s="402"/>
    </row>
    <row r="141" spans="22:22" ht="30.75" x14ac:dyDescent="0.7">
      <c r="V141" s="402"/>
    </row>
    <row r="142" spans="22:22" ht="30.75" x14ac:dyDescent="0.7">
      <c r="V142" s="402"/>
    </row>
    <row r="143" spans="22:22" ht="30.75" x14ac:dyDescent="0.7">
      <c r="V143" s="402"/>
    </row>
    <row r="144" spans="22:22" ht="30.75" x14ac:dyDescent="0.7">
      <c r="V144" s="402"/>
    </row>
    <row r="145" spans="22:22" ht="30.75" x14ac:dyDescent="0.7">
      <c r="V145" s="402"/>
    </row>
    <row r="146" spans="22:22" ht="30.75" x14ac:dyDescent="0.7">
      <c r="V146" s="402"/>
    </row>
    <row r="147" spans="22:22" ht="30.75" x14ac:dyDescent="0.7">
      <c r="V147" s="402"/>
    </row>
    <row r="148" spans="22:22" ht="30.75" x14ac:dyDescent="0.7">
      <c r="V148" s="402"/>
    </row>
    <row r="149" spans="22:22" ht="30.75" x14ac:dyDescent="0.7">
      <c r="V149" s="402"/>
    </row>
    <row r="150" spans="22:22" ht="30.75" x14ac:dyDescent="0.7">
      <c r="V150" s="402"/>
    </row>
    <row r="151" spans="22:22" ht="30.75" x14ac:dyDescent="0.7">
      <c r="V151" s="402"/>
    </row>
    <row r="152" spans="22:22" ht="30.75" x14ac:dyDescent="0.7">
      <c r="V152" s="402"/>
    </row>
    <row r="153" spans="22:22" ht="30.75" x14ac:dyDescent="0.7">
      <c r="V153" s="402"/>
    </row>
    <row r="154" spans="22:22" ht="30.75" x14ac:dyDescent="0.7">
      <c r="V154" s="402"/>
    </row>
    <row r="155" spans="22:22" ht="30.75" x14ac:dyDescent="0.7">
      <c r="V155" s="402"/>
    </row>
    <row r="156" spans="22:22" ht="30.75" x14ac:dyDescent="0.7">
      <c r="V156" s="402"/>
    </row>
    <row r="157" spans="22:22" ht="30.75" x14ac:dyDescent="0.7">
      <c r="V157" s="402"/>
    </row>
    <row r="158" spans="22:22" ht="30.75" x14ac:dyDescent="0.7">
      <c r="V158" s="402"/>
    </row>
    <row r="159" spans="22:22" ht="30.75" x14ac:dyDescent="0.7">
      <c r="V159" s="402"/>
    </row>
    <row r="160" spans="22:22" ht="30.75" x14ac:dyDescent="0.7">
      <c r="V160" s="402"/>
    </row>
    <row r="161" spans="22:22" ht="30.75" x14ac:dyDescent="0.7">
      <c r="V161" s="402"/>
    </row>
    <row r="162" spans="22:22" ht="30.75" x14ac:dyDescent="0.7">
      <c r="V162" s="402"/>
    </row>
    <row r="163" spans="22:22" ht="30.75" x14ac:dyDescent="0.7">
      <c r="V163" s="402"/>
    </row>
    <row r="164" spans="22:22" ht="30.75" x14ac:dyDescent="0.7">
      <c r="V164" s="402"/>
    </row>
    <row r="165" spans="22:22" ht="30.75" x14ac:dyDescent="0.7">
      <c r="V165" s="402"/>
    </row>
    <row r="166" spans="22:22" ht="30.75" x14ac:dyDescent="0.7">
      <c r="V166" s="402"/>
    </row>
    <row r="167" spans="22:22" ht="30.75" x14ac:dyDescent="0.7">
      <c r="V167" s="402"/>
    </row>
    <row r="168" spans="22:22" ht="30.75" x14ac:dyDescent="0.7">
      <c r="V168" s="402"/>
    </row>
    <row r="169" spans="22:22" ht="30.75" x14ac:dyDescent="0.7">
      <c r="V169" s="402"/>
    </row>
    <row r="170" spans="22:22" ht="30.75" x14ac:dyDescent="0.7">
      <c r="V170" s="402"/>
    </row>
    <row r="171" spans="22:22" ht="30.75" x14ac:dyDescent="0.7">
      <c r="V171" s="402"/>
    </row>
    <row r="172" spans="22:22" ht="30.75" x14ac:dyDescent="0.7">
      <c r="V172" s="402"/>
    </row>
    <row r="173" spans="22:22" ht="30.75" x14ac:dyDescent="0.7">
      <c r="V173" s="402"/>
    </row>
    <row r="174" spans="22:22" ht="30.75" x14ac:dyDescent="0.7">
      <c r="V174" s="402"/>
    </row>
    <row r="175" spans="22:22" ht="30.75" x14ac:dyDescent="0.7">
      <c r="V175" s="402"/>
    </row>
    <row r="176" spans="22:22" ht="30.75" x14ac:dyDescent="0.7">
      <c r="V176" s="402"/>
    </row>
    <row r="177" spans="22:22" ht="30.75" x14ac:dyDescent="0.7">
      <c r="V177" s="402"/>
    </row>
    <row r="178" spans="22:22" ht="30.75" x14ac:dyDescent="0.7">
      <c r="V178" s="402"/>
    </row>
    <row r="179" spans="22:22" ht="30.75" x14ac:dyDescent="0.7">
      <c r="V179" s="402"/>
    </row>
    <row r="180" spans="22:22" ht="30.75" x14ac:dyDescent="0.7">
      <c r="V180" s="402"/>
    </row>
    <row r="181" spans="22:22" ht="30.75" x14ac:dyDescent="0.7">
      <c r="V181" s="402"/>
    </row>
    <row r="182" spans="22:22" ht="30.75" x14ac:dyDescent="0.7">
      <c r="V182" s="402"/>
    </row>
    <row r="183" spans="22:22" ht="30.75" x14ac:dyDescent="0.7">
      <c r="V183" s="402"/>
    </row>
    <row r="184" spans="22:22" ht="30.75" x14ac:dyDescent="0.7">
      <c r="V184" s="402"/>
    </row>
    <row r="185" spans="22:22" ht="30.75" x14ac:dyDescent="0.7">
      <c r="V185" s="402"/>
    </row>
    <row r="186" spans="22:22" ht="30.75" x14ac:dyDescent="0.7">
      <c r="V186" s="402"/>
    </row>
    <row r="187" spans="22:22" ht="30.75" x14ac:dyDescent="0.7">
      <c r="V187" s="402"/>
    </row>
    <row r="188" spans="22:22" ht="30.75" x14ac:dyDescent="0.7">
      <c r="V188" s="402"/>
    </row>
    <row r="189" spans="22:22" ht="30.75" x14ac:dyDescent="0.7">
      <c r="V189" s="402"/>
    </row>
    <row r="190" spans="22:22" ht="30.75" x14ac:dyDescent="0.7">
      <c r="V190" s="402"/>
    </row>
    <row r="191" spans="22:22" ht="30.75" x14ac:dyDescent="0.7">
      <c r="V191" s="402"/>
    </row>
    <row r="192" spans="22:22" ht="30.75" x14ac:dyDescent="0.7">
      <c r="V192" s="402"/>
    </row>
    <row r="193" spans="22:22" ht="30.75" x14ac:dyDescent="0.7">
      <c r="V193" s="402"/>
    </row>
    <row r="194" spans="22:22" ht="30.75" x14ac:dyDescent="0.7">
      <c r="V194" s="402"/>
    </row>
    <row r="195" spans="22:22" ht="30.75" x14ac:dyDescent="0.7">
      <c r="V195" s="402"/>
    </row>
    <row r="196" spans="22:22" ht="30.75" x14ac:dyDescent="0.7">
      <c r="V196" s="402"/>
    </row>
    <row r="197" spans="22:22" ht="30.75" x14ac:dyDescent="0.7">
      <c r="V197" s="402"/>
    </row>
    <row r="198" spans="22:22" ht="30.75" x14ac:dyDescent="0.7">
      <c r="V198" s="402"/>
    </row>
    <row r="199" spans="22:22" ht="30.75" x14ac:dyDescent="0.7">
      <c r="V199" s="402"/>
    </row>
    <row r="200" spans="22:22" ht="30.75" x14ac:dyDescent="0.7">
      <c r="V200" s="402"/>
    </row>
    <row r="201" spans="22:22" ht="30.75" x14ac:dyDescent="0.7">
      <c r="V201" s="402"/>
    </row>
    <row r="202" spans="22:22" ht="30.75" x14ac:dyDescent="0.7">
      <c r="V202" s="402"/>
    </row>
    <row r="203" spans="22:22" ht="30.75" x14ac:dyDescent="0.7">
      <c r="V203" s="402"/>
    </row>
    <row r="204" spans="22:22" ht="30.75" x14ac:dyDescent="0.7">
      <c r="V204" s="402"/>
    </row>
    <row r="205" spans="22:22" ht="30.75" x14ac:dyDescent="0.7">
      <c r="V205" s="402"/>
    </row>
    <row r="206" spans="22:22" ht="30.75" x14ac:dyDescent="0.7">
      <c r="V206" s="402"/>
    </row>
    <row r="207" spans="22:22" ht="30.75" x14ac:dyDescent="0.7">
      <c r="V207" s="402"/>
    </row>
    <row r="208" spans="22:22" ht="30.75" x14ac:dyDescent="0.7">
      <c r="V208" s="402"/>
    </row>
    <row r="209" spans="22:22" ht="30.75" x14ac:dyDescent="0.7">
      <c r="V209" s="402"/>
    </row>
    <row r="210" spans="22:22" ht="30.75" x14ac:dyDescent="0.7">
      <c r="V210" s="402"/>
    </row>
    <row r="211" spans="22:22" ht="30.75" x14ac:dyDescent="0.7">
      <c r="V211" s="402"/>
    </row>
    <row r="212" spans="22:22" ht="30.75" x14ac:dyDescent="0.7">
      <c r="V212" s="402"/>
    </row>
    <row r="213" spans="22:22" ht="30.75" x14ac:dyDescent="0.7">
      <c r="V213" s="402"/>
    </row>
    <row r="214" spans="22:22" ht="30.75" x14ac:dyDescent="0.7">
      <c r="V214" s="402"/>
    </row>
    <row r="215" spans="22:22" ht="30.75" x14ac:dyDescent="0.7">
      <c r="V215" s="402"/>
    </row>
    <row r="216" spans="22:22" ht="30.75" x14ac:dyDescent="0.7">
      <c r="V216" s="402"/>
    </row>
    <row r="217" spans="22:22" ht="30.75" x14ac:dyDescent="0.7">
      <c r="V217" s="402"/>
    </row>
    <row r="218" spans="22:22" ht="30.75" x14ac:dyDescent="0.7">
      <c r="V218" s="402"/>
    </row>
    <row r="219" spans="22:22" ht="30.75" x14ac:dyDescent="0.7">
      <c r="V219" s="402"/>
    </row>
    <row r="220" spans="22:22" ht="30.75" x14ac:dyDescent="0.7">
      <c r="V220" s="402"/>
    </row>
    <row r="221" spans="22:22" ht="30.75" x14ac:dyDescent="0.7">
      <c r="V221" s="402"/>
    </row>
    <row r="222" spans="22:22" ht="30.75" x14ac:dyDescent="0.7">
      <c r="V222" s="402"/>
    </row>
    <row r="223" spans="22:22" ht="30.75" x14ac:dyDescent="0.7">
      <c r="V223" s="402"/>
    </row>
    <row r="224" spans="22:22" ht="30.75" x14ac:dyDescent="0.7">
      <c r="V224" s="402"/>
    </row>
    <row r="225" spans="22:22" ht="30.75" x14ac:dyDescent="0.7">
      <c r="V225" s="402"/>
    </row>
    <row r="226" spans="22:22" ht="30.75" x14ac:dyDescent="0.7">
      <c r="V226" s="402"/>
    </row>
    <row r="227" spans="22:22" ht="30.75" x14ac:dyDescent="0.7">
      <c r="V227" s="402"/>
    </row>
    <row r="228" spans="22:22" ht="30.75" x14ac:dyDescent="0.7">
      <c r="V228" s="402"/>
    </row>
    <row r="229" spans="22:22" ht="30.75" x14ac:dyDescent="0.7">
      <c r="V229" s="402"/>
    </row>
    <row r="230" spans="22:22" ht="30.75" x14ac:dyDescent="0.7">
      <c r="V230" s="402"/>
    </row>
    <row r="231" spans="22:22" ht="30.75" x14ac:dyDescent="0.7">
      <c r="V231" s="402"/>
    </row>
    <row r="232" spans="22:22" ht="30.75" x14ac:dyDescent="0.7">
      <c r="V232" s="402"/>
    </row>
    <row r="233" spans="22:22" ht="30.75" x14ac:dyDescent="0.7">
      <c r="V233" s="402"/>
    </row>
    <row r="234" spans="22:22" ht="30.75" x14ac:dyDescent="0.7">
      <c r="V234" s="402"/>
    </row>
    <row r="235" spans="22:22" ht="30.75" x14ac:dyDescent="0.7">
      <c r="V235" s="402"/>
    </row>
    <row r="236" spans="22:22" ht="30.75" x14ac:dyDescent="0.7">
      <c r="V236" s="402"/>
    </row>
    <row r="237" spans="22:22" ht="30.75" x14ac:dyDescent="0.7">
      <c r="V237" s="402"/>
    </row>
    <row r="238" spans="22:22" ht="30.75" x14ac:dyDescent="0.7">
      <c r="V238" s="402"/>
    </row>
    <row r="239" spans="22:22" ht="30.75" x14ac:dyDescent="0.7">
      <c r="V239" s="402"/>
    </row>
    <row r="240" spans="22:22" ht="30.75" x14ac:dyDescent="0.7">
      <c r="V240" s="402"/>
    </row>
    <row r="241" spans="22:22" ht="30.75" x14ac:dyDescent="0.7">
      <c r="V241" s="402"/>
    </row>
    <row r="242" spans="22:22" ht="30.75" x14ac:dyDescent="0.7">
      <c r="V242" s="402"/>
    </row>
    <row r="243" spans="22:22" ht="30.75" x14ac:dyDescent="0.7">
      <c r="V243" s="402"/>
    </row>
    <row r="244" spans="22:22" ht="30.75" x14ac:dyDescent="0.7">
      <c r="V244" s="402"/>
    </row>
    <row r="245" spans="22:22" ht="30.75" x14ac:dyDescent="0.7">
      <c r="V245" s="402"/>
    </row>
    <row r="246" spans="22:22" ht="30.75" x14ac:dyDescent="0.7">
      <c r="V246" s="402"/>
    </row>
    <row r="247" spans="22:22" ht="30.75" x14ac:dyDescent="0.7">
      <c r="V247" s="402"/>
    </row>
    <row r="248" spans="22:22" ht="30.75" x14ac:dyDescent="0.7">
      <c r="V248" s="402"/>
    </row>
    <row r="249" spans="22:22" ht="30.75" x14ac:dyDescent="0.7">
      <c r="V249" s="402"/>
    </row>
    <row r="250" spans="22:22" ht="30.75" x14ac:dyDescent="0.7">
      <c r="V250" s="402"/>
    </row>
    <row r="251" spans="22:22" ht="30.75" x14ac:dyDescent="0.7">
      <c r="V251" s="402"/>
    </row>
    <row r="252" spans="22:22" ht="30.75" x14ac:dyDescent="0.7">
      <c r="V252" s="402"/>
    </row>
    <row r="253" spans="22:22" ht="30.75" x14ac:dyDescent="0.7">
      <c r="V253" s="402"/>
    </row>
    <row r="254" spans="22:22" ht="30.75" x14ac:dyDescent="0.7">
      <c r="V254" s="402"/>
    </row>
    <row r="255" spans="22:22" ht="30.75" x14ac:dyDescent="0.7">
      <c r="V255" s="402"/>
    </row>
    <row r="256" spans="22:22" ht="30.75" x14ac:dyDescent="0.7">
      <c r="V256" s="402"/>
    </row>
    <row r="257" spans="22:22" ht="30.75" x14ac:dyDescent="0.7">
      <c r="V257" s="402"/>
    </row>
    <row r="258" spans="22:22" ht="30.75" x14ac:dyDescent="0.7">
      <c r="V258" s="402"/>
    </row>
    <row r="259" spans="22:22" ht="30.75" x14ac:dyDescent="0.7">
      <c r="V259" s="402"/>
    </row>
    <row r="260" spans="22:22" ht="30.75" x14ac:dyDescent="0.7">
      <c r="V260" s="402"/>
    </row>
    <row r="261" spans="22:22" ht="30.75" x14ac:dyDescent="0.7">
      <c r="V261" s="402"/>
    </row>
    <row r="262" spans="22:22" ht="30.75" x14ac:dyDescent="0.7">
      <c r="V262" s="402"/>
    </row>
    <row r="263" spans="22:22" ht="30.75" x14ac:dyDescent="0.7">
      <c r="V263" s="402"/>
    </row>
    <row r="264" spans="22:22" ht="30.75" x14ac:dyDescent="0.7">
      <c r="V264" s="402"/>
    </row>
    <row r="265" spans="22:22" ht="30.75" x14ac:dyDescent="0.7">
      <c r="V265" s="402"/>
    </row>
    <row r="266" spans="22:22" ht="30.75" x14ac:dyDescent="0.7">
      <c r="V266" s="402"/>
    </row>
    <row r="267" spans="22:22" ht="30.75" x14ac:dyDescent="0.7">
      <c r="V267" s="402"/>
    </row>
    <row r="268" spans="22:22" ht="30.75" x14ac:dyDescent="0.7">
      <c r="V268" s="402"/>
    </row>
    <row r="269" spans="22:22" ht="30.75" x14ac:dyDescent="0.7">
      <c r="V269" s="402"/>
    </row>
    <row r="270" spans="22:22" ht="30.75" x14ac:dyDescent="0.7">
      <c r="V270" s="402"/>
    </row>
    <row r="271" spans="22:22" ht="30.75" x14ac:dyDescent="0.7">
      <c r="V271" s="402"/>
    </row>
    <row r="272" spans="22:22" ht="30.75" x14ac:dyDescent="0.7">
      <c r="V272" s="402"/>
    </row>
    <row r="273" spans="22:22" ht="30.75" x14ac:dyDescent="0.7">
      <c r="V273" s="402"/>
    </row>
    <row r="274" spans="22:22" ht="30.75" x14ac:dyDescent="0.7">
      <c r="V274" s="402"/>
    </row>
  </sheetData>
  <mergeCells count="24">
    <mergeCell ref="B3:W3"/>
    <mergeCell ref="B5:W5"/>
    <mergeCell ref="B9:B11"/>
    <mergeCell ref="C9:C11"/>
    <mergeCell ref="D9:D11"/>
    <mergeCell ref="E9:E11"/>
    <mergeCell ref="F9:F11"/>
    <mergeCell ref="G9:G11"/>
    <mergeCell ref="H9:H11"/>
    <mergeCell ref="I9:I11"/>
    <mergeCell ref="B66:K66"/>
    <mergeCell ref="L66:W66"/>
    <mergeCell ref="Q9:Q11"/>
    <mergeCell ref="R9:R11"/>
    <mergeCell ref="S9:S11"/>
    <mergeCell ref="T9:T11"/>
    <mergeCell ref="U9:U11"/>
    <mergeCell ref="W9:W11"/>
    <mergeCell ref="J9:J11"/>
    <mergeCell ref="K9:K11"/>
    <mergeCell ref="L9:L11"/>
    <mergeCell ref="N9:N11"/>
    <mergeCell ref="O9:O11"/>
    <mergeCell ref="P9:P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M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19" width="16.28515625" style="48" customWidth="1"/>
    <col min="20" max="20" width="70.85546875" style="37" customWidth="1"/>
    <col min="21" max="21" width="17.140625" style="48" bestFit="1" customWidth="1"/>
    <col min="22" max="22" width="13.28515625" style="48" bestFit="1" customWidth="1"/>
    <col min="23" max="23" width="9.140625" style="48"/>
    <col min="24" max="27" width="9.140625" style="48" customWidth="1"/>
    <col min="28" max="28" width="12.42578125" style="48" customWidth="1"/>
    <col min="29" max="36" width="9.140625" style="48"/>
    <col min="37" max="37" width="11" style="48" bestFit="1" customWidth="1"/>
    <col min="38" max="38" width="9.140625" style="48"/>
    <col min="39" max="39" width="14.140625" style="48" customWidth="1"/>
    <col min="40" max="16384" width="9.140625" style="48"/>
  </cols>
  <sheetData>
    <row r="1" spans="1:39" s="5" customFormat="1" ht="19.5" customHeight="1" x14ac:dyDescent="0.65">
      <c r="B1" s="2"/>
      <c r="C1" s="2"/>
      <c r="D1" s="2"/>
      <c r="E1" s="2"/>
      <c r="F1" s="2"/>
      <c r="G1" s="2"/>
      <c r="H1" s="2"/>
      <c r="I1" s="2"/>
      <c r="J1" s="2"/>
      <c r="K1" s="2"/>
      <c r="L1" s="2"/>
      <c r="M1" s="2"/>
      <c r="N1" s="2"/>
      <c r="O1" s="2"/>
      <c r="P1" s="2"/>
      <c r="Q1" s="2"/>
      <c r="R1" s="2"/>
      <c r="S1" s="2"/>
    </row>
    <row r="2" spans="1:39" s="5" customFormat="1" ht="19.5" customHeight="1" x14ac:dyDescent="0.65">
      <c r="B2" s="2"/>
      <c r="C2" s="2"/>
      <c r="D2" s="2"/>
      <c r="E2" s="2"/>
      <c r="F2" s="2"/>
      <c r="G2" s="2"/>
      <c r="H2" s="2"/>
      <c r="I2" s="2"/>
      <c r="J2" s="2"/>
      <c r="K2" s="2"/>
      <c r="L2" s="2"/>
      <c r="M2" s="2"/>
      <c r="N2" s="2"/>
      <c r="O2" s="2"/>
      <c r="P2" s="2"/>
      <c r="Q2" s="2"/>
      <c r="R2" s="2"/>
      <c r="S2" s="2"/>
    </row>
    <row r="3" spans="1:39" s="5" customFormat="1" ht="19.5" customHeight="1" x14ac:dyDescent="0.65">
      <c r="B3" s="2"/>
      <c r="C3" s="2"/>
      <c r="D3" s="2"/>
      <c r="E3" s="2"/>
      <c r="F3" s="2"/>
      <c r="G3" s="2"/>
      <c r="H3" s="2"/>
      <c r="I3" s="2"/>
      <c r="J3" s="2"/>
      <c r="K3" s="2"/>
      <c r="L3" s="2"/>
      <c r="M3" s="2"/>
      <c r="N3" s="2"/>
      <c r="O3" s="2"/>
      <c r="P3" s="2"/>
      <c r="Q3" s="2"/>
      <c r="R3" s="2"/>
      <c r="S3" s="2"/>
    </row>
    <row r="4" spans="1:39" s="1665" customFormat="1" ht="36.75" x14ac:dyDescent="0.85">
      <c r="B4" s="1797" t="s">
        <v>1836</v>
      </c>
      <c r="C4" s="1797"/>
      <c r="D4" s="1797"/>
      <c r="E4" s="1797"/>
      <c r="F4" s="1797"/>
      <c r="G4" s="1797"/>
      <c r="H4" s="1797"/>
      <c r="I4" s="1797"/>
      <c r="J4" s="1797"/>
      <c r="K4" s="1776" t="s">
        <v>1835</v>
      </c>
      <c r="L4" s="1776"/>
      <c r="M4" s="1776"/>
      <c r="N4" s="1776"/>
      <c r="O4" s="1776"/>
      <c r="P4" s="1776"/>
      <c r="Q4" s="1776"/>
      <c r="R4" s="1776"/>
      <c r="S4" s="1776"/>
      <c r="T4" s="1776"/>
      <c r="U4" s="473"/>
      <c r="V4" s="473"/>
      <c r="W4" s="473"/>
      <c r="X4" s="473"/>
      <c r="Y4" s="473"/>
      <c r="Z4" s="473"/>
      <c r="AA4" s="473"/>
      <c r="AB4" s="473"/>
      <c r="AC4" s="473"/>
      <c r="AD4" s="473"/>
      <c r="AE4" s="473"/>
      <c r="AF4" s="473"/>
    </row>
    <row r="5" spans="1:39" s="76" customFormat="1" ht="19.5" customHeight="1" x14ac:dyDescent="0.65">
      <c r="B5" s="75"/>
      <c r="C5" s="1627"/>
      <c r="D5" s="1627"/>
      <c r="E5" s="1627"/>
      <c r="F5" s="1627"/>
      <c r="G5" s="1627"/>
      <c r="H5" s="75"/>
      <c r="I5" s="75"/>
      <c r="J5" s="75"/>
      <c r="K5" s="75"/>
      <c r="L5" s="75"/>
      <c r="M5" s="75"/>
      <c r="N5" s="75"/>
      <c r="O5" s="75"/>
      <c r="P5" s="75"/>
      <c r="Q5" s="75"/>
      <c r="R5" s="75"/>
      <c r="S5" s="75"/>
      <c r="T5" s="75"/>
    </row>
    <row r="6" spans="1:39" s="76" customFormat="1" ht="19.5" customHeight="1" x14ac:dyDescent="0.65">
      <c r="B6" s="75"/>
      <c r="C6" s="1627"/>
      <c r="D6" s="1627"/>
      <c r="E6" s="1627"/>
      <c r="F6" s="1627"/>
      <c r="G6" s="1627"/>
      <c r="H6" s="75"/>
      <c r="I6" s="75"/>
      <c r="J6" s="75"/>
      <c r="K6" s="75"/>
      <c r="L6" s="75"/>
      <c r="M6" s="75"/>
      <c r="N6" s="75"/>
      <c r="O6" s="75"/>
      <c r="P6" s="75"/>
      <c r="Q6" s="75"/>
      <c r="R6" s="75"/>
      <c r="S6" s="75"/>
      <c r="T6" s="75"/>
    </row>
    <row r="7" spans="1:39" s="419" customFormat="1" ht="22.5" x14ac:dyDescent="0.5">
      <c r="B7" s="357" t="s">
        <v>1766</v>
      </c>
      <c r="C7" s="477"/>
      <c r="D7" s="477"/>
      <c r="E7" s="477"/>
      <c r="F7" s="477"/>
      <c r="G7" s="477"/>
      <c r="T7" s="229" t="s">
        <v>1770</v>
      </c>
    </row>
    <row r="8" spans="1:39" s="76" customFormat="1" ht="19.5" customHeight="1" thickBot="1" x14ac:dyDescent="0.7">
      <c r="B8" s="75"/>
      <c r="C8" s="75"/>
      <c r="D8" s="75"/>
      <c r="E8" s="75"/>
      <c r="F8" s="75"/>
      <c r="G8" s="75"/>
      <c r="H8" s="75"/>
      <c r="I8" s="75"/>
      <c r="J8" s="75"/>
      <c r="K8" s="75"/>
      <c r="L8" s="75"/>
      <c r="M8" s="75"/>
      <c r="N8" s="75"/>
      <c r="O8" s="75"/>
      <c r="P8" s="75"/>
      <c r="Q8" s="75"/>
      <c r="R8" s="75"/>
      <c r="S8" s="75"/>
      <c r="T8" s="75"/>
    </row>
    <row r="9" spans="1:39" s="1604" customFormat="1" ht="25.5" customHeight="1" thickTop="1" x14ac:dyDescent="0.7">
      <c r="A9" s="258"/>
      <c r="B9" s="1781"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778" t="s">
        <v>886</v>
      </c>
    </row>
    <row r="10" spans="1:39" s="258" customFormat="1" ht="22.5" customHeight="1" x14ac:dyDescent="0.7">
      <c r="B10" s="1782"/>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07"/>
    </row>
    <row r="11" spans="1:39" s="340" customFormat="1" ht="22.5" customHeight="1" x14ac:dyDescent="0.7">
      <c r="A11" s="258"/>
      <c r="B11" s="1783"/>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08"/>
    </row>
    <row r="12" spans="1:39" s="341" customFormat="1" ht="13.5" customHeight="1" x14ac:dyDescent="0.7">
      <c r="B12" s="342"/>
      <c r="C12" s="355"/>
      <c r="D12" s="355"/>
      <c r="E12" s="355"/>
      <c r="F12" s="355"/>
      <c r="G12" s="355"/>
      <c r="H12" s="422"/>
      <c r="I12" s="423"/>
      <c r="J12" s="423"/>
      <c r="K12" s="423"/>
      <c r="L12" s="423"/>
      <c r="M12" s="423"/>
      <c r="N12" s="423"/>
      <c r="O12" s="423"/>
      <c r="P12" s="423"/>
      <c r="Q12" s="423"/>
      <c r="R12" s="423"/>
      <c r="S12" s="424"/>
      <c r="T12" s="356"/>
    </row>
    <row r="13" spans="1:39" s="362" customFormat="1" ht="24.95" customHeight="1" x14ac:dyDescent="0.2">
      <c r="A13" s="367"/>
      <c r="B13" s="457" t="s">
        <v>7</v>
      </c>
      <c r="C13" s="643"/>
      <c r="D13" s="643"/>
      <c r="E13" s="643"/>
      <c r="F13" s="643"/>
      <c r="G13" s="643"/>
      <c r="H13" s="901"/>
      <c r="I13" s="899"/>
      <c r="J13" s="899"/>
      <c r="K13" s="899"/>
      <c r="L13" s="899"/>
      <c r="M13" s="899"/>
      <c r="N13" s="899"/>
      <c r="O13" s="899"/>
      <c r="P13" s="899"/>
      <c r="Q13" s="899"/>
      <c r="R13" s="899"/>
      <c r="S13" s="902"/>
      <c r="T13" s="381" t="s">
        <v>379</v>
      </c>
    </row>
    <row r="14" spans="1:39" s="362" customFormat="1" ht="13.5" customHeight="1" x14ac:dyDescent="0.2">
      <c r="B14" s="456"/>
      <c r="C14" s="1000"/>
      <c r="D14" s="1000"/>
      <c r="E14" s="1000"/>
      <c r="F14" s="1000"/>
      <c r="G14" s="1000"/>
      <c r="H14" s="1001"/>
      <c r="I14" s="1002"/>
      <c r="J14" s="1002"/>
      <c r="K14" s="1002"/>
      <c r="L14" s="1002"/>
      <c r="M14" s="1002"/>
      <c r="N14" s="1002"/>
      <c r="O14" s="1002"/>
      <c r="P14" s="1002"/>
      <c r="Q14" s="1002"/>
      <c r="R14" s="1002"/>
      <c r="S14" s="1003"/>
      <c r="T14" s="628"/>
    </row>
    <row r="15" spans="1:39" s="362" customFormat="1" ht="24.95" customHeight="1" x14ac:dyDescent="0.2">
      <c r="A15" s="1658"/>
      <c r="B15" s="456" t="s">
        <v>8</v>
      </c>
      <c r="C15" s="905">
        <v>131502.06001560698</v>
      </c>
      <c r="D15" s="905">
        <v>142556.57402660899</v>
      </c>
      <c r="E15" s="905">
        <v>144072.77043499856</v>
      </c>
      <c r="F15" s="905">
        <v>169066.11999040365</v>
      </c>
      <c r="G15" s="905">
        <v>207299.23284784213</v>
      </c>
      <c r="H15" s="811">
        <v>196793.19720958604</v>
      </c>
      <c r="I15" s="809">
        <v>215055.01623506285</v>
      </c>
      <c r="J15" s="809">
        <v>211299.73547283842</v>
      </c>
      <c r="K15" s="809">
        <v>237227.79296316748</v>
      </c>
      <c r="L15" s="809">
        <v>217055.83581053873</v>
      </c>
      <c r="M15" s="809">
        <v>208698.60377334169</v>
      </c>
      <c r="N15" s="809">
        <v>191798.3771348405</v>
      </c>
      <c r="O15" s="809">
        <v>183357.23505610536</v>
      </c>
      <c r="P15" s="809">
        <v>181689.90940330678</v>
      </c>
      <c r="Q15" s="809">
        <v>186207.0955468918</v>
      </c>
      <c r="R15" s="809">
        <v>193463.48540163733</v>
      </c>
      <c r="S15" s="810">
        <v>207299.23284784213</v>
      </c>
      <c r="T15" s="628" t="s">
        <v>380</v>
      </c>
      <c r="U15" s="925"/>
      <c r="V15" s="925"/>
      <c r="W15" s="925"/>
      <c r="X15" s="925"/>
      <c r="Y15" s="925"/>
      <c r="Z15" s="925"/>
      <c r="AA15" s="925"/>
      <c r="AB15" s="925"/>
      <c r="AC15" s="925"/>
      <c r="AD15" s="925"/>
      <c r="AE15" s="925"/>
      <c r="AF15" s="925"/>
      <c r="AG15" s="925"/>
      <c r="AH15" s="925"/>
      <c r="AI15" s="925"/>
      <c r="AJ15" s="925"/>
      <c r="AK15" s="925"/>
      <c r="AL15" s="365"/>
      <c r="AM15" s="365"/>
    </row>
    <row r="16" spans="1:39" s="367" customFormat="1" ht="24.95" customHeight="1" x14ac:dyDescent="0.2">
      <c r="A16" s="1658"/>
      <c r="B16" s="629" t="s">
        <v>173</v>
      </c>
      <c r="C16" s="909">
        <v>4048.5226371799999</v>
      </c>
      <c r="D16" s="909">
        <v>4857.0217196199992</v>
      </c>
      <c r="E16" s="909">
        <v>6535.9412993659989</v>
      </c>
      <c r="F16" s="909">
        <v>11930.478033589001</v>
      </c>
      <c r="G16" s="909">
        <v>6173.8304495790017</v>
      </c>
      <c r="H16" s="808">
        <v>18382.601771360001</v>
      </c>
      <c r="I16" s="806">
        <v>21092.282819669999</v>
      </c>
      <c r="J16" s="806">
        <v>22728.935977550002</v>
      </c>
      <c r="K16" s="806">
        <v>18124.750641180002</v>
      </c>
      <c r="L16" s="806">
        <v>15618.720882379999</v>
      </c>
      <c r="M16" s="806">
        <v>16627.340686715004</v>
      </c>
      <c r="N16" s="806">
        <v>11469.167026509997</v>
      </c>
      <c r="O16" s="806">
        <v>9407.9123117399995</v>
      </c>
      <c r="P16" s="806">
        <v>9741.8324695699994</v>
      </c>
      <c r="Q16" s="806">
        <v>8097.6871682399997</v>
      </c>
      <c r="R16" s="806">
        <v>7556.4554265410006</v>
      </c>
      <c r="S16" s="807">
        <v>6173.8304495790017</v>
      </c>
      <c r="T16" s="630" t="s">
        <v>888</v>
      </c>
      <c r="U16" s="925"/>
      <c r="V16" s="925"/>
      <c r="W16" s="925"/>
      <c r="X16" s="925"/>
      <c r="Y16" s="925"/>
      <c r="Z16" s="925"/>
      <c r="AA16" s="925"/>
      <c r="AB16" s="925"/>
      <c r="AC16" s="925"/>
      <c r="AD16" s="925"/>
      <c r="AE16" s="925"/>
      <c r="AF16" s="925"/>
      <c r="AG16" s="925"/>
      <c r="AH16" s="925"/>
      <c r="AI16" s="925"/>
      <c r="AJ16" s="925"/>
      <c r="AK16" s="925"/>
      <c r="AL16" s="365"/>
      <c r="AM16" s="365"/>
    </row>
    <row r="17" spans="1:39" s="367" customFormat="1" ht="24.95" customHeight="1" x14ac:dyDescent="0.2">
      <c r="A17" s="1658"/>
      <c r="B17" s="629" t="s">
        <v>952</v>
      </c>
      <c r="C17" s="909">
        <v>119822.06035694698</v>
      </c>
      <c r="D17" s="909">
        <v>113465.26179769098</v>
      </c>
      <c r="E17" s="909">
        <v>101539.08183351035</v>
      </c>
      <c r="F17" s="909">
        <v>113792.51809103336</v>
      </c>
      <c r="G17" s="909">
        <v>168224.02709282553</v>
      </c>
      <c r="H17" s="808">
        <v>128423.04752684059</v>
      </c>
      <c r="I17" s="806">
        <v>141686.40056934164</v>
      </c>
      <c r="J17" s="806">
        <v>136542.79338939823</v>
      </c>
      <c r="K17" s="806">
        <v>162125.08941818165</v>
      </c>
      <c r="L17" s="806">
        <v>156290.79478599783</v>
      </c>
      <c r="M17" s="806">
        <v>150353.18051358659</v>
      </c>
      <c r="N17" s="806">
        <v>141761.67810872709</v>
      </c>
      <c r="O17" s="806">
        <v>138093.41922241217</v>
      </c>
      <c r="P17" s="806">
        <v>141070.84551900707</v>
      </c>
      <c r="Q17" s="806">
        <v>146577.77026359015</v>
      </c>
      <c r="R17" s="806">
        <v>157737.06102347042</v>
      </c>
      <c r="S17" s="807">
        <v>168224.02709282553</v>
      </c>
      <c r="T17" s="1033" t="s">
        <v>1459</v>
      </c>
      <c r="U17" s="925"/>
      <c r="V17" s="925"/>
      <c r="W17" s="925"/>
      <c r="X17" s="925"/>
      <c r="Y17" s="925"/>
      <c r="Z17" s="925"/>
      <c r="AA17" s="925"/>
      <c r="AB17" s="925"/>
      <c r="AC17" s="925"/>
      <c r="AD17" s="925"/>
      <c r="AE17" s="925"/>
      <c r="AF17" s="925"/>
      <c r="AG17" s="925"/>
      <c r="AH17" s="925"/>
      <c r="AI17" s="925"/>
      <c r="AJ17" s="925"/>
      <c r="AK17" s="925"/>
      <c r="AL17" s="365"/>
      <c r="AM17" s="365"/>
    </row>
    <row r="18" spans="1:39" s="367" customFormat="1" ht="24.95" customHeight="1" x14ac:dyDescent="0.2">
      <c r="A18" s="1658"/>
      <c r="B18" s="629" t="s">
        <v>156</v>
      </c>
      <c r="C18" s="909">
        <v>7631.4770214799992</v>
      </c>
      <c r="D18" s="909">
        <v>24234.290509298</v>
      </c>
      <c r="E18" s="909">
        <v>35997.747302122196</v>
      </c>
      <c r="F18" s="909">
        <v>43343.123865781308</v>
      </c>
      <c r="G18" s="909">
        <v>32901.375305437599</v>
      </c>
      <c r="H18" s="808">
        <v>49987.547911385438</v>
      </c>
      <c r="I18" s="806">
        <v>52276.332846051206</v>
      </c>
      <c r="J18" s="806">
        <v>52028.006105890199</v>
      </c>
      <c r="K18" s="806">
        <v>56977.95290380581</v>
      </c>
      <c r="L18" s="806">
        <v>45146.320142160897</v>
      </c>
      <c r="M18" s="806">
        <v>41718.08257304009</v>
      </c>
      <c r="N18" s="806">
        <v>38567.531999603409</v>
      </c>
      <c r="O18" s="806">
        <v>35855.903521953194</v>
      </c>
      <c r="P18" s="806">
        <v>30877.231414729722</v>
      </c>
      <c r="Q18" s="806">
        <v>31531.63811506164</v>
      </c>
      <c r="R18" s="806">
        <v>28169.968951625902</v>
      </c>
      <c r="S18" s="807">
        <v>32901.375305437599</v>
      </c>
      <c r="T18" s="630" t="s">
        <v>383</v>
      </c>
      <c r="U18" s="925"/>
      <c r="V18" s="925"/>
      <c r="W18" s="925"/>
      <c r="X18" s="925"/>
      <c r="Y18" s="925"/>
      <c r="Z18" s="925"/>
      <c r="AA18" s="925"/>
      <c r="AB18" s="925"/>
      <c r="AC18" s="925"/>
      <c r="AD18" s="925"/>
      <c r="AE18" s="925"/>
      <c r="AF18" s="925"/>
      <c r="AG18" s="925"/>
      <c r="AH18" s="925"/>
      <c r="AI18" s="925"/>
      <c r="AJ18" s="925"/>
      <c r="AK18" s="925"/>
      <c r="AL18" s="365"/>
      <c r="AM18" s="365"/>
    </row>
    <row r="19" spans="1:39" s="362" customFormat="1" ht="12" customHeight="1" x14ac:dyDescent="0.2">
      <c r="A19" s="1658"/>
      <c r="B19" s="456"/>
      <c r="C19" s="905"/>
      <c r="D19" s="905"/>
      <c r="E19" s="905"/>
      <c r="F19" s="905"/>
      <c r="G19" s="905"/>
      <c r="H19" s="811"/>
      <c r="I19" s="809"/>
      <c r="J19" s="809"/>
      <c r="K19" s="809"/>
      <c r="L19" s="809"/>
      <c r="M19" s="809"/>
      <c r="N19" s="809"/>
      <c r="O19" s="809"/>
      <c r="P19" s="809"/>
      <c r="Q19" s="809"/>
      <c r="R19" s="809"/>
      <c r="S19" s="810"/>
      <c r="T19" s="628"/>
      <c r="U19" s="925"/>
      <c r="V19" s="925"/>
      <c r="W19" s="925"/>
      <c r="X19" s="925"/>
      <c r="Y19" s="925"/>
      <c r="Z19" s="925"/>
      <c r="AA19" s="925"/>
      <c r="AB19" s="925"/>
      <c r="AC19" s="925"/>
      <c r="AD19" s="925"/>
      <c r="AE19" s="925"/>
      <c r="AF19" s="925"/>
      <c r="AG19" s="925"/>
      <c r="AH19" s="925"/>
      <c r="AI19" s="925"/>
      <c r="AJ19" s="925"/>
      <c r="AK19" s="925"/>
      <c r="AL19" s="365"/>
      <c r="AM19" s="365"/>
    </row>
    <row r="20" spans="1:39" s="362" customFormat="1" ht="24.95" customHeight="1" x14ac:dyDescent="0.2">
      <c r="A20" s="1658"/>
      <c r="B20" s="456" t="s">
        <v>9</v>
      </c>
      <c r="C20" s="905">
        <v>240607.44295609047</v>
      </c>
      <c r="D20" s="905">
        <v>341228.01649940433</v>
      </c>
      <c r="E20" s="905">
        <v>486053.29974374268</v>
      </c>
      <c r="F20" s="905">
        <v>376494.73872632388</v>
      </c>
      <c r="G20" s="905">
        <v>388830.63851042732</v>
      </c>
      <c r="H20" s="811">
        <v>391318.66250359081</v>
      </c>
      <c r="I20" s="809">
        <v>392129.7100351408</v>
      </c>
      <c r="J20" s="809">
        <v>423482.50406074594</v>
      </c>
      <c r="K20" s="809">
        <v>415891.06168958475</v>
      </c>
      <c r="L20" s="809">
        <v>428188.24335641606</v>
      </c>
      <c r="M20" s="809">
        <v>413037.30374351097</v>
      </c>
      <c r="N20" s="809">
        <v>413149.10686406889</v>
      </c>
      <c r="O20" s="809">
        <v>410195.53485313302</v>
      </c>
      <c r="P20" s="809">
        <v>404505.06084798818</v>
      </c>
      <c r="Q20" s="809">
        <v>408252.21814272605</v>
      </c>
      <c r="R20" s="809">
        <v>398213.45380949375</v>
      </c>
      <c r="S20" s="810">
        <v>388830.63851042732</v>
      </c>
      <c r="T20" s="628" t="s">
        <v>384</v>
      </c>
      <c r="U20" s="925"/>
      <c r="V20" s="925"/>
      <c r="W20" s="925"/>
      <c r="X20" s="925"/>
      <c r="Y20" s="925"/>
      <c r="Z20" s="925"/>
      <c r="AA20" s="925"/>
      <c r="AB20" s="925"/>
      <c r="AC20" s="925"/>
      <c r="AD20" s="925"/>
      <c r="AE20" s="925"/>
      <c r="AF20" s="925"/>
      <c r="AG20" s="925"/>
      <c r="AH20" s="925"/>
      <c r="AI20" s="925"/>
      <c r="AJ20" s="925"/>
      <c r="AK20" s="925"/>
      <c r="AL20" s="365"/>
      <c r="AM20" s="365"/>
    </row>
    <row r="21" spans="1:39" s="362" customFormat="1" ht="24.95" customHeight="1" x14ac:dyDescent="0.2">
      <c r="A21" s="1658"/>
      <c r="B21" s="629" t="s">
        <v>953</v>
      </c>
      <c r="C21" s="909">
        <v>0</v>
      </c>
      <c r="D21" s="909">
        <v>0</v>
      </c>
      <c r="E21" s="909">
        <v>35547.758504930003</v>
      </c>
      <c r="F21" s="909">
        <v>501.02873224999996</v>
      </c>
      <c r="G21" s="909">
        <v>512.15679512359998</v>
      </c>
      <c r="H21" s="808">
        <v>500.97226925000001</v>
      </c>
      <c r="I21" s="806">
        <v>495.48761660000008</v>
      </c>
      <c r="J21" s="806">
        <v>496.83500450000003</v>
      </c>
      <c r="K21" s="806">
        <v>498.16705755000004</v>
      </c>
      <c r="L21" s="806">
        <v>499.51644570000002</v>
      </c>
      <c r="M21" s="806">
        <v>500.84949875000001</v>
      </c>
      <c r="N21" s="806">
        <v>535.03169031500011</v>
      </c>
      <c r="O21" s="806">
        <v>498.40999275120004</v>
      </c>
      <c r="P21" s="806">
        <v>499.79437300120003</v>
      </c>
      <c r="Q21" s="806">
        <v>499.43729599999995</v>
      </c>
      <c r="R21" s="806">
        <v>501.0049628955</v>
      </c>
      <c r="S21" s="807">
        <v>512.15679512359998</v>
      </c>
      <c r="T21" s="630" t="s">
        <v>943</v>
      </c>
      <c r="U21" s="925"/>
      <c r="V21" s="925"/>
      <c r="W21" s="925"/>
      <c r="X21" s="925"/>
      <c r="Y21" s="925"/>
      <c r="Z21" s="925"/>
      <c r="AA21" s="925"/>
      <c r="AB21" s="925"/>
      <c r="AC21" s="925"/>
      <c r="AD21" s="925"/>
      <c r="AE21" s="925"/>
      <c r="AF21" s="925"/>
      <c r="AG21" s="925"/>
      <c r="AH21" s="925"/>
      <c r="AI21" s="925"/>
      <c r="AJ21" s="925"/>
      <c r="AK21" s="925"/>
      <c r="AL21" s="365"/>
      <c r="AM21" s="365"/>
    </row>
    <row r="22" spans="1:39" s="367" customFormat="1" ht="24.95" customHeight="1" x14ac:dyDescent="0.2">
      <c r="A22" s="1658"/>
      <c r="B22" s="934" t="s">
        <v>950</v>
      </c>
      <c r="C22" s="909">
        <v>0</v>
      </c>
      <c r="D22" s="909">
        <v>0</v>
      </c>
      <c r="E22" s="909">
        <v>298.94386985</v>
      </c>
      <c r="F22" s="909">
        <v>499.62559699999997</v>
      </c>
      <c r="G22" s="909">
        <v>502.12600400000002</v>
      </c>
      <c r="H22" s="808">
        <v>500.97226899999998</v>
      </c>
      <c r="I22" s="806">
        <v>495.48761635000005</v>
      </c>
      <c r="J22" s="806">
        <v>496.83500450000003</v>
      </c>
      <c r="K22" s="806">
        <v>498.16705755000004</v>
      </c>
      <c r="L22" s="806">
        <v>499.51644570000002</v>
      </c>
      <c r="M22" s="806">
        <v>500.84949875000001</v>
      </c>
      <c r="N22" s="806">
        <v>502.19888690000005</v>
      </c>
      <c r="O22" s="806">
        <v>496.74958700000002</v>
      </c>
      <c r="P22" s="806">
        <v>498.08526400000005</v>
      </c>
      <c r="Q22" s="806">
        <v>499.43729599999995</v>
      </c>
      <c r="R22" s="806">
        <v>500.77297199999998</v>
      </c>
      <c r="S22" s="807">
        <v>502.12600400000002</v>
      </c>
      <c r="T22" s="937" t="s">
        <v>1304</v>
      </c>
      <c r="U22" s="925"/>
      <c r="V22" s="925"/>
      <c r="W22" s="925"/>
      <c r="X22" s="925"/>
      <c r="Y22" s="925"/>
      <c r="Z22" s="925"/>
      <c r="AA22" s="925"/>
      <c r="AB22" s="925"/>
      <c r="AC22" s="925"/>
      <c r="AD22" s="925"/>
      <c r="AE22" s="925"/>
      <c r="AF22" s="925"/>
      <c r="AG22" s="925"/>
      <c r="AH22" s="925"/>
      <c r="AI22" s="925"/>
      <c r="AJ22" s="925"/>
      <c r="AK22" s="925"/>
      <c r="AL22" s="365"/>
      <c r="AM22" s="365"/>
    </row>
    <row r="23" spans="1:39" s="367" customFormat="1" ht="24.95" customHeight="1" x14ac:dyDescent="0.2">
      <c r="A23" s="1658"/>
      <c r="B23" s="934" t="s">
        <v>931</v>
      </c>
      <c r="C23" s="909">
        <v>0</v>
      </c>
      <c r="D23" s="909">
        <v>0</v>
      </c>
      <c r="E23" s="909">
        <v>35248.814635080002</v>
      </c>
      <c r="F23" s="909">
        <v>1.4031352500000001</v>
      </c>
      <c r="G23" s="909">
        <v>10.0307911236</v>
      </c>
      <c r="H23" s="808">
        <v>2.4999999999999999E-7</v>
      </c>
      <c r="I23" s="806">
        <v>2.4999999999999999E-7</v>
      </c>
      <c r="J23" s="806">
        <v>0</v>
      </c>
      <c r="K23" s="806">
        <v>0</v>
      </c>
      <c r="L23" s="806">
        <v>0</v>
      </c>
      <c r="M23" s="806">
        <v>0</v>
      </c>
      <c r="N23" s="806">
        <v>32.832803415000001</v>
      </c>
      <c r="O23" s="806">
        <v>1.6604057511999999</v>
      </c>
      <c r="P23" s="806">
        <v>1.7091090011999999</v>
      </c>
      <c r="Q23" s="806">
        <v>0</v>
      </c>
      <c r="R23" s="806">
        <v>0.23199089549999999</v>
      </c>
      <c r="S23" s="807">
        <v>10.0307911236</v>
      </c>
      <c r="T23" s="937" t="s">
        <v>1305</v>
      </c>
      <c r="U23" s="925"/>
      <c r="V23" s="925"/>
      <c r="W23" s="925"/>
      <c r="X23" s="925"/>
      <c r="Y23" s="925"/>
      <c r="Z23" s="925"/>
      <c r="AA23" s="925"/>
      <c r="AB23" s="925"/>
      <c r="AC23" s="925"/>
      <c r="AD23" s="925"/>
      <c r="AE23" s="925"/>
      <c r="AF23" s="925"/>
      <c r="AG23" s="925"/>
      <c r="AH23" s="925"/>
      <c r="AI23" s="925"/>
      <c r="AJ23" s="925"/>
      <c r="AK23" s="925"/>
      <c r="AL23" s="365"/>
      <c r="AM23" s="365"/>
    </row>
    <row r="24" spans="1:39" s="367" customFormat="1" ht="24.95" customHeight="1" x14ac:dyDescent="0.2">
      <c r="A24" s="1658"/>
      <c r="B24" s="629" t="s">
        <v>932</v>
      </c>
      <c r="C24" s="909">
        <v>124301.21055064045</v>
      </c>
      <c r="D24" s="909">
        <v>169599.73293681807</v>
      </c>
      <c r="E24" s="909">
        <v>232036.69465692659</v>
      </c>
      <c r="F24" s="909">
        <v>251900.30741574347</v>
      </c>
      <c r="G24" s="909">
        <v>223473.53778398701</v>
      </c>
      <c r="H24" s="808">
        <v>254105.74213409607</v>
      </c>
      <c r="I24" s="806">
        <v>252162.98609064554</v>
      </c>
      <c r="J24" s="806">
        <v>248280.30509951795</v>
      </c>
      <c r="K24" s="806">
        <v>243639.45879815947</v>
      </c>
      <c r="L24" s="806">
        <v>234921.33208409077</v>
      </c>
      <c r="M24" s="806">
        <v>229392.19034314176</v>
      </c>
      <c r="N24" s="806">
        <v>226898.76973771621</v>
      </c>
      <c r="O24" s="806">
        <v>225766.59521420379</v>
      </c>
      <c r="P24" s="806">
        <v>222237.10719350501</v>
      </c>
      <c r="Q24" s="806">
        <v>220077.73187922133</v>
      </c>
      <c r="R24" s="806">
        <v>220016.08332836643</v>
      </c>
      <c r="S24" s="807">
        <v>223473.53778398701</v>
      </c>
      <c r="T24" s="630" t="s">
        <v>944</v>
      </c>
      <c r="U24" s="925"/>
      <c r="V24" s="925"/>
      <c r="W24" s="925"/>
      <c r="X24" s="925"/>
      <c r="Y24" s="925"/>
      <c r="Z24" s="925"/>
      <c r="AA24" s="925"/>
      <c r="AB24" s="925"/>
      <c r="AC24" s="925"/>
      <c r="AD24" s="925"/>
      <c r="AE24" s="925"/>
      <c r="AF24" s="925"/>
      <c r="AG24" s="925"/>
      <c r="AH24" s="925"/>
      <c r="AI24" s="925"/>
      <c r="AJ24" s="925"/>
      <c r="AK24" s="925"/>
      <c r="AL24" s="365"/>
      <c r="AM24" s="365"/>
    </row>
    <row r="25" spans="1:39" s="367" customFormat="1" ht="24.95" customHeight="1" x14ac:dyDescent="0.2">
      <c r="A25" s="1658"/>
      <c r="B25" s="629" t="s">
        <v>933</v>
      </c>
      <c r="C25" s="909">
        <v>1400.5382010800001</v>
      </c>
      <c r="D25" s="909">
        <v>2215.2280515501998</v>
      </c>
      <c r="E25" s="909">
        <v>1576.2035375285</v>
      </c>
      <c r="F25" s="909">
        <v>1613.7635113474003</v>
      </c>
      <c r="G25" s="909">
        <v>1783.7622580912</v>
      </c>
      <c r="H25" s="808">
        <v>1559.784927189</v>
      </c>
      <c r="I25" s="806">
        <v>1513.3497856242</v>
      </c>
      <c r="J25" s="806">
        <v>1786.6471234225999</v>
      </c>
      <c r="K25" s="806">
        <v>1797.7933979172997</v>
      </c>
      <c r="L25" s="806">
        <v>1804.6958208775</v>
      </c>
      <c r="M25" s="806">
        <v>1786.8247511632999</v>
      </c>
      <c r="N25" s="806">
        <v>1790.9143418611998</v>
      </c>
      <c r="O25" s="806">
        <v>1777.3709366104999</v>
      </c>
      <c r="P25" s="806">
        <v>1778.6250991727998</v>
      </c>
      <c r="Q25" s="806">
        <v>1782.9456085729998</v>
      </c>
      <c r="R25" s="806">
        <v>1816.2519672647998</v>
      </c>
      <c r="S25" s="807">
        <v>1783.7622580912</v>
      </c>
      <c r="T25" s="630" t="s">
        <v>945</v>
      </c>
      <c r="U25" s="925"/>
      <c r="V25" s="925"/>
      <c r="W25" s="925"/>
      <c r="X25" s="925"/>
      <c r="Y25" s="925"/>
      <c r="Z25" s="925"/>
      <c r="AA25" s="925"/>
      <c r="AB25" s="925"/>
      <c r="AC25" s="925"/>
      <c r="AD25" s="925"/>
      <c r="AE25" s="925"/>
      <c r="AF25" s="925"/>
      <c r="AG25" s="925"/>
      <c r="AH25" s="925"/>
      <c r="AI25" s="925"/>
      <c r="AJ25" s="925"/>
      <c r="AK25" s="925"/>
      <c r="AL25" s="365"/>
      <c r="AM25" s="365"/>
    </row>
    <row r="26" spans="1:39" s="367" customFormat="1" ht="24.95" customHeight="1" x14ac:dyDescent="0.2">
      <c r="A26" s="1658"/>
      <c r="B26" s="456" t="s">
        <v>940</v>
      </c>
      <c r="C26" s="905">
        <v>86509.500614079996</v>
      </c>
      <c r="D26" s="905">
        <v>125313.72850457301</v>
      </c>
      <c r="E26" s="905">
        <v>157153.432131006</v>
      </c>
      <c r="F26" s="905">
        <v>95705.41371855</v>
      </c>
      <c r="G26" s="905">
        <v>150899.57155771102</v>
      </c>
      <c r="H26" s="811">
        <v>101500.770341539</v>
      </c>
      <c r="I26" s="809">
        <v>105363.57531913902</v>
      </c>
      <c r="J26" s="809">
        <v>142094.448186689</v>
      </c>
      <c r="K26" s="809">
        <v>141299.24571167902</v>
      </c>
      <c r="L26" s="809">
        <v>152543.35006315901</v>
      </c>
      <c r="M26" s="809">
        <v>153549.59115433798</v>
      </c>
      <c r="N26" s="809">
        <v>153778.57771786896</v>
      </c>
      <c r="O26" s="809">
        <v>154851.92754946899</v>
      </c>
      <c r="P26" s="809">
        <v>157673.01685645897</v>
      </c>
      <c r="Q26" s="809">
        <v>163819.58122156901</v>
      </c>
      <c r="R26" s="809">
        <v>158954.003069142</v>
      </c>
      <c r="S26" s="810">
        <v>150899.57155771102</v>
      </c>
      <c r="T26" s="628" t="s">
        <v>946</v>
      </c>
      <c r="U26" s="925"/>
      <c r="V26" s="925"/>
      <c r="W26" s="925"/>
      <c r="X26" s="925"/>
      <c r="Y26" s="925"/>
      <c r="Z26" s="925"/>
      <c r="AA26" s="925"/>
      <c r="AB26" s="925"/>
      <c r="AC26" s="925"/>
      <c r="AD26" s="925"/>
      <c r="AE26" s="925"/>
      <c r="AF26" s="925"/>
      <c r="AG26" s="925"/>
      <c r="AH26" s="925"/>
      <c r="AI26" s="925"/>
      <c r="AJ26" s="925"/>
      <c r="AK26" s="925"/>
      <c r="AL26" s="365"/>
      <c r="AM26" s="365"/>
    </row>
    <row r="27" spans="1:39" s="367" customFormat="1" ht="24.95" customHeight="1" x14ac:dyDescent="0.2">
      <c r="A27" s="1658"/>
      <c r="B27" s="1021" t="s">
        <v>788</v>
      </c>
      <c r="C27" s="909">
        <v>9327.35576932</v>
      </c>
      <c r="D27" s="909">
        <v>10818.89640634</v>
      </c>
      <c r="E27" s="909">
        <v>13247.640387819996</v>
      </c>
      <c r="F27" s="909">
        <v>15309.225834270001</v>
      </c>
      <c r="G27" s="909">
        <v>7539.7392514100002</v>
      </c>
      <c r="H27" s="808">
        <v>14769.166693390001</v>
      </c>
      <c r="I27" s="806">
        <v>14841.890497340002</v>
      </c>
      <c r="J27" s="806">
        <v>15494.451514239998</v>
      </c>
      <c r="K27" s="806">
        <v>16322.094260710004</v>
      </c>
      <c r="L27" s="806">
        <v>16276.54123818</v>
      </c>
      <c r="M27" s="806">
        <v>14846.166035389999</v>
      </c>
      <c r="N27" s="806">
        <v>13142.766812569998</v>
      </c>
      <c r="O27" s="806">
        <v>14449.18153749</v>
      </c>
      <c r="P27" s="806">
        <v>12444.421234630001</v>
      </c>
      <c r="Q27" s="806">
        <v>9582.2418620699991</v>
      </c>
      <c r="R27" s="806">
        <v>8650.292273770001</v>
      </c>
      <c r="S27" s="807">
        <v>7539.7392514100002</v>
      </c>
      <c r="T27" s="937" t="s">
        <v>1054</v>
      </c>
      <c r="U27" s="925"/>
      <c r="V27" s="925"/>
      <c r="W27" s="925"/>
      <c r="X27" s="925"/>
      <c r="Y27" s="925"/>
      <c r="Z27" s="925"/>
      <c r="AA27" s="925"/>
      <c r="AB27" s="925"/>
      <c r="AC27" s="925"/>
      <c r="AD27" s="925"/>
      <c r="AE27" s="925"/>
      <c r="AF27" s="925"/>
      <c r="AG27" s="925"/>
      <c r="AH27" s="925"/>
      <c r="AI27" s="925"/>
      <c r="AJ27" s="925"/>
      <c r="AK27" s="925"/>
      <c r="AL27" s="365"/>
      <c r="AM27" s="365"/>
    </row>
    <row r="28" spans="1:39" s="367" customFormat="1" ht="24.95" customHeight="1" x14ac:dyDescent="0.2">
      <c r="A28" s="1658"/>
      <c r="B28" s="1021" t="s">
        <v>174</v>
      </c>
      <c r="C28" s="909">
        <v>77182.144844759998</v>
      </c>
      <c r="D28" s="909">
        <v>114494.83209823302</v>
      </c>
      <c r="E28" s="909">
        <v>143905.79174318601</v>
      </c>
      <c r="F28" s="909">
        <v>80396.187884279992</v>
      </c>
      <c r="G28" s="909">
        <v>143359.83230630102</v>
      </c>
      <c r="H28" s="808">
        <v>86731.603648149001</v>
      </c>
      <c r="I28" s="806">
        <v>90521.684821799019</v>
      </c>
      <c r="J28" s="806">
        <v>126599.99667244901</v>
      </c>
      <c r="K28" s="806">
        <v>124977.15145096902</v>
      </c>
      <c r="L28" s="806">
        <v>136266.808824979</v>
      </c>
      <c r="M28" s="806">
        <v>138703.42511894798</v>
      </c>
      <c r="N28" s="806">
        <v>140635.81090529897</v>
      </c>
      <c r="O28" s="806">
        <v>140402.746011979</v>
      </c>
      <c r="P28" s="806">
        <v>145228.59562182898</v>
      </c>
      <c r="Q28" s="806">
        <v>154237.33935949902</v>
      </c>
      <c r="R28" s="806">
        <v>150303.710795372</v>
      </c>
      <c r="S28" s="807">
        <v>143359.83230630102</v>
      </c>
      <c r="T28" s="630" t="s">
        <v>947</v>
      </c>
      <c r="U28" s="925"/>
      <c r="V28" s="925"/>
      <c r="W28" s="925"/>
      <c r="X28" s="925"/>
      <c r="Y28" s="925"/>
      <c r="Z28" s="925"/>
      <c r="AA28" s="925"/>
      <c r="AB28" s="925"/>
      <c r="AC28" s="925"/>
      <c r="AD28" s="925"/>
      <c r="AE28" s="925"/>
      <c r="AF28" s="925"/>
      <c r="AG28" s="925"/>
      <c r="AH28" s="925"/>
      <c r="AI28" s="925"/>
      <c r="AJ28" s="925"/>
      <c r="AK28" s="925"/>
      <c r="AL28" s="365"/>
      <c r="AM28" s="365"/>
    </row>
    <row r="29" spans="1:39" s="367" customFormat="1" ht="24.95" customHeight="1" x14ac:dyDescent="0.2">
      <c r="A29" s="1658"/>
      <c r="B29" s="934" t="s">
        <v>922</v>
      </c>
      <c r="C29" s="909">
        <v>62035.181974270003</v>
      </c>
      <c r="D29" s="909">
        <v>96116.239784499005</v>
      </c>
      <c r="E29" s="909">
        <v>124829.79802869</v>
      </c>
      <c r="F29" s="909">
        <v>59579.04853059</v>
      </c>
      <c r="G29" s="909">
        <v>77964.405718930007</v>
      </c>
      <c r="H29" s="808">
        <v>62274.406562330005</v>
      </c>
      <c r="I29" s="806">
        <v>66041.62717971002</v>
      </c>
      <c r="J29" s="806">
        <v>71391.675854670015</v>
      </c>
      <c r="K29" s="806">
        <v>81563.987940440013</v>
      </c>
      <c r="L29" s="806">
        <v>85668.12125579</v>
      </c>
      <c r="M29" s="806">
        <v>77369.86438775</v>
      </c>
      <c r="N29" s="806">
        <v>73844.404621149995</v>
      </c>
      <c r="O29" s="806">
        <v>71517.176167999991</v>
      </c>
      <c r="P29" s="806">
        <v>77343.11699391999</v>
      </c>
      <c r="Q29" s="806">
        <v>85148.046207170017</v>
      </c>
      <c r="R29" s="806">
        <v>82479.171891439997</v>
      </c>
      <c r="S29" s="807">
        <v>77964.405718930007</v>
      </c>
      <c r="T29" s="937" t="s">
        <v>172</v>
      </c>
      <c r="U29" s="925"/>
      <c r="V29" s="925"/>
      <c r="W29" s="925"/>
      <c r="X29" s="925"/>
      <c r="Y29" s="925"/>
      <c r="Z29" s="925"/>
      <c r="AA29" s="925"/>
      <c r="AB29" s="925"/>
      <c r="AC29" s="925"/>
      <c r="AD29" s="925"/>
      <c r="AE29" s="925"/>
      <c r="AF29" s="925"/>
      <c r="AG29" s="925"/>
      <c r="AH29" s="925"/>
      <c r="AI29" s="925"/>
      <c r="AJ29" s="925"/>
      <c r="AK29" s="925"/>
      <c r="AL29" s="365"/>
      <c r="AM29" s="365"/>
    </row>
    <row r="30" spans="1:39" s="367" customFormat="1" ht="24.95" customHeight="1" x14ac:dyDescent="0.2">
      <c r="A30" s="1658"/>
      <c r="B30" s="934" t="s">
        <v>883</v>
      </c>
      <c r="C30" s="909">
        <v>15146.962870490001</v>
      </c>
      <c r="D30" s="909">
        <v>18378.592313734</v>
      </c>
      <c r="E30" s="909">
        <v>19075.993714495999</v>
      </c>
      <c r="F30" s="909">
        <v>20817.13935369</v>
      </c>
      <c r="G30" s="909">
        <v>65395.42658737101</v>
      </c>
      <c r="H30" s="808">
        <v>24457.197085819</v>
      </c>
      <c r="I30" s="806">
        <v>24480.057642088999</v>
      </c>
      <c r="J30" s="806">
        <v>55208.320817778993</v>
      </c>
      <c r="K30" s="806">
        <v>43413.163510528997</v>
      </c>
      <c r="L30" s="806">
        <v>50598.687569188995</v>
      </c>
      <c r="M30" s="806">
        <v>61333.560731197991</v>
      </c>
      <c r="N30" s="806">
        <v>66791.406284148994</v>
      </c>
      <c r="O30" s="806">
        <v>68885.569843978999</v>
      </c>
      <c r="P30" s="806">
        <v>67885.478627909004</v>
      </c>
      <c r="Q30" s="806">
        <v>69089.293152329003</v>
      </c>
      <c r="R30" s="806">
        <v>67824.538903932</v>
      </c>
      <c r="S30" s="807">
        <v>65395.42658737101</v>
      </c>
      <c r="T30" s="937" t="s">
        <v>796</v>
      </c>
      <c r="U30" s="925"/>
      <c r="V30" s="925"/>
      <c r="W30" s="925"/>
      <c r="X30" s="925"/>
      <c r="Y30" s="925"/>
      <c r="Z30" s="925"/>
      <c r="AA30" s="925"/>
      <c r="AB30" s="925"/>
      <c r="AC30" s="925"/>
      <c r="AD30" s="925"/>
      <c r="AE30" s="925"/>
      <c r="AF30" s="925"/>
      <c r="AG30" s="925"/>
      <c r="AH30" s="925"/>
      <c r="AI30" s="925"/>
      <c r="AJ30" s="925"/>
      <c r="AK30" s="925"/>
      <c r="AL30" s="365"/>
      <c r="AM30" s="365"/>
    </row>
    <row r="31" spans="1:39" s="362" customFormat="1" ht="24.95" customHeight="1" x14ac:dyDescent="0.2">
      <c r="A31" s="1658"/>
      <c r="B31" s="456" t="s">
        <v>603</v>
      </c>
      <c r="C31" s="905">
        <v>28396.19359029</v>
      </c>
      <c r="D31" s="905">
        <v>44099.327006462991</v>
      </c>
      <c r="E31" s="905">
        <v>59739.210913351599</v>
      </c>
      <c r="F31" s="905">
        <v>26774.225348432999</v>
      </c>
      <c r="G31" s="905">
        <v>12161.610115514495</v>
      </c>
      <c r="H31" s="811">
        <v>33651.392831516714</v>
      </c>
      <c r="I31" s="809">
        <v>32594.311223132008</v>
      </c>
      <c r="J31" s="809">
        <v>30824.268646616401</v>
      </c>
      <c r="K31" s="809">
        <v>28656.396724278999</v>
      </c>
      <c r="L31" s="809">
        <v>38419.34894258876</v>
      </c>
      <c r="M31" s="809">
        <v>27807.847996117875</v>
      </c>
      <c r="N31" s="809">
        <v>30145.813376307477</v>
      </c>
      <c r="O31" s="809">
        <v>27301.231160098549</v>
      </c>
      <c r="P31" s="809">
        <v>22316.517325850196</v>
      </c>
      <c r="Q31" s="809">
        <v>22072.52213736271</v>
      </c>
      <c r="R31" s="809">
        <v>16926.110481824995</v>
      </c>
      <c r="S31" s="810">
        <v>12161.610115514495</v>
      </c>
      <c r="T31" s="628" t="s">
        <v>178</v>
      </c>
      <c r="U31" s="925"/>
      <c r="V31" s="925"/>
      <c r="W31" s="925"/>
      <c r="X31" s="925"/>
      <c r="Y31" s="925"/>
      <c r="Z31" s="925"/>
      <c r="AA31" s="925"/>
      <c r="AB31" s="925"/>
      <c r="AC31" s="925"/>
      <c r="AD31" s="925"/>
      <c r="AE31" s="925"/>
      <c r="AF31" s="925"/>
      <c r="AG31" s="925"/>
      <c r="AH31" s="925"/>
      <c r="AI31" s="925"/>
      <c r="AJ31" s="925"/>
      <c r="AK31" s="925"/>
      <c r="AL31" s="365"/>
      <c r="AM31" s="365"/>
    </row>
    <row r="32" spans="1:39" s="1011" customFormat="1" ht="13.5" customHeight="1" x14ac:dyDescent="0.2">
      <c r="A32" s="1658"/>
      <c r="B32" s="1022"/>
      <c r="C32" s="893"/>
      <c r="D32" s="893"/>
      <c r="E32" s="893"/>
      <c r="F32" s="893"/>
      <c r="G32" s="893"/>
      <c r="H32" s="1006"/>
      <c r="I32" s="1007"/>
      <c r="J32" s="1007"/>
      <c r="K32" s="1007"/>
      <c r="L32" s="1007"/>
      <c r="M32" s="1007"/>
      <c r="N32" s="1007"/>
      <c r="O32" s="1007"/>
      <c r="P32" s="1007"/>
      <c r="Q32" s="1007"/>
      <c r="R32" s="1007"/>
      <c r="S32" s="1009"/>
      <c r="T32" s="1024"/>
      <c r="U32" s="925"/>
      <c r="V32" s="925"/>
      <c r="W32" s="925"/>
      <c r="X32" s="925"/>
      <c r="Y32" s="925"/>
      <c r="Z32" s="925"/>
      <c r="AA32" s="925"/>
      <c r="AB32" s="925"/>
      <c r="AC32" s="925"/>
      <c r="AD32" s="925"/>
      <c r="AE32" s="925"/>
      <c r="AF32" s="925"/>
      <c r="AG32" s="925"/>
      <c r="AH32" s="925"/>
      <c r="AI32" s="925"/>
      <c r="AJ32" s="925"/>
      <c r="AK32" s="925"/>
      <c r="AL32" s="365"/>
      <c r="AM32" s="365"/>
    </row>
    <row r="33" spans="1:39" s="362" customFormat="1" ht="24.95" customHeight="1" x14ac:dyDescent="0.2">
      <c r="A33" s="1658"/>
      <c r="B33" s="932"/>
      <c r="C33" s="912"/>
      <c r="D33" s="912"/>
      <c r="E33" s="912"/>
      <c r="F33" s="912"/>
      <c r="G33" s="912"/>
      <c r="H33" s="1618"/>
      <c r="I33" s="1616"/>
      <c r="J33" s="1616"/>
      <c r="K33" s="1616"/>
      <c r="L33" s="1616"/>
      <c r="M33" s="1616"/>
      <c r="N33" s="1616"/>
      <c r="O33" s="1616"/>
      <c r="P33" s="1616"/>
      <c r="Q33" s="1616"/>
      <c r="R33" s="1616"/>
      <c r="S33" s="1617"/>
      <c r="T33" s="935"/>
      <c r="U33" s="925"/>
      <c r="V33" s="925"/>
      <c r="W33" s="925"/>
      <c r="X33" s="925"/>
      <c r="Y33" s="925"/>
      <c r="Z33" s="925"/>
      <c r="AA33" s="925"/>
      <c r="AB33" s="925"/>
      <c r="AC33" s="925"/>
      <c r="AD33" s="925"/>
      <c r="AE33" s="925"/>
      <c r="AF33" s="925"/>
      <c r="AG33" s="925"/>
      <c r="AH33" s="925"/>
      <c r="AI33" s="925"/>
      <c r="AJ33" s="925"/>
      <c r="AK33" s="925"/>
      <c r="AL33" s="365"/>
      <c r="AM33" s="365"/>
    </row>
    <row r="34" spans="1:39" s="362" customFormat="1" ht="24.95" customHeight="1" x14ac:dyDescent="0.2">
      <c r="A34" s="1658"/>
      <c r="B34" s="456" t="s">
        <v>881</v>
      </c>
      <c r="C34" s="905">
        <v>372109.50297169742</v>
      </c>
      <c r="D34" s="905">
        <v>483784.59052601329</v>
      </c>
      <c r="E34" s="905">
        <v>630126.07017874124</v>
      </c>
      <c r="F34" s="905">
        <v>545560.85871672747</v>
      </c>
      <c r="G34" s="905">
        <v>596129.87135826948</v>
      </c>
      <c r="H34" s="811">
        <v>588111.85971317685</v>
      </c>
      <c r="I34" s="809">
        <v>607184.72627020371</v>
      </c>
      <c r="J34" s="809">
        <v>634782.23953358433</v>
      </c>
      <c r="K34" s="809">
        <v>653118.85465275217</v>
      </c>
      <c r="L34" s="809">
        <v>645244.07916695485</v>
      </c>
      <c r="M34" s="809">
        <v>621735.90751685272</v>
      </c>
      <c r="N34" s="809">
        <v>604947.48399890936</v>
      </c>
      <c r="O34" s="809">
        <v>593552.76990923844</v>
      </c>
      <c r="P34" s="809">
        <v>586194.97025129502</v>
      </c>
      <c r="Q34" s="809">
        <v>594459.31368961791</v>
      </c>
      <c r="R34" s="809">
        <v>591676.93921113107</v>
      </c>
      <c r="S34" s="810">
        <v>596129.87135826948</v>
      </c>
      <c r="T34" s="628" t="s">
        <v>385</v>
      </c>
      <c r="U34" s="925"/>
      <c r="V34" s="925"/>
      <c r="W34" s="925"/>
      <c r="X34" s="925"/>
      <c r="Y34" s="925"/>
      <c r="Z34" s="925"/>
      <c r="AA34" s="925"/>
      <c r="AB34" s="925"/>
      <c r="AC34" s="925"/>
      <c r="AD34" s="925"/>
      <c r="AE34" s="925"/>
      <c r="AF34" s="925"/>
      <c r="AG34" s="925"/>
      <c r="AH34" s="925"/>
      <c r="AI34" s="925"/>
      <c r="AJ34" s="925"/>
      <c r="AK34" s="925"/>
      <c r="AL34" s="365"/>
      <c r="AM34" s="365"/>
    </row>
    <row r="35" spans="1:39" s="362" customFormat="1" ht="24.95" customHeight="1" x14ac:dyDescent="0.2">
      <c r="A35" s="1658"/>
      <c r="B35" s="933"/>
      <c r="C35" s="913"/>
      <c r="D35" s="913"/>
      <c r="E35" s="913"/>
      <c r="F35" s="913"/>
      <c r="G35" s="913"/>
      <c r="H35" s="914"/>
      <c r="I35" s="915"/>
      <c r="J35" s="915"/>
      <c r="K35" s="915"/>
      <c r="L35" s="915"/>
      <c r="M35" s="915"/>
      <c r="N35" s="915"/>
      <c r="O35" s="915"/>
      <c r="P35" s="915"/>
      <c r="Q35" s="915"/>
      <c r="R35" s="915"/>
      <c r="S35" s="916"/>
      <c r="T35" s="936"/>
      <c r="U35" s="925"/>
      <c r="V35" s="925"/>
      <c r="W35" s="925"/>
      <c r="X35" s="925"/>
      <c r="Y35" s="925"/>
      <c r="Z35" s="925"/>
      <c r="AA35" s="925"/>
      <c r="AB35" s="925"/>
      <c r="AC35" s="925"/>
      <c r="AD35" s="925"/>
      <c r="AE35" s="925"/>
      <c r="AF35" s="925"/>
      <c r="AG35" s="925"/>
      <c r="AH35" s="925"/>
      <c r="AI35" s="925"/>
      <c r="AJ35" s="925"/>
      <c r="AK35" s="925"/>
      <c r="AL35" s="365"/>
      <c r="AM35" s="365"/>
    </row>
    <row r="36" spans="1:39" s="362" customFormat="1" ht="13.5" customHeight="1" x14ac:dyDescent="0.2">
      <c r="A36" s="1658"/>
      <c r="B36" s="456"/>
      <c r="C36" s="905"/>
      <c r="D36" s="905"/>
      <c r="E36" s="905"/>
      <c r="F36" s="905"/>
      <c r="G36" s="905"/>
      <c r="H36" s="811"/>
      <c r="I36" s="809"/>
      <c r="J36" s="809"/>
      <c r="K36" s="809"/>
      <c r="L36" s="809"/>
      <c r="M36" s="809"/>
      <c r="N36" s="809"/>
      <c r="O36" s="809"/>
      <c r="P36" s="809"/>
      <c r="Q36" s="809"/>
      <c r="R36" s="809"/>
      <c r="S36" s="810"/>
      <c r="T36" s="628"/>
      <c r="U36" s="925"/>
      <c r="V36" s="925"/>
      <c r="W36" s="925"/>
      <c r="X36" s="925"/>
      <c r="Y36" s="925"/>
      <c r="Z36" s="925"/>
      <c r="AA36" s="925"/>
      <c r="AB36" s="925"/>
      <c r="AC36" s="925"/>
      <c r="AD36" s="925"/>
      <c r="AE36" s="925"/>
      <c r="AF36" s="925"/>
      <c r="AG36" s="925"/>
      <c r="AH36" s="925"/>
      <c r="AI36" s="925"/>
      <c r="AJ36" s="925"/>
      <c r="AK36" s="925"/>
      <c r="AL36" s="365"/>
      <c r="AM36" s="365"/>
    </row>
    <row r="37" spans="1:39" s="362" customFormat="1" ht="24.95" customHeight="1" x14ac:dyDescent="0.2">
      <c r="A37" s="1658"/>
      <c r="B37" s="457" t="s">
        <v>882</v>
      </c>
      <c r="C37" s="905"/>
      <c r="D37" s="905"/>
      <c r="E37" s="905"/>
      <c r="F37" s="905"/>
      <c r="G37" s="905"/>
      <c r="H37" s="811"/>
      <c r="I37" s="809"/>
      <c r="J37" s="809"/>
      <c r="K37" s="809"/>
      <c r="L37" s="809"/>
      <c r="M37" s="809"/>
      <c r="N37" s="809"/>
      <c r="O37" s="809"/>
      <c r="P37" s="809"/>
      <c r="Q37" s="809"/>
      <c r="R37" s="809"/>
      <c r="S37" s="810"/>
      <c r="T37" s="381" t="s">
        <v>386</v>
      </c>
      <c r="U37" s="925"/>
      <c r="V37" s="925"/>
      <c r="W37" s="925"/>
      <c r="X37" s="925"/>
      <c r="Y37" s="925"/>
      <c r="Z37" s="925"/>
      <c r="AA37" s="925"/>
      <c r="AB37" s="925"/>
      <c r="AC37" s="925"/>
      <c r="AD37" s="925"/>
      <c r="AE37" s="925"/>
      <c r="AF37" s="925"/>
      <c r="AG37" s="925"/>
      <c r="AH37" s="925"/>
      <c r="AI37" s="925"/>
      <c r="AJ37" s="925"/>
      <c r="AK37" s="925"/>
      <c r="AL37" s="365"/>
      <c r="AM37" s="365"/>
    </row>
    <row r="38" spans="1:39" s="1011" customFormat="1" ht="13.5" customHeight="1" x14ac:dyDescent="0.2">
      <c r="A38" s="1658"/>
      <c r="B38" s="1022"/>
      <c r="C38" s="893"/>
      <c r="D38" s="893"/>
      <c r="E38" s="893"/>
      <c r="F38" s="893"/>
      <c r="G38" s="893"/>
      <c r="H38" s="1006"/>
      <c r="I38" s="1007"/>
      <c r="J38" s="1007"/>
      <c r="K38" s="1007"/>
      <c r="L38" s="1007"/>
      <c r="M38" s="1007"/>
      <c r="N38" s="1007"/>
      <c r="O38" s="1007"/>
      <c r="P38" s="1007"/>
      <c r="Q38" s="1007"/>
      <c r="R38" s="1007"/>
      <c r="S38" s="1009"/>
      <c r="T38" s="1024"/>
      <c r="U38" s="925"/>
      <c r="V38" s="925"/>
      <c r="W38" s="925"/>
      <c r="X38" s="925"/>
      <c r="Y38" s="925"/>
      <c r="Z38" s="925"/>
      <c r="AA38" s="925"/>
      <c r="AB38" s="925"/>
      <c r="AC38" s="925"/>
      <c r="AD38" s="925"/>
      <c r="AE38" s="925"/>
      <c r="AF38" s="925"/>
      <c r="AG38" s="925"/>
      <c r="AH38" s="925"/>
      <c r="AI38" s="925"/>
      <c r="AJ38" s="925"/>
      <c r="AK38" s="925"/>
      <c r="AL38" s="365"/>
      <c r="AM38" s="365"/>
    </row>
    <row r="39" spans="1:39" s="362" customFormat="1" ht="24.95" customHeight="1" x14ac:dyDescent="0.2">
      <c r="A39" s="1658"/>
      <c r="B39" s="456" t="s">
        <v>857</v>
      </c>
      <c r="C39" s="905">
        <v>68487.516570317326</v>
      </c>
      <c r="D39" s="905">
        <v>88954.532883692853</v>
      </c>
      <c r="E39" s="905">
        <v>122587.64839037455</v>
      </c>
      <c r="F39" s="905">
        <v>72758.86375206415</v>
      </c>
      <c r="G39" s="905">
        <v>67614.929052978245</v>
      </c>
      <c r="H39" s="811">
        <v>73789.264220774188</v>
      </c>
      <c r="I39" s="809">
        <v>70718.879067930233</v>
      </c>
      <c r="J39" s="809">
        <v>73906.212084174185</v>
      </c>
      <c r="K39" s="809">
        <v>75770.276250987299</v>
      </c>
      <c r="L39" s="809">
        <v>74060.464730944164</v>
      </c>
      <c r="M39" s="809">
        <v>70004.882945074176</v>
      </c>
      <c r="N39" s="809">
        <v>70055.817392515251</v>
      </c>
      <c r="O39" s="809">
        <v>67794.703795794398</v>
      </c>
      <c r="P39" s="809">
        <v>70292.38839163493</v>
      </c>
      <c r="Q39" s="809">
        <v>73309.541002688668</v>
      </c>
      <c r="R39" s="809">
        <v>71609.764417154933</v>
      </c>
      <c r="S39" s="810">
        <v>67614.929052978245</v>
      </c>
      <c r="T39" s="628" t="s">
        <v>789</v>
      </c>
      <c r="U39" s="925"/>
      <c r="V39" s="925"/>
      <c r="W39" s="925"/>
      <c r="X39" s="925"/>
      <c r="Y39" s="925"/>
      <c r="Z39" s="925"/>
      <c r="AA39" s="925"/>
      <c r="AB39" s="925"/>
      <c r="AC39" s="925"/>
      <c r="AD39" s="925"/>
      <c r="AE39" s="925"/>
      <c r="AF39" s="925"/>
      <c r="AG39" s="925"/>
      <c r="AH39" s="925"/>
      <c r="AI39" s="925"/>
      <c r="AJ39" s="925"/>
      <c r="AK39" s="925"/>
      <c r="AL39" s="365"/>
      <c r="AM39" s="365"/>
    </row>
    <row r="40" spans="1:39" s="362" customFormat="1" ht="24.95" customHeight="1" x14ac:dyDescent="0.2">
      <c r="A40" s="1658"/>
      <c r="B40" s="629" t="s">
        <v>935</v>
      </c>
      <c r="C40" s="909">
        <v>0</v>
      </c>
      <c r="D40" s="909">
        <v>0</v>
      </c>
      <c r="E40" s="909">
        <v>0</v>
      </c>
      <c r="F40" s="909">
        <v>4.1153999999999996E-2</v>
      </c>
      <c r="G40" s="909">
        <v>6.0304058500000002</v>
      </c>
      <c r="H40" s="808">
        <v>1.095531</v>
      </c>
      <c r="I40" s="806">
        <v>1.0869449999999998</v>
      </c>
      <c r="J40" s="806">
        <v>1.0955679999999999</v>
      </c>
      <c r="K40" s="806">
        <v>1.086965</v>
      </c>
      <c r="L40" s="806">
        <v>1.0869749999999998</v>
      </c>
      <c r="M40" s="806">
        <v>56.290757149999997</v>
      </c>
      <c r="N40" s="806">
        <v>7.9212069199999995</v>
      </c>
      <c r="O40" s="806">
        <v>11.326905920000002</v>
      </c>
      <c r="P40" s="806">
        <v>9.0564599999999995</v>
      </c>
      <c r="Q40" s="806">
        <v>10.021963329999998</v>
      </c>
      <c r="R40" s="806">
        <v>8.4514363299999999</v>
      </c>
      <c r="S40" s="807">
        <v>6.0304058500000002</v>
      </c>
      <c r="T40" s="630" t="s">
        <v>938</v>
      </c>
      <c r="U40" s="925"/>
      <c r="V40" s="925"/>
      <c r="W40" s="925"/>
      <c r="X40" s="925"/>
      <c r="Y40" s="925"/>
      <c r="Z40" s="925"/>
      <c r="AA40" s="925"/>
      <c r="AB40" s="925"/>
      <c r="AC40" s="925"/>
      <c r="AD40" s="925"/>
      <c r="AE40" s="925"/>
      <c r="AF40" s="925"/>
      <c r="AG40" s="925"/>
      <c r="AH40" s="925"/>
      <c r="AI40" s="925"/>
      <c r="AJ40" s="925"/>
      <c r="AK40" s="925"/>
      <c r="AL40" s="365"/>
      <c r="AM40" s="365"/>
    </row>
    <row r="41" spans="1:39" s="367" customFormat="1" ht="24.95" customHeight="1" x14ac:dyDescent="0.2">
      <c r="A41" s="1658"/>
      <c r="B41" s="629" t="s">
        <v>954</v>
      </c>
      <c r="C41" s="909">
        <v>150.69336958</v>
      </c>
      <c r="D41" s="909">
        <v>116.24593429000001</v>
      </c>
      <c r="E41" s="909">
        <v>271.63942044999999</v>
      </c>
      <c r="F41" s="909">
        <v>529.10478436000005</v>
      </c>
      <c r="G41" s="909">
        <v>2234.4126752800003</v>
      </c>
      <c r="H41" s="808">
        <v>606.7378633300001</v>
      </c>
      <c r="I41" s="806">
        <v>938.78501270000004</v>
      </c>
      <c r="J41" s="806">
        <v>4329.8106693199998</v>
      </c>
      <c r="K41" s="806">
        <v>4262.1263575600005</v>
      </c>
      <c r="L41" s="806">
        <v>3556.7541283499995</v>
      </c>
      <c r="M41" s="806">
        <v>2442.8727366400003</v>
      </c>
      <c r="N41" s="806">
        <v>3734.0877401399998</v>
      </c>
      <c r="O41" s="806">
        <v>2957.6725132500001</v>
      </c>
      <c r="P41" s="806">
        <v>2395.3538457700001</v>
      </c>
      <c r="Q41" s="806">
        <v>2464.0959247300002</v>
      </c>
      <c r="R41" s="806">
        <v>2048.4747073599997</v>
      </c>
      <c r="S41" s="807">
        <v>2234.4126752800003</v>
      </c>
      <c r="T41" s="630" t="s">
        <v>1274</v>
      </c>
      <c r="U41" s="925"/>
      <c r="V41" s="925"/>
      <c r="W41" s="925"/>
      <c r="X41" s="925"/>
      <c r="Y41" s="925"/>
      <c r="Z41" s="925"/>
      <c r="AA41" s="925"/>
      <c r="AB41" s="925"/>
      <c r="AC41" s="925"/>
      <c r="AD41" s="925"/>
      <c r="AE41" s="925"/>
      <c r="AF41" s="925"/>
      <c r="AG41" s="925"/>
      <c r="AH41" s="925"/>
      <c r="AI41" s="925"/>
      <c r="AJ41" s="925"/>
      <c r="AK41" s="925"/>
      <c r="AL41" s="365"/>
      <c r="AM41" s="365"/>
    </row>
    <row r="42" spans="1:39" s="367" customFormat="1" ht="24.95" customHeight="1" x14ac:dyDescent="0.2">
      <c r="A42" s="1658"/>
      <c r="B42" s="629" t="s">
        <v>1477</v>
      </c>
      <c r="C42" s="909">
        <v>66116.680799827314</v>
      </c>
      <c r="D42" s="909">
        <v>86056.951109652859</v>
      </c>
      <c r="E42" s="909">
        <v>120724.55525344456</v>
      </c>
      <c r="F42" s="909">
        <v>71274.462678574157</v>
      </c>
      <c r="G42" s="909">
        <v>63996.799839218242</v>
      </c>
      <c r="H42" s="808">
        <v>72038.244874594195</v>
      </c>
      <c r="I42" s="806">
        <v>68780.490516230231</v>
      </c>
      <c r="J42" s="806">
        <v>67981.759173814193</v>
      </c>
      <c r="K42" s="806">
        <v>69799.639268067302</v>
      </c>
      <c r="L42" s="806">
        <v>68353.193670094159</v>
      </c>
      <c r="M42" s="806">
        <v>65607.307619534186</v>
      </c>
      <c r="N42" s="806">
        <v>64978.679281515258</v>
      </c>
      <c r="O42" s="806">
        <v>63417.719442214402</v>
      </c>
      <c r="P42" s="806">
        <v>66428.753621604934</v>
      </c>
      <c r="Q42" s="806">
        <v>69413.663911698663</v>
      </c>
      <c r="R42" s="806">
        <v>68619.257615844937</v>
      </c>
      <c r="S42" s="807">
        <v>63996.799839218242</v>
      </c>
      <c r="T42" s="630" t="s">
        <v>1458</v>
      </c>
      <c r="U42" s="925"/>
      <c r="V42" s="925"/>
      <c r="W42" s="925"/>
      <c r="X42" s="925"/>
      <c r="Y42" s="925"/>
      <c r="Z42" s="925"/>
      <c r="AA42" s="925"/>
      <c r="AB42" s="925"/>
      <c r="AC42" s="925"/>
      <c r="AD42" s="925"/>
      <c r="AE42" s="925"/>
      <c r="AF42" s="925"/>
      <c r="AG42" s="925"/>
      <c r="AH42" s="925"/>
      <c r="AI42" s="925"/>
      <c r="AJ42" s="925"/>
      <c r="AK42" s="925"/>
      <c r="AL42" s="365"/>
      <c r="AM42" s="365"/>
    </row>
    <row r="43" spans="1:39" s="367" customFormat="1" ht="24.95" customHeight="1" x14ac:dyDescent="0.2">
      <c r="A43" s="1658"/>
      <c r="B43" s="629" t="s">
        <v>936</v>
      </c>
      <c r="C43" s="909">
        <v>2220.1424009100001</v>
      </c>
      <c r="D43" s="909">
        <v>2781.3358397500001</v>
      </c>
      <c r="E43" s="909">
        <v>1591.4537164799999</v>
      </c>
      <c r="F43" s="909">
        <v>955.2551351300001</v>
      </c>
      <c r="G43" s="909">
        <v>1377.6861326300004</v>
      </c>
      <c r="H43" s="808">
        <v>1143.18595185</v>
      </c>
      <c r="I43" s="806">
        <v>998.51659399999994</v>
      </c>
      <c r="J43" s="806">
        <v>1593.5466730400001</v>
      </c>
      <c r="K43" s="806">
        <v>1707.4236603599995</v>
      </c>
      <c r="L43" s="806">
        <v>2149.4299575</v>
      </c>
      <c r="M43" s="806">
        <v>1898.4118317500001</v>
      </c>
      <c r="N43" s="806">
        <v>1335.1291639399997</v>
      </c>
      <c r="O43" s="806">
        <v>1407.9849344100001</v>
      </c>
      <c r="P43" s="806">
        <v>1459.2244642600001</v>
      </c>
      <c r="Q43" s="806">
        <v>1421.7592029299999</v>
      </c>
      <c r="R43" s="806">
        <v>933.58065762000001</v>
      </c>
      <c r="S43" s="807">
        <v>1377.6861326300004</v>
      </c>
      <c r="T43" s="630" t="s">
        <v>1230</v>
      </c>
      <c r="U43" s="925"/>
      <c r="V43" s="925"/>
      <c r="W43" s="925"/>
      <c r="X43" s="925"/>
      <c r="Y43" s="925"/>
      <c r="Z43" s="925"/>
      <c r="AA43" s="925"/>
      <c r="AB43" s="925"/>
      <c r="AC43" s="925"/>
      <c r="AD43" s="925"/>
      <c r="AE43" s="925"/>
      <c r="AF43" s="925"/>
      <c r="AG43" s="925"/>
      <c r="AH43" s="925"/>
      <c r="AI43" s="925"/>
      <c r="AJ43" s="925"/>
      <c r="AK43" s="925"/>
      <c r="AL43" s="365"/>
      <c r="AM43" s="365"/>
    </row>
    <row r="44" spans="1:39" s="1011" customFormat="1" ht="12" customHeight="1" x14ac:dyDescent="0.2">
      <c r="A44" s="1658"/>
      <c r="B44" s="1022"/>
      <c r="C44" s="893"/>
      <c r="D44" s="893"/>
      <c r="E44" s="893"/>
      <c r="F44" s="893"/>
      <c r="G44" s="893"/>
      <c r="H44" s="1006"/>
      <c r="I44" s="1007"/>
      <c r="J44" s="1007"/>
      <c r="K44" s="1007"/>
      <c r="L44" s="1007"/>
      <c r="M44" s="1007"/>
      <c r="N44" s="1007"/>
      <c r="O44" s="1007"/>
      <c r="P44" s="1007"/>
      <c r="Q44" s="1007"/>
      <c r="R44" s="1007"/>
      <c r="S44" s="1009"/>
      <c r="T44" s="1024"/>
      <c r="U44" s="925"/>
      <c r="V44" s="925"/>
      <c r="W44" s="925"/>
      <c r="X44" s="925"/>
      <c r="Y44" s="925"/>
      <c r="Z44" s="925"/>
      <c r="AA44" s="925"/>
      <c r="AB44" s="925"/>
      <c r="AC44" s="925"/>
      <c r="AD44" s="925"/>
      <c r="AE44" s="925"/>
      <c r="AF44" s="925"/>
      <c r="AG44" s="925"/>
      <c r="AH44" s="925"/>
      <c r="AI44" s="925"/>
      <c r="AJ44" s="925"/>
      <c r="AK44" s="925"/>
      <c r="AL44" s="365"/>
      <c r="AM44" s="365"/>
    </row>
    <row r="45" spans="1:39" s="362" customFormat="1" ht="28.5" customHeight="1" x14ac:dyDescent="0.2">
      <c r="A45" s="1658"/>
      <c r="B45" s="456" t="s">
        <v>956</v>
      </c>
      <c r="C45" s="905">
        <v>20190.070736538997</v>
      </c>
      <c r="D45" s="905">
        <v>31321.448995141996</v>
      </c>
      <c r="E45" s="905">
        <v>44159.508310127043</v>
      </c>
      <c r="F45" s="905">
        <v>22444.748711745968</v>
      </c>
      <c r="G45" s="905">
        <v>19782.249511871996</v>
      </c>
      <c r="H45" s="811">
        <v>21370.772312416015</v>
      </c>
      <c r="I45" s="809">
        <v>20666.644766951962</v>
      </c>
      <c r="J45" s="809">
        <v>20717.213993600966</v>
      </c>
      <c r="K45" s="809">
        <v>21216.945345288976</v>
      </c>
      <c r="L45" s="809">
        <v>20941.752680055968</v>
      </c>
      <c r="M45" s="809">
        <v>20699.460206326014</v>
      </c>
      <c r="N45" s="809">
        <v>20233.937546471992</v>
      </c>
      <c r="O45" s="809">
        <v>20242.384685651996</v>
      </c>
      <c r="P45" s="809">
        <v>20302.26302987726</v>
      </c>
      <c r="Q45" s="809">
        <v>20368.143178202026</v>
      </c>
      <c r="R45" s="809">
        <v>20241.670453316005</v>
      </c>
      <c r="S45" s="810">
        <v>19782.249511871996</v>
      </c>
      <c r="T45" s="628" t="s">
        <v>827</v>
      </c>
      <c r="U45" s="925"/>
      <c r="V45" s="925"/>
      <c r="W45" s="925"/>
      <c r="X45" s="925"/>
      <c r="Y45" s="925"/>
      <c r="Z45" s="925"/>
      <c r="AA45" s="925"/>
      <c r="AB45" s="925"/>
      <c r="AC45" s="925"/>
      <c r="AD45" s="925"/>
      <c r="AE45" s="925"/>
      <c r="AF45" s="925"/>
      <c r="AG45" s="925"/>
      <c r="AH45" s="925"/>
      <c r="AI45" s="925"/>
      <c r="AJ45" s="925"/>
      <c r="AK45" s="925"/>
      <c r="AL45" s="365"/>
      <c r="AM45" s="365"/>
    </row>
    <row r="46" spans="1:39" s="1011" customFormat="1" ht="13.5" customHeight="1" x14ac:dyDescent="0.2">
      <c r="A46" s="1658"/>
      <c r="B46" s="1022"/>
      <c r="C46" s="893"/>
      <c r="D46" s="893"/>
      <c r="E46" s="893"/>
      <c r="F46" s="893"/>
      <c r="G46" s="893"/>
      <c r="H46" s="1006"/>
      <c r="I46" s="1007"/>
      <c r="J46" s="1007"/>
      <c r="K46" s="1007"/>
      <c r="L46" s="1007"/>
      <c r="M46" s="1007"/>
      <c r="N46" s="1007"/>
      <c r="O46" s="1007"/>
      <c r="P46" s="1007"/>
      <c r="Q46" s="1007"/>
      <c r="R46" s="1007"/>
      <c r="S46" s="1009"/>
      <c r="T46" s="1024"/>
      <c r="U46" s="925"/>
      <c r="V46" s="925"/>
      <c r="W46" s="925"/>
      <c r="X46" s="925"/>
      <c r="Y46" s="925"/>
      <c r="Z46" s="925"/>
      <c r="AA46" s="925"/>
      <c r="AB46" s="925"/>
      <c r="AC46" s="925"/>
      <c r="AD46" s="925"/>
      <c r="AE46" s="925"/>
      <c r="AF46" s="925"/>
      <c r="AG46" s="925"/>
      <c r="AH46" s="925"/>
      <c r="AI46" s="925"/>
      <c r="AJ46" s="925"/>
      <c r="AK46" s="925"/>
      <c r="AL46" s="365"/>
      <c r="AM46" s="365"/>
    </row>
    <row r="47" spans="1:39" s="362" customFormat="1" ht="24.95" customHeight="1" x14ac:dyDescent="0.2">
      <c r="A47" s="1658"/>
      <c r="B47" s="456" t="s">
        <v>13</v>
      </c>
      <c r="C47" s="905">
        <v>90079.884661540011</v>
      </c>
      <c r="D47" s="905">
        <v>133237.43634888201</v>
      </c>
      <c r="E47" s="905">
        <v>194526.61630750998</v>
      </c>
      <c r="F47" s="905">
        <v>147348.33392004599</v>
      </c>
      <c r="G47" s="905">
        <v>131728.94879504602</v>
      </c>
      <c r="H47" s="811">
        <v>142920.34683195601</v>
      </c>
      <c r="I47" s="809">
        <v>144345.33791111599</v>
      </c>
      <c r="J47" s="809">
        <v>142492.09056627602</v>
      </c>
      <c r="K47" s="809">
        <v>146071.34765045697</v>
      </c>
      <c r="L47" s="809">
        <v>147644.29627688602</v>
      </c>
      <c r="M47" s="809">
        <v>144528.66954582199</v>
      </c>
      <c r="N47" s="809">
        <v>139970.10965899602</v>
      </c>
      <c r="O47" s="809">
        <v>140411.84032369099</v>
      </c>
      <c r="P47" s="809">
        <v>137931.33162344623</v>
      </c>
      <c r="Q47" s="809">
        <v>137794.85666941531</v>
      </c>
      <c r="R47" s="809">
        <v>135041.46316761602</v>
      </c>
      <c r="S47" s="810">
        <v>131728.94879504602</v>
      </c>
      <c r="T47" s="628" t="s">
        <v>826</v>
      </c>
      <c r="U47" s="925"/>
      <c r="V47" s="925"/>
      <c r="W47" s="925"/>
      <c r="X47" s="925"/>
      <c r="Y47" s="925"/>
      <c r="Z47" s="925"/>
      <c r="AA47" s="925"/>
      <c r="AB47" s="925"/>
      <c r="AC47" s="925"/>
      <c r="AD47" s="925"/>
      <c r="AE47" s="925"/>
      <c r="AF47" s="925"/>
      <c r="AG47" s="925"/>
      <c r="AH47" s="925"/>
      <c r="AI47" s="925"/>
      <c r="AJ47" s="925"/>
      <c r="AK47" s="925"/>
      <c r="AL47" s="365"/>
      <c r="AM47" s="365"/>
    </row>
    <row r="48" spans="1:39" s="362" customFormat="1" ht="24.95" customHeight="1" x14ac:dyDescent="0.2">
      <c r="A48" s="1658"/>
      <c r="B48" s="629" t="s">
        <v>935</v>
      </c>
      <c r="C48" s="909">
        <v>0</v>
      </c>
      <c r="D48" s="909">
        <v>0</v>
      </c>
      <c r="E48" s="909">
        <v>0</v>
      </c>
      <c r="F48" s="909">
        <v>0</v>
      </c>
      <c r="G48" s="909">
        <v>92.1</v>
      </c>
      <c r="H48" s="808">
        <v>0</v>
      </c>
      <c r="I48" s="806">
        <v>0</v>
      </c>
      <c r="J48" s="806">
        <v>0</v>
      </c>
      <c r="K48" s="806">
        <v>0</v>
      </c>
      <c r="L48" s="806">
        <v>0</v>
      </c>
      <c r="M48" s="806">
        <v>40.5</v>
      </c>
      <c r="N48" s="806">
        <v>90.5</v>
      </c>
      <c r="O48" s="806">
        <v>92.1</v>
      </c>
      <c r="P48" s="806">
        <v>92.1</v>
      </c>
      <c r="Q48" s="806">
        <v>92.1</v>
      </c>
      <c r="R48" s="806">
        <v>92.1</v>
      </c>
      <c r="S48" s="807">
        <v>92.1</v>
      </c>
      <c r="T48" s="630" t="s">
        <v>938</v>
      </c>
      <c r="U48" s="925"/>
      <c r="V48" s="925"/>
      <c r="W48" s="925"/>
      <c r="X48" s="925"/>
      <c r="Y48" s="925"/>
      <c r="Z48" s="925"/>
      <c r="AA48" s="925"/>
      <c r="AB48" s="925"/>
      <c r="AC48" s="925"/>
      <c r="AD48" s="925"/>
      <c r="AE48" s="925"/>
      <c r="AF48" s="925"/>
      <c r="AG48" s="925"/>
      <c r="AH48" s="925"/>
      <c r="AI48" s="925"/>
      <c r="AJ48" s="925"/>
      <c r="AK48" s="925"/>
      <c r="AL48" s="365"/>
      <c r="AM48" s="365"/>
    </row>
    <row r="49" spans="1:39" s="362" customFormat="1" ht="24.95" customHeight="1" x14ac:dyDescent="0.2">
      <c r="A49" s="1658"/>
      <c r="B49" s="629" t="s">
        <v>954</v>
      </c>
      <c r="C49" s="909">
        <v>0</v>
      </c>
      <c r="D49" s="909">
        <v>0</v>
      </c>
      <c r="E49" s="909">
        <v>0</v>
      </c>
      <c r="F49" s="909">
        <v>22.429174419999999</v>
      </c>
      <c r="G49" s="909">
        <v>502.63873173000002</v>
      </c>
      <c r="H49" s="808">
        <v>370.47834714999999</v>
      </c>
      <c r="I49" s="806">
        <v>373.05387536000001</v>
      </c>
      <c r="J49" s="806">
        <v>421.12504507</v>
      </c>
      <c r="K49" s="806">
        <v>528.79796173</v>
      </c>
      <c r="L49" s="806">
        <v>517.42539045000001</v>
      </c>
      <c r="M49" s="806">
        <v>437.35027651000001</v>
      </c>
      <c r="N49" s="806">
        <v>439.42069666999998</v>
      </c>
      <c r="O49" s="806">
        <v>488.49429702999998</v>
      </c>
      <c r="P49" s="806">
        <v>488.56239538999995</v>
      </c>
      <c r="Q49" s="806">
        <v>489.62956591</v>
      </c>
      <c r="R49" s="806">
        <v>497.08554533</v>
      </c>
      <c r="S49" s="807">
        <v>502.63873173000002</v>
      </c>
      <c r="T49" s="630" t="s">
        <v>1274</v>
      </c>
      <c r="U49" s="925"/>
      <c r="V49" s="925"/>
      <c r="W49" s="925"/>
      <c r="X49" s="925"/>
      <c r="Y49" s="925"/>
      <c r="Z49" s="925"/>
      <c r="AA49" s="925"/>
      <c r="AB49" s="925"/>
      <c r="AC49" s="925"/>
      <c r="AD49" s="925"/>
      <c r="AE49" s="925"/>
      <c r="AF49" s="925"/>
      <c r="AG49" s="925"/>
      <c r="AH49" s="925"/>
      <c r="AI49" s="925"/>
      <c r="AJ49" s="925"/>
      <c r="AK49" s="925"/>
      <c r="AL49" s="365"/>
      <c r="AM49" s="365"/>
    </row>
    <row r="50" spans="1:39" s="362" customFormat="1" ht="24.95" customHeight="1" x14ac:dyDescent="0.2">
      <c r="A50" s="1658"/>
      <c r="B50" s="629" t="s">
        <v>955</v>
      </c>
      <c r="C50" s="909">
        <v>85409.227707660015</v>
      </c>
      <c r="D50" s="909">
        <v>124267.554784932</v>
      </c>
      <c r="E50" s="909">
        <v>176673.21000754676</v>
      </c>
      <c r="F50" s="909">
        <v>128647.99437316599</v>
      </c>
      <c r="G50" s="909">
        <v>112834.18970919726</v>
      </c>
      <c r="H50" s="808">
        <v>124192.60710803985</v>
      </c>
      <c r="I50" s="806">
        <v>125641.29083879599</v>
      </c>
      <c r="J50" s="806">
        <v>123886.81020729496</v>
      </c>
      <c r="K50" s="806">
        <v>125532.65468761197</v>
      </c>
      <c r="L50" s="806">
        <v>128099.63256781925</v>
      </c>
      <c r="M50" s="806">
        <v>124931.10378895185</v>
      </c>
      <c r="N50" s="806">
        <v>119915.74630550409</v>
      </c>
      <c r="O50" s="806">
        <v>120180.8353150706</v>
      </c>
      <c r="P50" s="806">
        <v>118146.35101141396</v>
      </c>
      <c r="Q50" s="806">
        <v>117995.53868806281</v>
      </c>
      <c r="R50" s="806">
        <v>114988.29252659591</v>
      </c>
      <c r="S50" s="807">
        <v>112834.18970919726</v>
      </c>
      <c r="T50" s="630" t="s">
        <v>939</v>
      </c>
      <c r="U50" s="925"/>
      <c r="V50" s="925"/>
      <c r="W50" s="925"/>
      <c r="X50" s="925"/>
      <c r="Y50" s="925"/>
      <c r="Z50" s="925"/>
      <c r="AA50" s="925"/>
      <c r="AB50" s="925"/>
      <c r="AC50" s="925"/>
      <c r="AD50" s="925"/>
      <c r="AE50" s="925"/>
      <c r="AF50" s="925"/>
      <c r="AG50" s="925"/>
      <c r="AH50" s="925"/>
      <c r="AI50" s="925"/>
      <c r="AJ50" s="925"/>
      <c r="AK50" s="925"/>
      <c r="AL50" s="365"/>
      <c r="AM50" s="365"/>
    </row>
    <row r="51" spans="1:39" s="362" customFormat="1" ht="24.95" customHeight="1" x14ac:dyDescent="0.2">
      <c r="A51" s="1658"/>
      <c r="B51" s="629" t="s">
        <v>936</v>
      </c>
      <c r="C51" s="909">
        <v>4670.6569538799995</v>
      </c>
      <c r="D51" s="909">
        <v>8969.8815639500008</v>
      </c>
      <c r="E51" s="909">
        <v>17853.406299963226</v>
      </c>
      <c r="F51" s="909">
        <v>18677.910372459999</v>
      </c>
      <c r="G51" s="909">
        <v>18300.020354118751</v>
      </c>
      <c r="H51" s="808">
        <v>18357.261376766157</v>
      </c>
      <c r="I51" s="806">
        <v>18330.993196960004</v>
      </c>
      <c r="J51" s="806">
        <v>18184.155313911055</v>
      </c>
      <c r="K51" s="806">
        <v>20009.895001114997</v>
      </c>
      <c r="L51" s="806">
        <v>19027.238318616764</v>
      </c>
      <c r="M51" s="806">
        <v>19119.715480360141</v>
      </c>
      <c r="N51" s="806">
        <v>19524.442656821935</v>
      </c>
      <c r="O51" s="806">
        <v>19650.410711590393</v>
      </c>
      <c r="P51" s="806">
        <v>19204.318216642256</v>
      </c>
      <c r="Q51" s="806">
        <v>19217.588415442493</v>
      </c>
      <c r="R51" s="806">
        <v>19463.985095690114</v>
      </c>
      <c r="S51" s="807">
        <v>18300.020354118751</v>
      </c>
      <c r="T51" s="630" t="s">
        <v>1230</v>
      </c>
      <c r="U51" s="925"/>
      <c r="V51" s="925"/>
      <c r="W51" s="925"/>
      <c r="X51" s="925"/>
      <c r="Y51" s="925"/>
      <c r="Z51" s="925"/>
      <c r="AA51" s="925"/>
      <c r="AB51" s="925"/>
      <c r="AC51" s="925"/>
      <c r="AD51" s="925"/>
      <c r="AE51" s="925"/>
      <c r="AF51" s="925"/>
      <c r="AG51" s="925"/>
      <c r="AH51" s="925"/>
      <c r="AI51" s="925"/>
      <c r="AJ51" s="925"/>
      <c r="AK51" s="925"/>
      <c r="AL51" s="365"/>
      <c r="AM51" s="365"/>
    </row>
    <row r="52" spans="1:39" s="1011" customFormat="1" ht="12" customHeight="1" x14ac:dyDescent="0.2">
      <c r="A52" s="1658"/>
      <c r="B52" s="1022"/>
      <c r="C52" s="893"/>
      <c r="D52" s="893"/>
      <c r="E52" s="893"/>
      <c r="F52" s="893"/>
      <c r="G52" s="893"/>
      <c r="H52" s="1006"/>
      <c r="I52" s="1007"/>
      <c r="J52" s="1007"/>
      <c r="K52" s="1007"/>
      <c r="L52" s="1007"/>
      <c r="M52" s="1007"/>
      <c r="N52" s="1007"/>
      <c r="O52" s="1007"/>
      <c r="P52" s="1007"/>
      <c r="Q52" s="1007"/>
      <c r="R52" s="1007"/>
      <c r="S52" s="1009"/>
      <c r="T52" s="1024"/>
      <c r="U52" s="925"/>
      <c r="V52" s="925"/>
      <c r="W52" s="925"/>
      <c r="X52" s="925"/>
      <c r="Y52" s="925"/>
      <c r="Z52" s="925"/>
      <c r="AA52" s="925"/>
      <c r="AB52" s="925"/>
      <c r="AC52" s="925"/>
      <c r="AD52" s="925"/>
      <c r="AE52" s="925"/>
      <c r="AF52" s="925"/>
      <c r="AG52" s="925"/>
      <c r="AH52" s="925"/>
      <c r="AI52" s="925"/>
      <c r="AJ52" s="925"/>
      <c r="AK52" s="925"/>
      <c r="AL52" s="365"/>
      <c r="AM52" s="365"/>
    </row>
    <row r="53" spans="1:39" s="362" customFormat="1" ht="24.95" customHeight="1" x14ac:dyDescent="0.2">
      <c r="A53" s="1658"/>
      <c r="B53" s="456" t="s">
        <v>712</v>
      </c>
      <c r="C53" s="905">
        <v>126559.46901096744</v>
      </c>
      <c r="D53" s="905">
        <v>142972.78497978151</v>
      </c>
      <c r="E53" s="905">
        <v>148564.36579065336</v>
      </c>
      <c r="F53" s="905">
        <v>132179.08977417691</v>
      </c>
      <c r="G53" s="905">
        <v>153619.02561149379</v>
      </c>
      <c r="H53" s="811">
        <v>158541.95024332835</v>
      </c>
      <c r="I53" s="809">
        <v>166325.25511685046</v>
      </c>
      <c r="J53" s="809">
        <v>160839.70386509396</v>
      </c>
      <c r="K53" s="809">
        <v>159908.02668935675</v>
      </c>
      <c r="L53" s="809">
        <v>161304.95583935623</v>
      </c>
      <c r="M53" s="809">
        <v>162691.84289241998</v>
      </c>
      <c r="N53" s="809">
        <v>157359.68369511474</v>
      </c>
      <c r="O53" s="809">
        <v>154262.95663167883</v>
      </c>
      <c r="P53" s="809">
        <v>144023.55326402729</v>
      </c>
      <c r="Q53" s="809">
        <v>144606.48523033271</v>
      </c>
      <c r="R53" s="809">
        <v>144225.60704420996</v>
      </c>
      <c r="S53" s="810">
        <v>153619.02561149379</v>
      </c>
      <c r="T53" s="628" t="s">
        <v>790</v>
      </c>
      <c r="U53" s="925"/>
      <c r="V53" s="925"/>
      <c r="W53" s="925"/>
      <c r="X53" s="925"/>
      <c r="Y53" s="925"/>
      <c r="Z53" s="925"/>
      <c r="AA53" s="925"/>
      <c r="AB53" s="925"/>
      <c r="AC53" s="925"/>
      <c r="AD53" s="925"/>
      <c r="AE53" s="925"/>
      <c r="AF53" s="925"/>
      <c r="AG53" s="925"/>
      <c r="AH53" s="925"/>
      <c r="AI53" s="925"/>
      <c r="AJ53" s="925"/>
      <c r="AK53" s="925"/>
      <c r="AL53" s="365"/>
      <c r="AM53" s="365"/>
    </row>
    <row r="54" spans="1:39" s="900" customFormat="1" ht="24.95" customHeight="1" x14ac:dyDescent="0.2">
      <c r="A54" s="1658"/>
      <c r="B54" s="629" t="s">
        <v>935</v>
      </c>
      <c r="C54" s="909">
        <v>0</v>
      </c>
      <c r="D54" s="909">
        <v>0</v>
      </c>
      <c r="E54" s="909">
        <v>0</v>
      </c>
      <c r="F54" s="909">
        <v>0</v>
      </c>
      <c r="G54" s="909">
        <v>10.01582732</v>
      </c>
      <c r="H54" s="808">
        <v>0</v>
      </c>
      <c r="I54" s="806">
        <v>0</v>
      </c>
      <c r="J54" s="806">
        <v>0</v>
      </c>
      <c r="K54" s="806">
        <v>0</v>
      </c>
      <c r="L54" s="806">
        <v>0</v>
      </c>
      <c r="M54" s="806">
        <v>8.3779527599999994</v>
      </c>
      <c r="N54" s="806">
        <v>8.1816037599999998</v>
      </c>
      <c r="O54" s="806">
        <v>8.3697638800000007</v>
      </c>
      <c r="P54" s="806">
        <v>8.5157405199999996</v>
      </c>
      <c r="Q54" s="806">
        <v>8.79019832</v>
      </c>
      <c r="R54" s="806">
        <v>8.9891234000000004</v>
      </c>
      <c r="S54" s="807">
        <v>10.01582732</v>
      </c>
      <c r="T54" s="630" t="s">
        <v>938</v>
      </c>
      <c r="U54" s="925"/>
      <c r="V54" s="925"/>
      <c r="W54" s="925"/>
      <c r="X54" s="925"/>
      <c r="Y54" s="925"/>
      <c r="Z54" s="925"/>
      <c r="AA54" s="925"/>
      <c r="AB54" s="925"/>
      <c r="AC54" s="925"/>
      <c r="AD54" s="925"/>
      <c r="AE54" s="925"/>
      <c r="AF54" s="925"/>
      <c r="AG54" s="925"/>
      <c r="AH54" s="925"/>
      <c r="AI54" s="925"/>
      <c r="AJ54" s="925"/>
      <c r="AK54" s="925"/>
      <c r="AL54" s="365"/>
      <c r="AM54" s="365"/>
    </row>
    <row r="55" spans="1:39" s="362" customFormat="1" ht="24.95" customHeight="1" x14ac:dyDescent="0.2">
      <c r="A55" s="1658"/>
      <c r="B55" s="629" t="s">
        <v>954</v>
      </c>
      <c r="C55" s="909">
        <v>0.17816202540000087</v>
      </c>
      <c r="D55" s="909">
        <v>23.742669227499995</v>
      </c>
      <c r="E55" s="909">
        <v>621.34251210000002</v>
      </c>
      <c r="F55" s="909">
        <v>97.449536858100004</v>
      </c>
      <c r="G55" s="909">
        <v>1706.7168217592002</v>
      </c>
      <c r="H55" s="808">
        <v>141.08545523339995</v>
      </c>
      <c r="I55" s="806">
        <v>148.7151429644</v>
      </c>
      <c r="J55" s="806">
        <v>2489.6168841290005</v>
      </c>
      <c r="K55" s="806">
        <v>1547.5098321143998</v>
      </c>
      <c r="L55" s="806">
        <v>2358.6368219146998</v>
      </c>
      <c r="M55" s="806">
        <v>2750.1517055660997</v>
      </c>
      <c r="N55" s="806">
        <v>2861.1120344724004</v>
      </c>
      <c r="O55" s="806">
        <v>4255.7537121936002</v>
      </c>
      <c r="P55" s="806">
        <v>3380.2062063335993</v>
      </c>
      <c r="Q55" s="806">
        <v>3202.4326708527997</v>
      </c>
      <c r="R55" s="806">
        <v>715.19059251529995</v>
      </c>
      <c r="S55" s="807">
        <v>1706.7168217592002</v>
      </c>
      <c r="T55" s="630" t="s">
        <v>1274</v>
      </c>
      <c r="U55" s="925"/>
      <c r="V55" s="925"/>
      <c r="W55" s="925"/>
      <c r="X55" s="925"/>
      <c r="Y55" s="925"/>
      <c r="Z55" s="925"/>
      <c r="AA55" s="925"/>
      <c r="AB55" s="925"/>
      <c r="AC55" s="925"/>
      <c r="AD55" s="925"/>
      <c r="AE55" s="925"/>
      <c r="AF55" s="925"/>
      <c r="AG55" s="925"/>
      <c r="AH55" s="925"/>
      <c r="AI55" s="925"/>
      <c r="AJ55" s="925"/>
      <c r="AK55" s="925"/>
      <c r="AL55" s="365"/>
      <c r="AM55" s="365"/>
    </row>
    <row r="56" spans="1:39" s="362" customFormat="1" ht="24.95" customHeight="1" x14ac:dyDescent="0.2">
      <c r="A56" s="1658"/>
      <c r="B56" s="629" t="s">
        <v>955</v>
      </c>
      <c r="C56" s="909">
        <v>125615.90838002723</v>
      </c>
      <c r="D56" s="909">
        <v>140990.68874888591</v>
      </c>
      <c r="E56" s="909">
        <v>146565.06665180656</v>
      </c>
      <c r="F56" s="909">
        <v>129616.43466189665</v>
      </c>
      <c r="G56" s="909">
        <v>148093.41041289811</v>
      </c>
      <c r="H56" s="808">
        <v>155608.86040620098</v>
      </c>
      <c r="I56" s="806">
        <v>163060.70171542544</v>
      </c>
      <c r="J56" s="806">
        <v>154921.19165659195</v>
      </c>
      <c r="K56" s="806">
        <v>154759.37920039654</v>
      </c>
      <c r="L56" s="806">
        <v>155628.50684381108</v>
      </c>
      <c r="M56" s="806">
        <v>156623.38123371699</v>
      </c>
      <c r="N56" s="806">
        <v>151155.50988378734</v>
      </c>
      <c r="O56" s="806">
        <v>146861.36109909171</v>
      </c>
      <c r="P56" s="806">
        <v>137198.53592876834</v>
      </c>
      <c r="Q56" s="806">
        <v>137901.97484823389</v>
      </c>
      <c r="R56" s="806">
        <v>140354.43185516036</v>
      </c>
      <c r="S56" s="807">
        <v>148093.41041289811</v>
      </c>
      <c r="T56" s="630" t="s">
        <v>939</v>
      </c>
      <c r="U56" s="925"/>
      <c r="V56" s="925"/>
      <c r="W56" s="925"/>
      <c r="X56" s="925"/>
      <c r="Y56" s="925"/>
      <c r="Z56" s="925"/>
      <c r="AA56" s="925"/>
      <c r="AB56" s="925"/>
      <c r="AC56" s="925"/>
      <c r="AD56" s="925"/>
      <c r="AE56" s="925"/>
      <c r="AF56" s="925"/>
      <c r="AG56" s="925"/>
      <c r="AH56" s="925"/>
      <c r="AI56" s="925"/>
      <c r="AJ56" s="925"/>
      <c r="AK56" s="925"/>
      <c r="AL56" s="365"/>
      <c r="AM56" s="365"/>
    </row>
    <row r="57" spans="1:39" s="362" customFormat="1" ht="24.95" customHeight="1" x14ac:dyDescent="0.2">
      <c r="A57" s="1658"/>
      <c r="B57" s="629" t="s">
        <v>936</v>
      </c>
      <c r="C57" s="909">
        <v>943.38246891479992</v>
      </c>
      <c r="D57" s="909">
        <v>1958.3535616681008</v>
      </c>
      <c r="E57" s="909">
        <v>1377.9566267467999</v>
      </c>
      <c r="F57" s="909">
        <v>2465.2055754221501</v>
      </c>
      <c r="G57" s="909">
        <v>3808.882549516466</v>
      </c>
      <c r="H57" s="808">
        <v>2792.0043818939503</v>
      </c>
      <c r="I57" s="806">
        <v>3115.8382584605997</v>
      </c>
      <c r="J57" s="806">
        <v>3428.8953243729993</v>
      </c>
      <c r="K57" s="806">
        <v>3601.1376568458181</v>
      </c>
      <c r="L57" s="806">
        <v>3317.8121736304684</v>
      </c>
      <c r="M57" s="806">
        <v>3309.9320003768999</v>
      </c>
      <c r="N57" s="806">
        <v>3334.8801730950113</v>
      </c>
      <c r="O57" s="806">
        <v>3137.4720565135144</v>
      </c>
      <c r="P57" s="806">
        <v>3436.2953884053513</v>
      </c>
      <c r="Q57" s="806">
        <v>3493.2875129259996</v>
      </c>
      <c r="R57" s="806">
        <v>3146.9954731342891</v>
      </c>
      <c r="S57" s="807">
        <v>3808.882549516466</v>
      </c>
      <c r="T57" s="630" t="s">
        <v>1230</v>
      </c>
      <c r="U57" s="925"/>
      <c r="V57" s="925"/>
      <c r="W57" s="925"/>
      <c r="X57" s="925"/>
      <c r="Y57" s="925"/>
      <c r="Z57" s="925"/>
      <c r="AA57" s="925"/>
      <c r="AB57" s="925"/>
      <c r="AC57" s="925"/>
      <c r="AD57" s="925"/>
      <c r="AE57" s="925"/>
      <c r="AF57" s="925"/>
      <c r="AG57" s="925"/>
      <c r="AH57" s="925"/>
      <c r="AI57" s="925"/>
      <c r="AJ57" s="925"/>
      <c r="AK57" s="925"/>
      <c r="AL57" s="365"/>
      <c r="AM57" s="365"/>
    </row>
    <row r="58" spans="1:39" s="362" customFormat="1" ht="12" customHeight="1" x14ac:dyDescent="0.2">
      <c r="A58" s="1658"/>
      <c r="B58" s="456"/>
      <c r="C58" s="893"/>
      <c r="D58" s="893"/>
      <c r="E58" s="893"/>
      <c r="F58" s="893"/>
      <c r="G58" s="893"/>
      <c r="H58" s="1006"/>
      <c r="I58" s="1007"/>
      <c r="J58" s="1007"/>
      <c r="K58" s="1007"/>
      <c r="L58" s="1007"/>
      <c r="M58" s="1007"/>
      <c r="N58" s="1007"/>
      <c r="O58" s="1007"/>
      <c r="P58" s="1007"/>
      <c r="Q58" s="1007"/>
      <c r="R58" s="1007"/>
      <c r="S58" s="1009"/>
      <c r="T58" s="628"/>
      <c r="U58" s="925"/>
      <c r="V58" s="925"/>
      <c r="W58" s="925"/>
      <c r="X58" s="925"/>
      <c r="Y58" s="925"/>
      <c r="Z58" s="925"/>
      <c r="AA58" s="925"/>
      <c r="AB58" s="925"/>
      <c r="AC58" s="925"/>
      <c r="AD58" s="925"/>
      <c r="AE58" s="925"/>
      <c r="AF58" s="925"/>
      <c r="AG58" s="925"/>
      <c r="AH58" s="925"/>
      <c r="AI58" s="925"/>
      <c r="AJ58" s="925"/>
      <c r="AK58" s="925"/>
      <c r="AL58" s="365"/>
      <c r="AM58" s="365"/>
    </row>
    <row r="59" spans="1:39" s="362" customFormat="1" ht="24.6" customHeight="1" x14ac:dyDescent="0.2">
      <c r="A59" s="1658"/>
      <c r="B59" s="456" t="s">
        <v>937</v>
      </c>
      <c r="C59" s="905">
        <v>0</v>
      </c>
      <c r="D59" s="905">
        <v>0</v>
      </c>
      <c r="E59" s="905">
        <v>0</v>
      </c>
      <c r="F59" s="905">
        <v>0</v>
      </c>
      <c r="G59" s="905">
        <v>0</v>
      </c>
      <c r="H59" s="811">
        <v>0</v>
      </c>
      <c r="I59" s="809">
        <v>0</v>
      </c>
      <c r="J59" s="809">
        <v>0</v>
      </c>
      <c r="K59" s="809">
        <v>0</v>
      </c>
      <c r="L59" s="809">
        <v>0</v>
      </c>
      <c r="M59" s="809">
        <v>0</v>
      </c>
      <c r="N59" s="809">
        <v>0</v>
      </c>
      <c r="O59" s="809">
        <v>0</v>
      </c>
      <c r="P59" s="809">
        <v>0</v>
      </c>
      <c r="Q59" s="809">
        <v>0</v>
      </c>
      <c r="R59" s="809">
        <v>0</v>
      </c>
      <c r="S59" s="810">
        <v>0</v>
      </c>
      <c r="T59" s="628" t="s">
        <v>948</v>
      </c>
      <c r="U59" s="925"/>
      <c r="V59" s="925"/>
      <c r="W59" s="925"/>
      <c r="X59" s="925"/>
      <c r="Y59" s="925"/>
      <c r="Z59" s="925"/>
      <c r="AA59" s="925"/>
      <c r="AB59" s="925"/>
      <c r="AC59" s="925"/>
      <c r="AD59" s="925"/>
      <c r="AE59" s="925"/>
      <c r="AF59" s="925"/>
      <c r="AG59" s="925"/>
      <c r="AH59" s="925"/>
      <c r="AI59" s="925"/>
      <c r="AJ59" s="925"/>
      <c r="AK59" s="925"/>
      <c r="AL59" s="365"/>
      <c r="AM59" s="365"/>
    </row>
    <row r="60" spans="1:39" s="362" customFormat="1" ht="12" customHeight="1" x14ac:dyDescent="0.2">
      <c r="A60" s="1658"/>
      <c r="B60" s="456"/>
      <c r="C60" s="909"/>
      <c r="D60" s="909"/>
      <c r="E60" s="909"/>
      <c r="F60" s="909"/>
      <c r="G60" s="909"/>
      <c r="H60" s="808"/>
      <c r="I60" s="806"/>
      <c r="J60" s="806"/>
      <c r="K60" s="806"/>
      <c r="L60" s="806"/>
      <c r="M60" s="806"/>
      <c r="N60" s="806"/>
      <c r="O60" s="806"/>
      <c r="P60" s="806"/>
      <c r="Q60" s="806"/>
      <c r="R60" s="806"/>
      <c r="S60" s="807"/>
      <c r="T60" s="628"/>
      <c r="U60" s="925"/>
      <c r="V60" s="925"/>
      <c r="W60" s="925"/>
      <c r="X60" s="925"/>
      <c r="Y60" s="925"/>
      <c r="Z60" s="925"/>
      <c r="AA60" s="925"/>
      <c r="AB60" s="925"/>
      <c r="AC60" s="925"/>
      <c r="AD60" s="925"/>
      <c r="AE60" s="925"/>
      <c r="AF60" s="925"/>
      <c r="AG60" s="925"/>
      <c r="AH60" s="925"/>
      <c r="AI60" s="925"/>
      <c r="AJ60" s="925"/>
      <c r="AK60" s="925"/>
      <c r="AL60" s="365"/>
      <c r="AM60" s="365"/>
    </row>
    <row r="61" spans="1:39" s="362" customFormat="1" ht="24.95" customHeight="1" x14ac:dyDescent="0.2">
      <c r="A61" s="1658"/>
      <c r="B61" s="456" t="s">
        <v>849</v>
      </c>
      <c r="C61" s="905">
        <v>5763.2006437700002</v>
      </c>
      <c r="D61" s="905">
        <v>7813.6466153599995</v>
      </c>
      <c r="E61" s="905">
        <v>4098.1914943800002</v>
      </c>
      <c r="F61" s="905">
        <v>16144.5806956583</v>
      </c>
      <c r="G61" s="905">
        <v>15047.067311832201</v>
      </c>
      <c r="H61" s="811">
        <v>25668.502675628584</v>
      </c>
      <c r="I61" s="809">
        <v>23332.890075225503</v>
      </c>
      <c r="J61" s="809">
        <v>63305.366782802805</v>
      </c>
      <c r="K61" s="809">
        <v>57229.952057854098</v>
      </c>
      <c r="L61" s="809">
        <v>53767.243057474079</v>
      </c>
      <c r="M61" s="809">
        <v>51781.815538267598</v>
      </c>
      <c r="N61" s="809">
        <v>23445.443084389299</v>
      </c>
      <c r="O61" s="809">
        <v>23172.95031615</v>
      </c>
      <c r="P61" s="809">
        <v>22649.381385179993</v>
      </c>
      <c r="Q61" s="809">
        <v>23386.388702050001</v>
      </c>
      <c r="R61" s="809">
        <v>16064.376203608601</v>
      </c>
      <c r="S61" s="810">
        <v>15047.067311832201</v>
      </c>
      <c r="T61" s="628" t="s">
        <v>313</v>
      </c>
      <c r="U61" s="925"/>
      <c r="V61" s="925"/>
      <c r="W61" s="925"/>
      <c r="X61" s="925"/>
      <c r="Y61" s="925"/>
      <c r="Z61" s="925"/>
      <c r="AA61" s="925"/>
      <c r="AB61" s="925"/>
      <c r="AC61" s="925"/>
      <c r="AD61" s="925"/>
      <c r="AE61" s="925"/>
      <c r="AF61" s="925"/>
      <c r="AG61" s="925"/>
      <c r="AH61" s="925"/>
      <c r="AI61" s="925"/>
      <c r="AJ61" s="925"/>
      <c r="AK61" s="925"/>
      <c r="AL61" s="365"/>
      <c r="AM61" s="365"/>
    </row>
    <row r="62" spans="1:39" s="362" customFormat="1" ht="12" customHeight="1" x14ac:dyDescent="0.2">
      <c r="A62" s="1658"/>
      <c r="B62" s="456"/>
      <c r="C62" s="905"/>
      <c r="D62" s="905"/>
      <c r="E62" s="905"/>
      <c r="F62" s="905"/>
      <c r="G62" s="905"/>
      <c r="H62" s="811"/>
      <c r="I62" s="809"/>
      <c r="J62" s="809"/>
      <c r="K62" s="809"/>
      <c r="L62" s="809"/>
      <c r="M62" s="809"/>
      <c r="N62" s="809"/>
      <c r="O62" s="809"/>
      <c r="P62" s="809"/>
      <c r="Q62" s="809"/>
      <c r="R62" s="809"/>
      <c r="S62" s="810"/>
      <c r="T62" s="628"/>
      <c r="U62" s="925"/>
      <c r="V62" s="925"/>
      <c r="W62" s="925"/>
      <c r="X62" s="925"/>
      <c r="Y62" s="925"/>
      <c r="Z62" s="925"/>
      <c r="AA62" s="925"/>
      <c r="AB62" s="925"/>
      <c r="AC62" s="925"/>
      <c r="AD62" s="925"/>
      <c r="AE62" s="925"/>
      <c r="AF62" s="925"/>
      <c r="AG62" s="925"/>
      <c r="AH62" s="925"/>
      <c r="AI62" s="925"/>
      <c r="AJ62" s="925"/>
      <c r="AK62" s="925"/>
      <c r="AL62" s="365"/>
      <c r="AM62" s="365"/>
    </row>
    <row r="63" spans="1:39" s="362" customFormat="1" ht="24.95" customHeight="1" x14ac:dyDescent="0.2">
      <c r="A63" s="1658"/>
      <c r="B63" s="456" t="s">
        <v>713</v>
      </c>
      <c r="C63" s="905">
        <v>10544.013027910001</v>
      </c>
      <c r="D63" s="905">
        <v>13423.931727835001</v>
      </c>
      <c r="E63" s="905">
        <v>14461.080527175071</v>
      </c>
      <c r="F63" s="905">
        <v>18310.778274728553</v>
      </c>
      <c r="G63" s="905">
        <v>14849.841531259</v>
      </c>
      <c r="H63" s="811">
        <v>17443.89888689655</v>
      </c>
      <c r="I63" s="809">
        <v>18185.377805856249</v>
      </c>
      <c r="J63" s="809">
        <v>16880.127364765805</v>
      </c>
      <c r="K63" s="809">
        <v>16740.0059771138</v>
      </c>
      <c r="L63" s="809">
        <v>16890.080609640401</v>
      </c>
      <c r="M63" s="809">
        <v>14439.911740120999</v>
      </c>
      <c r="N63" s="809">
        <v>15498.036346428597</v>
      </c>
      <c r="O63" s="809">
        <v>14716.17389170161</v>
      </c>
      <c r="P63" s="809">
        <v>15710.977045448997</v>
      </c>
      <c r="Q63" s="809">
        <v>15396.189036870997</v>
      </c>
      <c r="R63" s="809">
        <v>13856.503999188602</v>
      </c>
      <c r="S63" s="810">
        <v>14849.841531259</v>
      </c>
      <c r="T63" s="628" t="s">
        <v>314</v>
      </c>
      <c r="U63" s="925"/>
      <c r="V63" s="925"/>
      <c r="W63" s="925"/>
      <c r="X63" s="925"/>
      <c r="Y63" s="925"/>
      <c r="Z63" s="925"/>
      <c r="AA63" s="925"/>
      <c r="AB63" s="925"/>
      <c r="AC63" s="925"/>
      <c r="AD63" s="925"/>
      <c r="AE63" s="925"/>
      <c r="AF63" s="925"/>
      <c r="AG63" s="925"/>
      <c r="AH63" s="925"/>
      <c r="AI63" s="925"/>
      <c r="AJ63" s="925"/>
      <c r="AK63" s="925"/>
      <c r="AL63" s="365"/>
      <c r="AM63" s="365"/>
    </row>
    <row r="64" spans="1:39" s="1011" customFormat="1" ht="12" customHeight="1" x14ac:dyDescent="0.2">
      <c r="A64" s="1658"/>
      <c r="B64" s="1022"/>
      <c r="C64" s="905"/>
      <c r="D64" s="905"/>
      <c r="E64" s="905"/>
      <c r="F64" s="905"/>
      <c r="G64" s="905"/>
      <c r="H64" s="811"/>
      <c r="I64" s="809"/>
      <c r="J64" s="809"/>
      <c r="K64" s="809"/>
      <c r="L64" s="809"/>
      <c r="M64" s="809"/>
      <c r="N64" s="809"/>
      <c r="O64" s="809"/>
      <c r="P64" s="809"/>
      <c r="Q64" s="809"/>
      <c r="R64" s="809"/>
      <c r="S64" s="810"/>
      <c r="T64" s="1024"/>
      <c r="U64" s="925"/>
      <c r="V64" s="925"/>
      <c r="W64" s="925"/>
      <c r="X64" s="925"/>
      <c r="Y64" s="925"/>
      <c r="Z64" s="925"/>
      <c r="AA64" s="925"/>
      <c r="AB64" s="925"/>
      <c r="AC64" s="925"/>
      <c r="AD64" s="925"/>
      <c r="AE64" s="925"/>
      <c r="AF64" s="925"/>
      <c r="AG64" s="925"/>
      <c r="AH64" s="925"/>
      <c r="AI64" s="925"/>
      <c r="AJ64" s="925"/>
      <c r="AK64" s="925"/>
      <c r="AL64" s="365"/>
      <c r="AM64" s="365"/>
    </row>
    <row r="65" spans="1:39" s="362" customFormat="1" ht="24.95" customHeight="1" x14ac:dyDescent="0.2">
      <c r="A65" s="1658"/>
      <c r="B65" s="456" t="s">
        <v>884</v>
      </c>
      <c r="C65" s="905">
        <v>13245.92022199</v>
      </c>
      <c r="D65" s="905">
        <v>16244.954851025002</v>
      </c>
      <c r="E65" s="905">
        <v>21122.551821134995</v>
      </c>
      <c r="F65" s="905">
        <v>18327.477802559668</v>
      </c>
      <c r="G65" s="905">
        <v>17518.201793198001</v>
      </c>
      <c r="H65" s="811">
        <v>19916.749379584329</v>
      </c>
      <c r="I65" s="809">
        <v>29741.345741691668</v>
      </c>
      <c r="J65" s="809">
        <v>20310.76259271233</v>
      </c>
      <c r="K65" s="809">
        <v>23068.854240713335</v>
      </c>
      <c r="L65" s="809">
        <v>21948.743803882</v>
      </c>
      <c r="M65" s="809">
        <v>16858.422599982001</v>
      </c>
      <c r="N65" s="809">
        <v>14446.018650283</v>
      </c>
      <c r="O65" s="809">
        <v>13873.699973483001</v>
      </c>
      <c r="P65" s="809">
        <v>15536.046331685591</v>
      </c>
      <c r="Q65" s="809">
        <v>16509.119122451732</v>
      </c>
      <c r="R65" s="809">
        <v>16917.579827947997</v>
      </c>
      <c r="S65" s="810">
        <v>17518.201793198001</v>
      </c>
      <c r="T65" s="628" t="s">
        <v>5</v>
      </c>
      <c r="U65" s="925"/>
      <c r="V65" s="925"/>
      <c r="W65" s="925"/>
      <c r="X65" s="925"/>
      <c r="Y65" s="925"/>
      <c r="Z65" s="925"/>
      <c r="AA65" s="925"/>
      <c r="AB65" s="925"/>
      <c r="AC65" s="925"/>
      <c r="AD65" s="925"/>
      <c r="AE65" s="925"/>
      <c r="AF65" s="925"/>
      <c r="AG65" s="925"/>
      <c r="AH65" s="925"/>
      <c r="AI65" s="925"/>
      <c r="AJ65" s="925"/>
      <c r="AK65" s="925"/>
      <c r="AL65" s="365"/>
      <c r="AM65" s="365"/>
    </row>
    <row r="66" spans="1:39" s="1011" customFormat="1" ht="12" customHeight="1" x14ac:dyDescent="0.2">
      <c r="A66" s="1658"/>
      <c r="B66" s="1022"/>
      <c r="C66" s="905"/>
      <c r="D66" s="905"/>
      <c r="E66" s="905"/>
      <c r="F66" s="905"/>
      <c r="G66" s="905"/>
      <c r="H66" s="811"/>
      <c r="I66" s="809"/>
      <c r="J66" s="809"/>
      <c r="K66" s="809"/>
      <c r="L66" s="809"/>
      <c r="M66" s="809"/>
      <c r="N66" s="809"/>
      <c r="O66" s="809"/>
      <c r="P66" s="809"/>
      <c r="Q66" s="809"/>
      <c r="R66" s="809"/>
      <c r="S66" s="810"/>
      <c r="T66" s="1024"/>
      <c r="U66" s="925"/>
      <c r="V66" s="925"/>
      <c r="W66" s="925"/>
      <c r="X66" s="925"/>
      <c r="Y66" s="925"/>
      <c r="Z66" s="925"/>
      <c r="AA66" s="925"/>
      <c r="AB66" s="925"/>
      <c r="AC66" s="925"/>
      <c r="AD66" s="925"/>
      <c r="AE66" s="925"/>
      <c r="AF66" s="925"/>
      <c r="AG66" s="925"/>
      <c r="AH66" s="925"/>
      <c r="AI66" s="925"/>
      <c r="AJ66" s="925"/>
      <c r="AK66" s="925"/>
      <c r="AL66" s="365"/>
      <c r="AM66" s="365"/>
    </row>
    <row r="67" spans="1:39" s="362" customFormat="1" ht="24.95" customHeight="1" x14ac:dyDescent="0.2">
      <c r="A67" s="1658"/>
      <c r="B67" s="456" t="s">
        <v>714</v>
      </c>
      <c r="C67" s="905">
        <v>389.46699999999998</v>
      </c>
      <c r="D67" s="905">
        <v>451.42307600000004</v>
      </c>
      <c r="E67" s="905">
        <v>223.83551599999998</v>
      </c>
      <c r="F67" s="905">
        <v>11329.114981221999</v>
      </c>
      <c r="G67" s="905">
        <v>42068.928246980002</v>
      </c>
      <c r="H67" s="811">
        <v>13351.265495000001</v>
      </c>
      <c r="I67" s="809">
        <v>13920.076266100001</v>
      </c>
      <c r="J67" s="809">
        <v>14354.340205429999</v>
      </c>
      <c r="K67" s="809">
        <v>31460.18531257</v>
      </c>
      <c r="L67" s="809">
        <v>27260.950598750002</v>
      </c>
      <c r="M67" s="809">
        <v>18716.756189619999</v>
      </c>
      <c r="N67" s="809">
        <v>42343.03626637</v>
      </c>
      <c r="O67" s="809">
        <v>37139.022203889996</v>
      </c>
      <c r="P67" s="809">
        <v>37486.608503470001</v>
      </c>
      <c r="Q67" s="809">
        <v>38305.2820899</v>
      </c>
      <c r="R67" s="809">
        <v>45205.818822269801</v>
      </c>
      <c r="S67" s="810">
        <v>42068.928246980002</v>
      </c>
      <c r="T67" s="628" t="s">
        <v>949</v>
      </c>
      <c r="U67" s="925"/>
      <c r="V67" s="925"/>
      <c r="W67" s="925"/>
      <c r="X67" s="925"/>
      <c r="Y67" s="925"/>
      <c r="Z67" s="925"/>
      <c r="AA67" s="925"/>
      <c r="AB67" s="925"/>
      <c r="AC67" s="925"/>
      <c r="AD67" s="925"/>
      <c r="AE67" s="925"/>
      <c r="AF67" s="925"/>
      <c r="AG67" s="925"/>
      <c r="AH67" s="925"/>
      <c r="AI67" s="925"/>
      <c r="AJ67" s="925"/>
      <c r="AK67" s="925"/>
      <c r="AL67" s="365"/>
      <c r="AM67" s="365"/>
    </row>
    <row r="68" spans="1:39" s="1011" customFormat="1" ht="12" customHeight="1" x14ac:dyDescent="0.2">
      <c r="A68" s="1658"/>
      <c r="B68" s="1022"/>
      <c r="C68" s="905"/>
      <c r="D68" s="905"/>
      <c r="E68" s="905"/>
      <c r="F68" s="905"/>
      <c r="G68" s="905"/>
      <c r="H68" s="811"/>
      <c r="I68" s="809"/>
      <c r="J68" s="809"/>
      <c r="K68" s="809"/>
      <c r="L68" s="809"/>
      <c r="M68" s="809"/>
      <c r="N68" s="809"/>
      <c r="O68" s="809"/>
      <c r="P68" s="809"/>
      <c r="Q68" s="809"/>
      <c r="R68" s="809"/>
      <c r="S68" s="810"/>
      <c r="T68" s="1024"/>
      <c r="U68" s="925"/>
      <c r="V68" s="925"/>
      <c r="W68" s="925"/>
      <c r="X68" s="925"/>
      <c r="Y68" s="925"/>
      <c r="Z68" s="925"/>
      <c r="AA68" s="925"/>
      <c r="AB68" s="925"/>
      <c r="AC68" s="925"/>
      <c r="AD68" s="925"/>
      <c r="AE68" s="925"/>
      <c r="AF68" s="925"/>
      <c r="AG68" s="925"/>
      <c r="AH68" s="925"/>
      <c r="AI68" s="925"/>
      <c r="AJ68" s="925"/>
      <c r="AK68" s="925"/>
      <c r="AL68" s="365"/>
      <c r="AM68" s="365"/>
    </row>
    <row r="69" spans="1:39" s="362" customFormat="1" ht="24.95" customHeight="1" x14ac:dyDescent="0.2">
      <c r="A69" s="1658"/>
      <c r="B69" s="456" t="s">
        <v>1201</v>
      </c>
      <c r="C69" s="905">
        <v>30482.211242204001</v>
      </c>
      <c r="D69" s="905">
        <v>41810.520377319001</v>
      </c>
      <c r="E69" s="905">
        <v>68988.894611593656</v>
      </c>
      <c r="F69" s="905">
        <v>86530.91682944198</v>
      </c>
      <c r="G69" s="905">
        <v>93195.300418789033</v>
      </c>
      <c r="H69" s="811">
        <v>91436.1210587393</v>
      </c>
      <c r="I69" s="809">
        <v>93885.245063445764</v>
      </c>
      <c r="J69" s="809">
        <v>95270.384428717589</v>
      </c>
      <c r="K69" s="809">
        <v>93539.861017160074</v>
      </c>
      <c r="L69" s="809">
        <v>92812.221219123196</v>
      </c>
      <c r="M69" s="809">
        <v>92190.785707171861</v>
      </c>
      <c r="N69" s="809">
        <v>91822.045276420511</v>
      </c>
      <c r="O69" s="809">
        <v>91241.654886110569</v>
      </c>
      <c r="P69" s="809">
        <v>89177.562023368111</v>
      </c>
      <c r="Q69" s="809">
        <v>89565.463242169732</v>
      </c>
      <c r="R69" s="809">
        <v>90405.256218099385</v>
      </c>
      <c r="S69" s="810">
        <v>93195.300418789033</v>
      </c>
      <c r="T69" s="628" t="s">
        <v>1202</v>
      </c>
      <c r="U69" s="925"/>
      <c r="V69" s="925"/>
      <c r="W69" s="925"/>
      <c r="X69" s="925"/>
      <c r="Y69" s="925"/>
      <c r="Z69" s="925"/>
      <c r="AA69" s="925"/>
      <c r="AB69" s="925"/>
      <c r="AC69" s="925"/>
      <c r="AD69" s="925"/>
      <c r="AE69" s="925"/>
      <c r="AF69" s="925"/>
      <c r="AG69" s="925"/>
      <c r="AH69" s="925"/>
      <c r="AI69" s="925"/>
      <c r="AJ69" s="925"/>
      <c r="AK69" s="925"/>
      <c r="AL69" s="365"/>
      <c r="AM69" s="365"/>
    </row>
    <row r="70" spans="1:39" s="1011" customFormat="1" ht="12" customHeight="1" x14ac:dyDescent="0.2">
      <c r="A70" s="1658"/>
      <c r="B70" s="1022"/>
      <c r="C70" s="905"/>
      <c r="D70" s="905"/>
      <c r="E70" s="905"/>
      <c r="F70" s="905"/>
      <c r="G70" s="905"/>
      <c r="H70" s="811"/>
      <c r="I70" s="809"/>
      <c r="J70" s="809"/>
      <c r="K70" s="809"/>
      <c r="L70" s="809"/>
      <c r="M70" s="809"/>
      <c r="N70" s="809"/>
      <c r="O70" s="809"/>
      <c r="P70" s="809"/>
      <c r="Q70" s="809"/>
      <c r="R70" s="809"/>
      <c r="S70" s="810"/>
      <c r="T70" s="1024"/>
      <c r="U70" s="925"/>
      <c r="V70" s="925"/>
      <c r="W70" s="925"/>
      <c r="X70" s="925"/>
      <c r="Y70" s="925"/>
      <c r="Z70" s="925"/>
      <c r="AA70" s="925"/>
      <c r="AB70" s="925"/>
      <c r="AC70" s="925"/>
      <c r="AD70" s="925"/>
      <c r="AE70" s="925"/>
      <c r="AF70" s="925"/>
      <c r="AG70" s="925"/>
      <c r="AH70" s="925"/>
      <c r="AI70" s="925"/>
      <c r="AJ70" s="925"/>
      <c r="AK70" s="925"/>
      <c r="AL70" s="365"/>
      <c r="AM70" s="365"/>
    </row>
    <row r="71" spans="1:39" s="362" customFormat="1" ht="24.95" customHeight="1" x14ac:dyDescent="0.2">
      <c r="A71" s="1658"/>
      <c r="B71" s="456" t="s">
        <v>885</v>
      </c>
      <c r="C71" s="905">
        <v>6367.7513226824994</v>
      </c>
      <c r="D71" s="905">
        <v>7553.9201194870002</v>
      </c>
      <c r="E71" s="905">
        <v>11393.378454034349</v>
      </c>
      <c r="F71" s="905">
        <v>20186.952117159326</v>
      </c>
      <c r="G71" s="905">
        <v>40705.380464178997</v>
      </c>
      <c r="H71" s="811">
        <v>23672.988905537419</v>
      </c>
      <c r="I71" s="809">
        <v>26063.674233212663</v>
      </c>
      <c r="J71" s="809">
        <v>26706.038032114397</v>
      </c>
      <c r="K71" s="809">
        <v>28113.398656348971</v>
      </c>
      <c r="L71" s="809">
        <v>28613.372483616484</v>
      </c>
      <c r="M71" s="809">
        <v>29823.357265799041</v>
      </c>
      <c r="N71" s="809">
        <v>29773.355299653984</v>
      </c>
      <c r="O71" s="809">
        <v>30697.383323083122</v>
      </c>
      <c r="P71" s="809">
        <v>33084.859542391219</v>
      </c>
      <c r="Q71" s="809">
        <v>35217.846687715006</v>
      </c>
      <c r="R71" s="809">
        <v>38108.900403457992</v>
      </c>
      <c r="S71" s="810">
        <v>40705.380464178997</v>
      </c>
      <c r="T71" s="628" t="s">
        <v>6</v>
      </c>
      <c r="U71" s="925"/>
      <c r="V71" s="925"/>
      <c r="W71" s="925"/>
      <c r="X71" s="925"/>
      <c r="Y71" s="925"/>
      <c r="Z71" s="925"/>
      <c r="AA71" s="925"/>
      <c r="AB71" s="925"/>
      <c r="AC71" s="925"/>
      <c r="AD71" s="925"/>
      <c r="AE71" s="925"/>
      <c r="AF71" s="925"/>
      <c r="AG71" s="925"/>
      <c r="AH71" s="925"/>
      <c r="AI71" s="925"/>
      <c r="AJ71" s="925"/>
      <c r="AK71" s="925"/>
      <c r="AL71" s="365"/>
      <c r="AM71" s="365"/>
    </row>
    <row r="72" spans="1:39" s="362" customFormat="1" ht="24.95" customHeight="1" thickBot="1" x14ac:dyDescent="0.25">
      <c r="B72" s="649"/>
      <c r="C72" s="1012"/>
      <c r="D72" s="1012"/>
      <c r="E72" s="1018"/>
      <c r="F72" s="1018"/>
      <c r="G72" s="1018"/>
      <c r="H72" s="1014"/>
      <c r="I72" s="1015"/>
      <c r="J72" s="1015"/>
      <c r="K72" s="1015"/>
      <c r="L72" s="1015"/>
      <c r="M72" s="1015"/>
      <c r="N72" s="1015"/>
      <c r="O72" s="1015"/>
      <c r="P72" s="1015"/>
      <c r="Q72" s="1015"/>
      <c r="R72" s="1015"/>
      <c r="S72" s="1016"/>
      <c r="T72" s="983"/>
      <c r="V72" s="365"/>
      <c r="W72" s="365"/>
      <c r="AB72" s="365"/>
    </row>
    <row r="73" spans="1:39" s="1020" customFormat="1" ht="9" customHeight="1" thickTop="1" x14ac:dyDescent="0.2">
      <c r="B73" s="45"/>
      <c r="C73" s="1019"/>
      <c r="D73" s="1019"/>
      <c r="E73" s="1019"/>
      <c r="F73" s="1019"/>
      <c r="G73" s="1019"/>
      <c r="H73" s="1019"/>
      <c r="I73" s="1019"/>
      <c r="J73" s="1019"/>
      <c r="K73" s="1019"/>
      <c r="L73" s="1019"/>
      <c r="M73" s="1019"/>
      <c r="N73" s="1019"/>
      <c r="O73" s="1019"/>
      <c r="P73" s="1019"/>
      <c r="Q73" s="1019"/>
      <c r="R73" s="1019"/>
      <c r="S73" s="1019"/>
      <c r="T73" s="45"/>
      <c r="V73" s="157"/>
      <c r="W73" s="157"/>
    </row>
    <row r="74" spans="1:39" s="336" customFormat="1" ht="18.95" customHeight="1" x14ac:dyDescent="0.5">
      <c r="B74" s="336" t="s">
        <v>1767</v>
      </c>
      <c r="C74" s="420"/>
      <c r="D74" s="420"/>
      <c r="E74" s="420"/>
      <c r="F74" s="420"/>
      <c r="G74" s="420"/>
      <c r="H74" s="420"/>
      <c r="I74" s="420"/>
      <c r="J74" s="420"/>
      <c r="K74" s="420"/>
      <c r="L74" s="420"/>
      <c r="M74" s="420"/>
      <c r="N74" s="420"/>
      <c r="O74" s="420"/>
      <c r="P74" s="420"/>
      <c r="Q74" s="420"/>
      <c r="R74" s="420"/>
      <c r="S74" s="420"/>
      <c r="T74" s="485" t="s">
        <v>1769</v>
      </c>
    </row>
    <row r="75" spans="1:39" s="336" customFormat="1" ht="18.95" customHeight="1" x14ac:dyDescent="0.5">
      <c r="B75" s="359" t="s">
        <v>1768</v>
      </c>
      <c r="C75" s="420"/>
      <c r="D75" s="420"/>
      <c r="E75" s="420"/>
      <c r="F75" s="420"/>
      <c r="G75" s="420"/>
      <c r="H75" s="420"/>
      <c r="I75" s="420"/>
      <c r="J75" s="420"/>
      <c r="K75" s="420"/>
      <c r="L75" s="420"/>
      <c r="M75" s="420"/>
      <c r="N75" s="420"/>
      <c r="O75" s="420"/>
      <c r="P75" s="420"/>
      <c r="Q75" s="420"/>
      <c r="R75" s="420"/>
      <c r="S75" s="420"/>
      <c r="T75" s="485" t="s">
        <v>1442</v>
      </c>
    </row>
    <row r="76" spans="1:39" s="336" customFormat="1" ht="18.95" customHeight="1" x14ac:dyDescent="0.5">
      <c r="B76" s="421" t="s">
        <v>1463</v>
      </c>
      <c r="C76" s="420"/>
      <c r="D76" s="420"/>
      <c r="E76" s="420"/>
      <c r="F76" s="420"/>
      <c r="G76" s="420"/>
      <c r="H76" s="420"/>
      <c r="I76" s="420"/>
      <c r="J76" s="420"/>
      <c r="K76" s="420"/>
      <c r="L76" s="420"/>
      <c r="M76" s="420"/>
      <c r="N76" s="420"/>
      <c r="O76" s="420"/>
      <c r="P76" s="420"/>
      <c r="Q76" s="420"/>
      <c r="R76" s="420"/>
      <c r="S76" s="420"/>
      <c r="T76" s="485" t="s">
        <v>1540</v>
      </c>
    </row>
    <row r="77" spans="1:39" s="336" customFormat="1" ht="18.95" customHeight="1" x14ac:dyDescent="0.5">
      <c r="B77" s="359" t="s">
        <v>1539</v>
      </c>
      <c r="C77" s="420"/>
      <c r="D77" s="420"/>
      <c r="E77" s="420"/>
      <c r="F77" s="420"/>
      <c r="G77" s="420"/>
      <c r="H77" s="420"/>
      <c r="I77" s="420"/>
      <c r="J77" s="420"/>
      <c r="K77" s="420"/>
      <c r="L77" s="420"/>
      <c r="M77" s="420"/>
      <c r="N77" s="420"/>
      <c r="O77" s="420"/>
      <c r="P77" s="420"/>
      <c r="Q77" s="420"/>
      <c r="R77" s="420"/>
      <c r="S77" s="420"/>
      <c r="T77" s="485" t="s">
        <v>1541</v>
      </c>
    </row>
    <row r="78" spans="1:39" x14ac:dyDescent="0.5">
      <c r="C78" s="103"/>
      <c r="D78" s="103"/>
      <c r="E78" s="103"/>
      <c r="F78" s="103"/>
      <c r="G78" s="103"/>
      <c r="H78" s="103"/>
      <c r="I78" s="103"/>
      <c r="J78" s="103"/>
      <c r="K78" s="103"/>
      <c r="L78" s="103"/>
      <c r="M78" s="103"/>
      <c r="N78" s="103"/>
      <c r="O78" s="103"/>
      <c r="P78" s="103"/>
      <c r="Q78" s="103"/>
      <c r="R78" s="103"/>
      <c r="S78" s="103"/>
    </row>
    <row r="79" spans="1:39" x14ac:dyDescent="0.5">
      <c r="C79" s="103"/>
      <c r="D79" s="103"/>
      <c r="E79" s="103"/>
      <c r="F79" s="103"/>
      <c r="G79" s="103"/>
      <c r="H79" s="103"/>
      <c r="I79" s="103"/>
      <c r="J79" s="103"/>
      <c r="K79" s="103"/>
      <c r="L79" s="103"/>
      <c r="M79" s="103"/>
      <c r="N79" s="103"/>
      <c r="O79" s="103"/>
      <c r="P79" s="103"/>
      <c r="Q79" s="103"/>
      <c r="R79" s="103"/>
      <c r="S79" s="103"/>
    </row>
    <row r="80" spans="1:39" ht="27.75" x14ac:dyDescent="0.65">
      <c r="C80" s="169"/>
      <c r="D80" s="169"/>
      <c r="E80" s="169"/>
      <c r="F80" s="103"/>
      <c r="G80" s="103"/>
      <c r="H80" s="103"/>
      <c r="I80" s="103"/>
      <c r="J80" s="103"/>
      <c r="K80" s="103"/>
      <c r="L80" s="103"/>
      <c r="M80" s="103"/>
      <c r="N80" s="103"/>
      <c r="O80" s="103"/>
      <c r="P80" s="103"/>
      <c r="Q80" s="103"/>
      <c r="R80" s="103"/>
      <c r="S80" s="103"/>
    </row>
    <row r="81" spans="3:19" ht="27.75" x14ac:dyDescent="0.65">
      <c r="C81" s="169"/>
      <c r="D81" s="1740"/>
      <c r="E81" s="169"/>
      <c r="F81" s="103"/>
      <c r="G81" s="103"/>
      <c r="H81" s="103"/>
      <c r="I81" s="103"/>
      <c r="J81" s="103"/>
      <c r="K81" s="103"/>
      <c r="L81" s="103"/>
      <c r="M81" s="103"/>
      <c r="N81" s="103"/>
      <c r="O81" s="103"/>
      <c r="P81" s="103"/>
      <c r="Q81" s="103"/>
      <c r="R81" s="103"/>
      <c r="S81" s="103"/>
    </row>
    <row r="82" spans="3:19" x14ac:dyDescent="0.5">
      <c r="C82" s="144"/>
      <c r="D82" s="144"/>
      <c r="E82" s="144"/>
      <c r="F82" s="144"/>
      <c r="G82" s="144"/>
      <c r="H82" s="144"/>
      <c r="I82" s="144"/>
      <c r="J82" s="144"/>
      <c r="K82" s="144"/>
      <c r="L82" s="144"/>
      <c r="M82" s="144"/>
      <c r="N82" s="144"/>
      <c r="O82" s="144"/>
      <c r="P82" s="144"/>
      <c r="Q82" s="144"/>
      <c r="R82" s="144"/>
      <c r="S82" s="144"/>
    </row>
    <row r="83" spans="3:19" ht="23.25" x14ac:dyDescent="0.5">
      <c r="C83" s="108"/>
      <c r="D83" s="108"/>
      <c r="E83" s="108"/>
      <c r="F83" s="108"/>
      <c r="G83" s="108"/>
      <c r="H83" s="113"/>
      <c r="I83" s="113"/>
      <c r="J83" s="113"/>
      <c r="K83" s="113"/>
      <c r="L83" s="113"/>
      <c r="M83" s="113"/>
      <c r="N83" s="113"/>
      <c r="O83" s="113"/>
      <c r="P83" s="113"/>
      <c r="Q83" s="113"/>
      <c r="R83" s="113"/>
      <c r="S83" s="113"/>
    </row>
    <row r="84" spans="3:19" ht="23.25" x14ac:dyDescent="0.5">
      <c r="C84" s="108"/>
      <c r="D84" s="108"/>
      <c r="E84" s="108"/>
      <c r="F84" s="108"/>
      <c r="G84" s="108"/>
      <c r="H84" s="113"/>
      <c r="I84" s="113"/>
      <c r="J84" s="113"/>
      <c r="K84" s="113"/>
      <c r="L84" s="113"/>
      <c r="M84" s="113"/>
      <c r="N84" s="113"/>
      <c r="O84" s="113"/>
      <c r="P84" s="113"/>
      <c r="Q84" s="113"/>
      <c r="R84" s="113"/>
      <c r="S84" s="113"/>
    </row>
    <row r="85" spans="3:19" ht="23.25" x14ac:dyDescent="0.5">
      <c r="C85" s="108"/>
      <c r="D85" s="108"/>
      <c r="E85" s="108"/>
      <c r="F85" s="108"/>
      <c r="G85" s="108"/>
      <c r="H85" s="113"/>
      <c r="I85" s="113"/>
      <c r="J85" s="113"/>
      <c r="K85" s="113"/>
      <c r="L85" s="113"/>
      <c r="M85" s="113"/>
      <c r="N85" s="113"/>
      <c r="O85" s="113"/>
      <c r="P85" s="113"/>
      <c r="Q85" s="113"/>
      <c r="R85" s="113"/>
      <c r="S85" s="113"/>
    </row>
    <row r="86" spans="3:19" ht="23.25" x14ac:dyDescent="0.5">
      <c r="C86" s="108"/>
      <c r="D86" s="108"/>
      <c r="E86" s="108"/>
      <c r="F86" s="108"/>
      <c r="G86" s="108"/>
      <c r="H86" s="113"/>
      <c r="I86" s="113"/>
      <c r="J86" s="113"/>
      <c r="K86" s="113"/>
      <c r="L86" s="113"/>
      <c r="M86" s="113"/>
      <c r="N86" s="113"/>
      <c r="O86" s="113"/>
      <c r="P86" s="113"/>
      <c r="Q86" s="113"/>
      <c r="R86" s="113"/>
      <c r="S86" s="113"/>
    </row>
    <row r="87" spans="3:19" ht="23.25" x14ac:dyDescent="0.5">
      <c r="C87" s="108"/>
      <c r="D87" s="108"/>
      <c r="E87" s="108"/>
      <c r="F87" s="108"/>
      <c r="G87" s="108"/>
      <c r="H87" s="113"/>
      <c r="I87" s="113"/>
      <c r="J87" s="113"/>
      <c r="K87" s="113"/>
      <c r="L87" s="113"/>
      <c r="M87" s="113"/>
      <c r="N87" s="113"/>
      <c r="O87" s="113"/>
      <c r="P87" s="113"/>
      <c r="Q87" s="113"/>
      <c r="R87" s="113"/>
      <c r="S87" s="113"/>
    </row>
    <row r="88" spans="3:19" ht="23.25" x14ac:dyDescent="0.5">
      <c r="C88" s="108"/>
      <c r="D88" s="108"/>
      <c r="E88" s="108"/>
      <c r="F88" s="108"/>
      <c r="G88" s="108"/>
      <c r="H88" s="113"/>
      <c r="I88" s="113"/>
      <c r="J88" s="113"/>
      <c r="K88" s="113"/>
      <c r="L88" s="113"/>
      <c r="M88" s="113"/>
      <c r="N88" s="113"/>
      <c r="O88" s="113"/>
      <c r="P88" s="113"/>
      <c r="Q88" s="113"/>
      <c r="R88" s="113"/>
      <c r="S88" s="113"/>
    </row>
    <row r="89" spans="3:19" ht="23.25" x14ac:dyDescent="0.5">
      <c r="C89" s="108"/>
      <c r="D89" s="108"/>
      <c r="E89" s="108"/>
      <c r="F89" s="108"/>
      <c r="G89" s="108"/>
      <c r="H89" s="113"/>
      <c r="I89" s="113"/>
      <c r="J89" s="113"/>
      <c r="K89" s="113"/>
      <c r="L89" s="113"/>
      <c r="M89" s="113"/>
      <c r="N89" s="113"/>
      <c r="O89" s="113"/>
      <c r="P89" s="113"/>
      <c r="Q89" s="113"/>
      <c r="R89" s="113"/>
      <c r="S89" s="113"/>
    </row>
    <row r="90" spans="3:19" ht="23.25" x14ac:dyDescent="0.5">
      <c r="C90" s="108"/>
      <c r="D90" s="108"/>
      <c r="E90" s="108"/>
      <c r="F90" s="108"/>
      <c r="G90" s="108"/>
      <c r="H90" s="113"/>
      <c r="I90" s="113"/>
      <c r="J90" s="113"/>
      <c r="K90" s="113"/>
      <c r="L90" s="113"/>
      <c r="M90" s="113"/>
      <c r="N90" s="113"/>
      <c r="O90" s="113"/>
      <c r="P90" s="113"/>
      <c r="Q90" s="113"/>
      <c r="R90" s="113"/>
      <c r="S90" s="113"/>
    </row>
    <row r="91" spans="3:19" ht="23.25" x14ac:dyDescent="0.5">
      <c r="C91" s="108"/>
      <c r="D91" s="108"/>
      <c r="E91" s="108"/>
      <c r="F91" s="108"/>
      <c r="G91" s="108"/>
      <c r="H91" s="113"/>
      <c r="I91" s="113"/>
      <c r="J91" s="113"/>
      <c r="K91" s="113"/>
      <c r="L91" s="113"/>
      <c r="M91" s="113"/>
      <c r="N91" s="113"/>
      <c r="O91" s="113"/>
      <c r="P91" s="113"/>
      <c r="Q91" s="113"/>
      <c r="R91" s="113"/>
      <c r="S91" s="113"/>
    </row>
    <row r="92" spans="3:19" ht="23.25" x14ac:dyDescent="0.5">
      <c r="C92" s="108"/>
      <c r="D92" s="108"/>
      <c r="E92" s="108"/>
      <c r="F92" s="108"/>
      <c r="G92" s="108"/>
      <c r="H92" s="113"/>
      <c r="I92" s="113"/>
      <c r="J92" s="113"/>
      <c r="K92" s="113"/>
      <c r="L92" s="113"/>
      <c r="M92" s="113"/>
      <c r="N92" s="113"/>
      <c r="O92" s="113"/>
      <c r="P92" s="113"/>
      <c r="Q92" s="113"/>
      <c r="R92" s="113"/>
      <c r="S92" s="113"/>
    </row>
    <row r="93" spans="3:19" ht="23.25" x14ac:dyDescent="0.5">
      <c r="C93" s="108"/>
      <c r="D93" s="108"/>
      <c r="E93" s="108"/>
      <c r="F93" s="108"/>
      <c r="G93" s="108"/>
      <c r="H93" s="113"/>
      <c r="I93" s="113"/>
      <c r="J93" s="113"/>
      <c r="K93" s="113"/>
      <c r="L93" s="113"/>
      <c r="M93" s="113"/>
      <c r="N93" s="113"/>
      <c r="O93" s="113"/>
      <c r="P93" s="113"/>
      <c r="Q93" s="113"/>
      <c r="R93" s="113"/>
      <c r="S93" s="113"/>
    </row>
    <row r="94" spans="3:19" ht="23.25" x14ac:dyDescent="0.5">
      <c r="C94" s="108"/>
      <c r="D94" s="108"/>
      <c r="E94" s="108"/>
      <c r="F94" s="108"/>
      <c r="G94" s="108"/>
      <c r="H94" s="113"/>
      <c r="I94" s="113"/>
      <c r="J94" s="113"/>
      <c r="K94" s="113"/>
      <c r="L94" s="113"/>
      <c r="M94" s="113"/>
      <c r="N94" s="113"/>
      <c r="O94" s="113"/>
      <c r="P94" s="113"/>
      <c r="Q94" s="113"/>
      <c r="R94" s="113"/>
      <c r="S94" s="113"/>
    </row>
    <row r="95" spans="3:19" ht="23.25" x14ac:dyDescent="0.5">
      <c r="C95" s="108"/>
      <c r="D95" s="108"/>
      <c r="E95" s="108"/>
      <c r="F95" s="108"/>
      <c r="G95" s="108"/>
      <c r="H95" s="113"/>
      <c r="I95" s="113"/>
      <c r="J95" s="113"/>
      <c r="K95" s="113"/>
      <c r="L95" s="113"/>
      <c r="M95" s="113"/>
      <c r="N95" s="113"/>
      <c r="O95" s="113"/>
      <c r="P95" s="113"/>
      <c r="Q95" s="113"/>
      <c r="R95" s="113"/>
      <c r="S95" s="113"/>
    </row>
    <row r="96" spans="3:19" ht="23.25" x14ac:dyDescent="0.5">
      <c r="C96" s="108"/>
      <c r="D96" s="108"/>
      <c r="E96" s="108"/>
      <c r="F96" s="108"/>
      <c r="G96" s="108"/>
      <c r="H96" s="113"/>
      <c r="I96" s="113"/>
      <c r="J96" s="113"/>
      <c r="K96" s="113"/>
      <c r="L96" s="113"/>
      <c r="M96" s="113"/>
      <c r="N96" s="113"/>
      <c r="O96" s="113"/>
      <c r="P96" s="113"/>
      <c r="Q96" s="113"/>
      <c r="R96" s="113"/>
      <c r="S96" s="113"/>
    </row>
    <row r="97" spans="3:19" ht="23.25" x14ac:dyDescent="0.5">
      <c r="C97" s="108"/>
      <c r="D97" s="108"/>
      <c r="E97" s="108"/>
      <c r="F97" s="108"/>
      <c r="G97" s="108"/>
      <c r="H97" s="113"/>
      <c r="I97" s="113"/>
      <c r="J97" s="113"/>
      <c r="K97" s="113"/>
      <c r="L97" s="113"/>
      <c r="M97" s="113"/>
      <c r="N97" s="113"/>
      <c r="O97" s="113"/>
      <c r="P97" s="113"/>
      <c r="Q97" s="113"/>
      <c r="R97" s="113"/>
      <c r="S97" s="113"/>
    </row>
    <row r="98" spans="3:19" ht="23.25" x14ac:dyDescent="0.5">
      <c r="C98" s="108"/>
      <c r="D98" s="108"/>
      <c r="E98" s="108"/>
      <c r="F98" s="108"/>
      <c r="G98" s="108"/>
      <c r="H98" s="113"/>
      <c r="I98" s="113"/>
      <c r="J98" s="113"/>
      <c r="K98" s="113"/>
      <c r="L98" s="113"/>
      <c r="M98" s="113"/>
      <c r="N98" s="113"/>
      <c r="O98" s="113"/>
      <c r="P98" s="113"/>
      <c r="Q98" s="113"/>
      <c r="R98" s="113"/>
      <c r="S98" s="113"/>
    </row>
    <row r="99" spans="3:19" ht="23.25" x14ac:dyDescent="0.5">
      <c r="C99" s="108"/>
      <c r="D99" s="108"/>
      <c r="E99" s="108"/>
      <c r="F99" s="108"/>
      <c r="G99" s="108"/>
      <c r="H99" s="113"/>
      <c r="I99" s="113"/>
      <c r="J99" s="113"/>
      <c r="K99" s="113"/>
      <c r="L99" s="113"/>
      <c r="M99" s="113"/>
      <c r="N99" s="113"/>
      <c r="O99" s="113"/>
      <c r="P99" s="113"/>
      <c r="Q99" s="113"/>
      <c r="R99" s="113"/>
      <c r="S99" s="113"/>
    </row>
    <row r="100" spans="3:19" ht="23.25" x14ac:dyDescent="0.5">
      <c r="C100" s="108"/>
      <c r="D100" s="108"/>
      <c r="E100" s="108"/>
      <c r="F100" s="108"/>
      <c r="G100" s="108"/>
      <c r="H100" s="113"/>
      <c r="I100" s="113"/>
      <c r="J100" s="113"/>
      <c r="K100" s="113"/>
      <c r="L100" s="113"/>
      <c r="M100" s="113"/>
      <c r="N100" s="113"/>
      <c r="O100" s="113"/>
      <c r="P100" s="113"/>
      <c r="Q100" s="113"/>
      <c r="R100" s="113"/>
      <c r="S100" s="113"/>
    </row>
    <row r="101" spans="3:19" ht="23.25" x14ac:dyDescent="0.5">
      <c r="C101" s="108"/>
      <c r="D101" s="108"/>
      <c r="E101" s="108"/>
      <c r="F101" s="108"/>
      <c r="G101" s="108"/>
      <c r="H101" s="113"/>
      <c r="I101" s="113"/>
      <c r="J101" s="113"/>
      <c r="K101" s="113"/>
      <c r="L101" s="113"/>
      <c r="M101" s="113"/>
      <c r="N101" s="113"/>
      <c r="O101" s="113"/>
      <c r="P101" s="113"/>
      <c r="Q101" s="113"/>
      <c r="R101" s="113"/>
      <c r="S101" s="113"/>
    </row>
    <row r="102" spans="3:19" ht="23.25" x14ac:dyDescent="0.5">
      <c r="C102" s="108"/>
      <c r="D102" s="108"/>
      <c r="E102" s="108"/>
      <c r="F102" s="108"/>
      <c r="G102" s="108"/>
      <c r="H102" s="113"/>
      <c r="I102" s="113"/>
      <c r="J102" s="113"/>
      <c r="K102" s="113"/>
      <c r="L102" s="113"/>
      <c r="M102" s="113"/>
      <c r="N102" s="113"/>
      <c r="O102" s="113"/>
      <c r="P102" s="113"/>
      <c r="Q102" s="113"/>
      <c r="R102" s="113"/>
      <c r="S102" s="113"/>
    </row>
    <row r="103" spans="3:19" ht="23.25" x14ac:dyDescent="0.5">
      <c r="C103" s="108"/>
      <c r="D103" s="108"/>
      <c r="E103" s="108"/>
      <c r="F103" s="108"/>
      <c r="G103" s="108"/>
      <c r="H103" s="113"/>
      <c r="I103" s="113"/>
      <c r="J103" s="113"/>
      <c r="K103" s="113"/>
      <c r="L103" s="113"/>
      <c r="M103" s="113"/>
      <c r="N103" s="113"/>
      <c r="O103" s="113"/>
      <c r="P103" s="113"/>
      <c r="Q103" s="113"/>
      <c r="R103" s="113"/>
      <c r="S103" s="113"/>
    </row>
    <row r="104" spans="3:19" ht="23.25" x14ac:dyDescent="0.5">
      <c r="C104" s="108"/>
      <c r="D104" s="108"/>
      <c r="E104" s="108"/>
      <c r="F104" s="108"/>
      <c r="G104" s="108"/>
      <c r="H104" s="113"/>
      <c r="I104" s="113"/>
      <c r="J104" s="113"/>
      <c r="K104" s="113"/>
      <c r="L104" s="113"/>
      <c r="M104" s="113"/>
      <c r="N104" s="113"/>
      <c r="O104" s="113"/>
      <c r="P104" s="113"/>
      <c r="Q104" s="113"/>
      <c r="R104" s="113"/>
      <c r="S104" s="113"/>
    </row>
    <row r="105" spans="3:19" ht="23.25" x14ac:dyDescent="0.5">
      <c r="C105" s="108"/>
      <c r="D105" s="108"/>
      <c r="E105" s="108"/>
      <c r="F105" s="108"/>
      <c r="G105" s="108"/>
      <c r="H105" s="113"/>
      <c r="I105" s="113"/>
      <c r="J105" s="113"/>
      <c r="K105" s="113"/>
      <c r="L105" s="113"/>
      <c r="M105" s="113"/>
      <c r="N105" s="113"/>
      <c r="O105" s="113"/>
      <c r="P105" s="113"/>
      <c r="Q105" s="113"/>
      <c r="R105" s="113"/>
      <c r="S105" s="113"/>
    </row>
    <row r="106" spans="3:19" ht="23.25" x14ac:dyDescent="0.5">
      <c r="C106" s="108"/>
      <c r="D106" s="108"/>
      <c r="E106" s="108"/>
      <c r="F106" s="108"/>
      <c r="G106" s="108"/>
      <c r="H106" s="113"/>
      <c r="I106" s="113"/>
      <c r="J106" s="113"/>
      <c r="K106" s="113"/>
      <c r="L106" s="113"/>
      <c r="M106" s="113"/>
      <c r="N106" s="113"/>
      <c r="O106" s="113"/>
      <c r="P106" s="113"/>
      <c r="Q106" s="113"/>
      <c r="R106" s="113"/>
      <c r="S106" s="113"/>
    </row>
    <row r="107" spans="3:19" ht="23.25" x14ac:dyDescent="0.5">
      <c r="C107" s="108"/>
      <c r="D107" s="108"/>
      <c r="E107" s="108"/>
      <c r="F107" s="108"/>
      <c r="G107" s="108"/>
      <c r="H107" s="113"/>
      <c r="I107" s="113"/>
      <c r="J107" s="113"/>
      <c r="K107" s="113"/>
      <c r="L107" s="113"/>
      <c r="M107" s="113"/>
      <c r="N107" s="113"/>
      <c r="O107" s="113"/>
      <c r="P107" s="113"/>
      <c r="Q107" s="113"/>
      <c r="R107" s="113"/>
      <c r="S107" s="113"/>
    </row>
    <row r="108" spans="3:19" ht="23.25" x14ac:dyDescent="0.5">
      <c r="C108" s="108"/>
      <c r="D108" s="108"/>
      <c r="E108" s="108"/>
      <c r="F108" s="108"/>
      <c r="G108" s="108"/>
      <c r="H108" s="113"/>
      <c r="I108" s="113"/>
      <c r="J108" s="113"/>
      <c r="K108" s="113"/>
      <c r="L108" s="113"/>
      <c r="M108" s="113"/>
      <c r="N108" s="113"/>
      <c r="O108" s="113"/>
      <c r="P108" s="113"/>
      <c r="Q108" s="113"/>
      <c r="R108" s="113"/>
      <c r="S108" s="113"/>
    </row>
    <row r="109" spans="3:19" ht="23.25" x14ac:dyDescent="0.5">
      <c r="C109" s="108"/>
      <c r="D109" s="108"/>
      <c r="E109" s="108"/>
      <c r="F109" s="108"/>
      <c r="G109" s="108"/>
      <c r="H109" s="113"/>
      <c r="I109" s="113"/>
      <c r="J109" s="113"/>
      <c r="K109" s="113"/>
      <c r="L109" s="113"/>
      <c r="M109" s="113"/>
      <c r="N109" s="113"/>
      <c r="O109" s="113"/>
      <c r="P109" s="113"/>
      <c r="Q109" s="113"/>
      <c r="R109" s="113"/>
      <c r="S109" s="113"/>
    </row>
    <row r="110" spans="3:19" ht="23.25" x14ac:dyDescent="0.5">
      <c r="C110" s="108"/>
      <c r="D110" s="108"/>
      <c r="E110" s="108"/>
      <c r="F110" s="108"/>
      <c r="G110" s="108"/>
      <c r="H110" s="113"/>
      <c r="I110" s="113"/>
      <c r="J110" s="113"/>
      <c r="K110" s="113"/>
      <c r="L110" s="113"/>
      <c r="M110" s="113"/>
      <c r="N110" s="113"/>
      <c r="O110" s="113"/>
      <c r="P110" s="113"/>
      <c r="Q110" s="113"/>
      <c r="R110" s="113"/>
      <c r="S110" s="113"/>
    </row>
    <row r="111" spans="3:19" ht="23.25" x14ac:dyDescent="0.5">
      <c r="C111" s="108"/>
      <c r="D111" s="108"/>
      <c r="E111" s="108"/>
      <c r="F111" s="108"/>
      <c r="G111" s="108"/>
      <c r="H111" s="113"/>
      <c r="I111" s="113"/>
      <c r="J111" s="113"/>
      <c r="K111" s="113"/>
      <c r="L111" s="113"/>
      <c r="M111" s="113"/>
      <c r="N111" s="113"/>
      <c r="O111" s="113"/>
      <c r="P111" s="113"/>
      <c r="Q111" s="113"/>
      <c r="R111" s="113"/>
      <c r="S111" s="113"/>
    </row>
    <row r="112" spans="3:19" ht="23.25" x14ac:dyDescent="0.5">
      <c r="C112" s="108"/>
      <c r="D112" s="108"/>
      <c r="E112" s="108"/>
      <c r="F112" s="108"/>
      <c r="G112" s="108"/>
      <c r="H112" s="113"/>
      <c r="I112" s="113"/>
      <c r="J112" s="113"/>
      <c r="K112" s="113"/>
      <c r="L112" s="113"/>
      <c r="M112" s="113"/>
      <c r="N112" s="113"/>
      <c r="O112" s="113"/>
      <c r="P112" s="113"/>
      <c r="Q112" s="113"/>
      <c r="R112" s="113"/>
      <c r="S112" s="113"/>
    </row>
    <row r="113" spans="3:19" ht="23.25" x14ac:dyDescent="0.5">
      <c r="C113" s="108"/>
      <c r="D113" s="108"/>
      <c r="E113" s="108"/>
      <c r="F113" s="108"/>
      <c r="G113" s="108"/>
      <c r="H113" s="113"/>
      <c r="I113" s="113"/>
      <c r="J113" s="113"/>
      <c r="K113" s="113"/>
      <c r="L113" s="113"/>
      <c r="M113" s="113"/>
      <c r="N113" s="113"/>
      <c r="O113" s="113"/>
      <c r="P113" s="113"/>
      <c r="Q113" s="113"/>
      <c r="R113" s="113"/>
      <c r="S113" s="113"/>
    </row>
    <row r="114" spans="3:19" ht="23.25" x14ac:dyDescent="0.5">
      <c r="C114" s="108"/>
      <c r="D114" s="108"/>
      <c r="E114" s="108"/>
      <c r="F114" s="108"/>
      <c r="G114" s="108"/>
      <c r="H114" s="113"/>
      <c r="I114" s="113"/>
      <c r="J114" s="113"/>
      <c r="K114" s="113"/>
      <c r="L114" s="113"/>
      <c r="M114" s="113"/>
      <c r="N114" s="113"/>
      <c r="O114" s="113"/>
      <c r="P114" s="113"/>
      <c r="Q114" s="113"/>
      <c r="R114" s="113"/>
      <c r="S114" s="113"/>
    </row>
    <row r="115" spans="3:19" ht="23.25" x14ac:dyDescent="0.5">
      <c r="C115" s="108"/>
      <c r="D115" s="108"/>
      <c r="E115" s="108"/>
      <c r="F115" s="108"/>
      <c r="G115" s="108"/>
      <c r="H115" s="113"/>
      <c r="I115" s="113"/>
      <c r="J115" s="113"/>
      <c r="K115" s="113"/>
      <c r="L115" s="113"/>
      <c r="M115" s="113"/>
      <c r="N115" s="113"/>
      <c r="O115" s="113"/>
      <c r="P115" s="113"/>
      <c r="Q115" s="113"/>
      <c r="R115" s="113"/>
      <c r="S115" s="113"/>
    </row>
    <row r="116" spans="3:19" ht="23.25" x14ac:dyDescent="0.5">
      <c r="C116" s="108"/>
      <c r="D116" s="108"/>
      <c r="E116" s="108"/>
      <c r="F116" s="108"/>
      <c r="G116" s="108"/>
      <c r="H116" s="113"/>
      <c r="I116" s="113"/>
      <c r="J116" s="113"/>
      <c r="K116" s="113"/>
      <c r="L116" s="113"/>
      <c r="M116" s="113"/>
      <c r="N116" s="113"/>
      <c r="O116" s="113"/>
      <c r="P116" s="113"/>
      <c r="Q116" s="113"/>
      <c r="R116" s="113"/>
      <c r="S116" s="113"/>
    </row>
    <row r="117" spans="3:19" ht="23.25" x14ac:dyDescent="0.5">
      <c r="C117" s="108"/>
      <c r="D117" s="108"/>
      <c r="E117" s="108"/>
      <c r="F117" s="108"/>
      <c r="G117" s="108"/>
      <c r="H117" s="113"/>
      <c r="I117" s="113"/>
      <c r="J117" s="113"/>
      <c r="K117" s="113"/>
      <c r="L117" s="113"/>
      <c r="M117" s="113"/>
      <c r="N117" s="113"/>
      <c r="O117" s="113"/>
      <c r="P117" s="113"/>
      <c r="Q117" s="113"/>
      <c r="R117" s="113"/>
      <c r="S117" s="113"/>
    </row>
    <row r="118" spans="3:19" ht="23.25" x14ac:dyDescent="0.5">
      <c r="C118" s="108"/>
      <c r="D118" s="108"/>
      <c r="E118" s="108"/>
      <c r="F118" s="108"/>
      <c r="G118" s="108"/>
      <c r="H118" s="113"/>
      <c r="I118" s="113"/>
      <c r="J118" s="113"/>
      <c r="K118" s="113"/>
      <c r="L118" s="113"/>
      <c r="M118" s="113"/>
      <c r="N118" s="113"/>
      <c r="O118" s="113"/>
      <c r="P118" s="113"/>
      <c r="Q118" s="113"/>
      <c r="R118" s="113"/>
      <c r="S118" s="113"/>
    </row>
    <row r="119" spans="3:19" ht="23.25" x14ac:dyDescent="0.5">
      <c r="C119" s="108"/>
      <c r="D119" s="108"/>
      <c r="E119" s="108"/>
      <c r="F119" s="108"/>
      <c r="G119" s="108"/>
      <c r="H119" s="113"/>
      <c r="I119" s="113"/>
      <c r="J119" s="113"/>
      <c r="K119" s="113"/>
      <c r="L119" s="113"/>
      <c r="M119" s="113"/>
      <c r="N119" s="113"/>
      <c r="O119" s="113"/>
      <c r="P119" s="113"/>
      <c r="Q119" s="113"/>
      <c r="R119" s="113"/>
      <c r="S119" s="113"/>
    </row>
    <row r="120" spans="3:19" ht="23.25" x14ac:dyDescent="0.5">
      <c r="C120" s="108"/>
      <c r="D120" s="108"/>
      <c r="E120" s="108"/>
      <c r="F120" s="108"/>
      <c r="G120" s="108"/>
      <c r="H120" s="113"/>
      <c r="I120" s="113"/>
      <c r="J120" s="113"/>
      <c r="K120" s="113"/>
      <c r="L120" s="113"/>
      <c r="M120" s="113"/>
      <c r="N120" s="113"/>
      <c r="O120" s="113"/>
      <c r="P120" s="113"/>
      <c r="Q120" s="113"/>
      <c r="R120" s="113"/>
      <c r="S120" s="113"/>
    </row>
    <row r="121" spans="3:19" ht="23.25" x14ac:dyDescent="0.5">
      <c r="C121" s="108"/>
      <c r="D121" s="108"/>
      <c r="E121" s="108"/>
      <c r="F121" s="108"/>
      <c r="G121" s="108"/>
      <c r="H121" s="113"/>
      <c r="I121" s="113"/>
      <c r="J121" s="113"/>
      <c r="K121" s="113"/>
      <c r="L121" s="113"/>
      <c r="M121" s="113"/>
      <c r="N121" s="113"/>
      <c r="O121" s="113"/>
      <c r="P121" s="113"/>
      <c r="Q121" s="113"/>
      <c r="R121" s="113"/>
      <c r="S121" s="113"/>
    </row>
    <row r="122" spans="3:19" ht="23.25" x14ac:dyDescent="0.5">
      <c r="C122" s="108"/>
      <c r="D122" s="108"/>
      <c r="E122" s="108"/>
      <c r="F122" s="108"/>
      <c r="G122" s="108"/>
      <c r="H122" s="113"/>
      <c r="I122" s="113"/>
      <c r="J122" s="113"/>
      <c r="K122" s="113"/>
      <c r="L122" s="113"/>
      <c r="M122" s="113"/>
      <c r="N122" s="113"/>
      <c r="O122" s="113"/>
      <c r="P122" s="113"/>
      <c r="Q122" s="113"/>
      <c r="R122" s="113"/>
      <c r="S122" s="113"/>
    </row>
    <row r="123" spans="3:19" ht="23.25" x14ac:dyDescent="0.5">
      <c r="C123" s="108"/>
      <c r="D123" s="108"/>
      <c r="E123" s="108"/>
      <c r="F123" s="108"/>
      <c r="G123" s="108"/>
      <c r="H123" s="113"/>
      <c r="I123" s="113"/>
      <c r="J123" s="113"/>
      <c r="K123" s="113"/>
      <c r="L123" s="113"/>
      <c r="M123" s="113"/>
      <c r="N123" s="113"/>
      <c r="O123" s="113"/>
      <c r="P123" s="113"/>
      <c r="Q123" s="113"/>
      <c r="R123" s="113"/>
      <c r="S123" s="113"/>
    </row>
    <row r="124" spans="3:19" ht="23.25" x14ac:dyDescent="0.5">
      <c r="C124" s="108"/>
      <c r="D124" s="108"/>
      <c r="E124" s="108"/>
      <c r="F124" s="108"/>
      <c r="G124" s="108"/>
      <c r="H124" s="113"/>
      <c r="I124" s="113"/>
      <c r="J124" s="113"/>
      <c r="K124" s="113"/>
      <c r="L124" s="113"/>
      <c r="M124" s="113"/>
      <c r="N124" s="113"/>
      <c r="O124" s="113"/>
      <c r="P124" s="113"/>
      <c r="Q124" s="113"/>
      <c r="R124" s="113"/>
      <c r="S124" s="113"/>
    </row>
    <row r="125" spans="3:19" ht="23.25" x14ac:dyDescent="0.5">
      <c r="C125" s="108"/>
      <c r="D125" s="108"/>
      <c r="E125" s="108"/>
      <c r="F125" s="108"/>
      <c r="G125" s="108"/>
      <c r="H125" s="113"/>
      <c r="I125" s="113"/>
      <c r="J125" s="113"/>
      <c r="K125" s="113"/>
      <c r="L125" s="113"/>
      <c r="M125" s="113"/>
      <c r="N125" s="113"/>
      <c r="O125" s="113"/>
      <c r="P125" s="113"/>
      <c r="Q125" s="113"/>
      <c r="R125" s="113"/>
      <c r="S125" s="113"/>
    </row>
    <row r="126" spans="3:19" ht="23.25" x14ac:dyDescent="0.5">
      <c r="C126" s="108"/>
      <c r="D126" s="108"/>
      <c r="E126" s="108"/>
      <c r="F126" s="108"/>
      <c r="G126" s="108"/>
      <c r="H126" s="113"/>
      <c r="I126" s="113"/>
      <c r="J126" s="113"/>
      <c r="K126" s="113"/>
      <c r="L126" s="113"/>
      <c r="M126" s="113"/>
      <c r="N126" s="113"/>
      <c r="O126" s="113"/>
      <c r="P126" s="113"/>
      <c r="Q126" s="113"/>
      <c r="R126" s="113"/>
      <c r="S126" s="113"/>
    </row>
    <row r="127" spans="3:19" x14ac:dyDescent="0.5">
      <c r="C127" s="108"/>
      <c r="D127" s="108"/>
      <c r="E127" s="108"/>
      <c r="F127" s="108"/>
      <c r="G127" s="108"/>
      <c r="H127" s="108"/>
      <c r="I127" s="108"/>
      <c r="J127" s="108"/>
      <c r="K127" s="108"/>
      <c r="L127" s="108"/>
      <c r="M127" s="108"/>
      <c r="N127" s="108"/>
      <c r="O127" s="108"/>
      <c r="P127" s="108"/>
      <c r="Q127" s="108"/>
      <c r="R127" s="108"/>
      <c r="S127" s="108"/>
    </row>
    <row r="128" spans="3:19" x14ac:dyDescent="0.5">
      <c r="C128" s="108"/>
      <c r="D128" s="108"/>
      <c r="E128" s="108"/>
      <c r="F128" s="108"/>
      <c r="G128" s="108"/>
      <c r="H128" s="108"/>
      <c r="I128" s="108"/>
      <c r="J128" s="108"/>
      <c r="K128" s="108"/>
      <c r="L128" s="108"/>
      <c r="M128" s="108"/>
      <c r="N128" s="108"/>
      <c r="O128" s="108"/>
      <c r="P128" s="108"/>
      <c r="Q128" s="108"/>
      <c r="R128" s="108"/>
      <c r="S128" s="108"/>
    </row>
    <row r="129" spans="3:19" x14ac:dyDescent="0.5">
      <c r="C129" s="108"/>
      <c r="D129" s="108"/>
      <c r="E129" s="108"/>
      <c r="F129" s="108"/>
      <c r="G129" s="108"/>
      <c r="H129" s="108"/>
      <c r="I129" s="108"/>
      <c r="J129" s="108"/>
      <c r="K129" s="108"/>
      <c r="L129" s="108"/>
      <c r="M129" s="108"/>
      <c r="N129" s="108"/>
      <c r="O129" s="108"/>
      <c r="P129" s="108"/>
      <c r="Q129" s="108"/>
      <c r="R129" s="108"/>
      <c r="S129" s="108"/>
    </row>
    <row r="130" spans="3:19" x14ac:dyDescent="0.5">
      <c r="C130" s="108"/>
      <c r="D130" s="108"/>
      <c r="E130" s="108"/>
      <c r="F130" s="108"/>
      <c r="G130" s="108"/>
      <c r="H130" s="108"/>
      <c r="I130" s="108"/>
      <c r="J130" s="108"/>
      <c r="K130" s="108"/>
      <c r="L130" s="108"/>
      <c r="M130" s="108"/>
      <c r="N130" s="108"/>
      <c r="O130" s="108"/>
      <c r="P130" s="108"/>
      <c r="Q130" s="108"/>
      <c r="R130" s="108"/>
      <c r="S130" s="108"/>
    </row>
    <row r="131" spans="3:19" x14ac:dyDescent="0.5">
      <c r="C131" s="108"/>
      <c r="D131" s="108"/>
      <c r="E131" s="108"/>
      <c r="F131" s="108"/>
      <c r="G131" s="108"/>
      <c r="H131" s="108"/>
      <c r="I131" s="108"/>
      <c r="J131" s="108"/>
      <c r="K131" s="108"/>
      <c r="L131" s="108"/>
      <c r="M131" s="108"/>
      <c r="N131" s="108"/>
      <c r="O131" s="108"/>
      <c r="P131" s="108"/>
      <c r="Q131" s="108"/>
      <c r="R131" s="108"/>
      <c r="S131" s="108"/>
    </row>
    <row r="132" spans="3:19" x14ac:dyDescent="0.5">
      <c r="C132" s="108"/>
      <c r="D132" s="108"/>
      <c r="E132" s="108"/>
      <c r="F132" s="108"/>
      <c r="G132" s="108"/>
      <c r="H132" s="108"/>
      <c r="I132" s="108"/>
      <c r="J132" s="108"/>
      <c r="K132" s="108"/>
      <c r="L132" s="108"/>
      <c r="M132" s="108"/>
      <c r="N132" s="108"/>
      <c r="O132" s="108"/>
      <c r="P132" s="108"/>
      <c r="Q132" s="108"/>
      <c r="R132" s="108"/>
      <c r="S132" s="108"/>
    </row>
    <row r="133" spans="3:19" x14ac:dyDescent="0.5">
      <c r="C133" s="108"/>
      <c r="D133" s="108"/>
      <c r="E133" s="108"/>
      <c r="F133" s="108"/>
      <c r="G133" s="108"/>
      <c r="H133" s="108"/>
      <c r="I133" s="108"/>
      <c r="J133" s="108"/>
      <c r="K133" s="108"/>
      <c r="L133" s="108"/>
      <c r="M133" s="108"/>
      <c r="N133" s="108"/>
      <c r="O133" s="108"/>
      <c r="P133" s="108"/>
      <c r="Q133" s="108"/>
      <c r="R133" s="108"/>
      <c r="S133" s="108"/>
    </row>
    <row r="134" spans="3:19" x14ac:dyDescent="0.5">
      <c r="C134" s="108"/>
      <c r="D134" s="108"/>
      <c r="E134" s="108"/>
      <c r="F134" s="108"/>
      <c r="G134" s="108"/>
      <c r="H134" s="108"/>
      <c r="I134" s="108"/>
      <c r="J134" s="108"/>
      <c r="K134" s="108"/>
      <c r="L134" s="108"/>
      <c r="M134" s="108"/>
      <c r="N134" s="108"/>
      <c r="O134" s="108"/>
      <c r="P134" s="108"/>
      <c r="Q134" s="108"/>
      <c r="R134" s="108"/>
      <c r="S134" s="108"/>
    </row>
    <row r="135" spans="3:19" x14ac:dyDescent="0.5">
      <c r="C135" s="108"/>
      <c r="D135" s="108"/>
      <c r="E135" s="108"/>
      <c r="F135" s="108"/>
      <c r="G135" s="108"/>
      <c r="H135" s="108"/>
      <c r="I135" s="108"/>
      <c r="J135" s="108"/>
      <c r="K135" s="108"/>
      <c r="L135" s="108"/>
      <c r="M135" s="108"/>
      <c r="N135" s="108"/>
      <c r="O135" s="108"/>
      <c r="P135" s="108"/>
      <c r="Q135" s="108"/>
      <c r="R135" s="108"/>
      <c r="S135" s="108"/>
    </row>
    <row r="136" spans="3:19" x14ac:dyDescent="0.5">
      <c r="C136" s="108"/>
      <c r="D136" s="108"/>
      <c r="E136" s="108"/>
      <c r="F136" s="108"/>
      <c r="G136" s="108"/>
      <c r="H136" s="108"/>
      <c r="I136" s="108"/>
      <c r="J136" s="108"/>
      <c r="K136" s="108"/>
      <c r="L136" s="108"/>
      <c r="M136" s="108"/>
      <c r="N136" s="108"/>
      <c r="O136" s="108"/>
      <c r="P136" s="108"/>
      <c r="Q136" s="108"/>
      <c r="R136" s="108"/>
      <c r="S136" s="108"/>
    </row>
    <row r="137" spans="3:19" x14ac:dyDescent="0.5">
      <c r="C137" s="108"/>
      <c r="D137" s="108"/>
      <c r="E137" s="108"/>
      <c r="F137" s="108"/>
      <c r="G137" s="108"/>
      <c r="H137" s="108"/>
      <c r="I137" s="108"/>
      <c r="J137" s="108"/>
      <c r="K137" s="108"/>
      <c r="L137" s="108"/>
      <c r="M137" s="108"/>
      <c r="N137" s="108"/>
      <c r="O137" s="108"/>
      <c r="P137" s="108"/>
      <c r="Q137" s="108"/>
      <c r="R137" s="108"/>
      <c r="S137" s="108"/>
    </row>
    <row r="138" spans="3:19" x14ac:dyDescent="0.5">
      <c r="C138" s="108"/>
      <c r="D138" s="108"/>
      <c r="E138" s="108"/>
      <c r="F138" s="108"/>
      <c r="G138" s="108"/>
      <c r="H138" s="108"/>
      <c r="I138" s="108"/>
      <c r="J138" s="108"/>
      <c r="K138" s="108"/>
      <c r="L138" s="108"/>
      <c r="M138" s="108"/>
      <c r="N138" s="108"/>
      <c r="O138" s="108"/>
      <c r="P138" s="108"/>
      <c r="Q138" s="108"/>
      <c r="R138" s="108"/>
      <c r="S138" s="108"/>
    </row>
    <row r="139" spans="3:19" x14ac:dyDescent="0.5">
      <c r="C139" s="108"/>
      <c r="D139" s="108"/>
      <c r="E139" s="108"/>
      <c r="F139" s="108"/>
      <c r="G139" s="108"/>
      <c r="H139" s="108"/>
      <c r="I139" s="108"/>
      <c r="J139" s="108"/>
      <c r="K139" s="108"/>
      <c r="L139" s="108"/>
      <c r="M139" s="108"/>
      <c r="N139" s="108"/>
      <c r="O139" s="108"/>
      <c r="P139" s="108"/>
      <c r="Q139" s="108"/>
      <c r="R139" s="108"/>
      <c r="S139" s="108"/>
    </row>
    <row r="140" spans="3:19" x14ac:dyDescent="0.5">
      <c r="C140" s="108"/>
      <c r="D140" s="108"/>
      <c r="E140" s="108"/>
      <c r="F140" s="108"/>
      <c r="G140" s="108"/>
      <c r="H140" s="108"/>
      <c r="I140" s="108"/>
      <c r="J140" s="108"/>
      <c r="K140" s="108"/>
      <c r="L140" s="108"/>
      <c r="M140" s="108"/>
      <c r="N140" s="108"/>
      <c r="O140" s="108"/>
      <c r="P140" s="108"/>
      <c r="Q140" s="108"/>
      <c r="R140" s="108"/>
      <c r="S140" s="108"/>
    </row>
    <row r="141" spans="3:19" x14ac:dyDescent="0.5">
      <c r="C141" s="108"/>
      <c r="D141" s="108"/>
      <c r="E141" s="108"/>
      <c r="F141" s="108"/>
      <c r="G141" s="108"/>
      <c r="H141" s="108"/>
      <c r="I141" s="108"/>
      <c r="J141" s="108"/>
      <c r="K141" s="108"/>
      <c r="L141" s="108"/>
      <c r="M141" s="108"/>
      <c r="N141" s="108"/>
      <c r="O141" s="108"/>
      <c r="P141" s="108"/>
      <c r="Q141" s="108"/>
      <c r="R141" s="108"/>
      <c r="S141" s="108"/>
    </row>
    <row r="142" spans="3:19" x14ac:dyDescent="0.5">
      <c r="C142" s="108"/>
      <c r="D142" s="108"/>
      <c r="E142" s="108"/>
      <c r="F142" s="108"/>
      <c r="G142" s="108"/>
      <c r="H142" s="108"/>
      <c r="I142" s="108"/>
      <c r="J142" s="108"/>
      <c r="K142" s="108"/>
      <c r="L142" s="108"/>
      <c r="M142" s="108"/>
      <c r="N142" s="108"/>
      <c r="O142" s="108"/>
      <c r="P142" s="108"/>
      <c r="Q142" s="108"/>
      <c r="R142" s="108"/>
      <c r="S142" s="108"/>
    </row>
    <row r="143" spans="3:19" x14ac:dyDescent="0.5">
      <c r="C143" s="108"/>
      <c r="D143" s="108"/>
      <c r="E143" s="108"/>
      <c r="F143" s="108"/>
      <c r="G143" s="108"/>
      <c r="H143" s="108"/>
      <c r="I143" s="108"/>
      <c r="J143" s="108"/>
      <c r="K143" s="108"/>
      <c r="L143" s="108"/>
      <c r="M143" s="108"/>
      <c r="N143" s="108"/>
      <c r="O143" s="108"/>
      <c r="P143" s="108"/>
      <c r="Q143" s="108"/>
      <c r="R143" s="108"/>
      <c r="S143" s="108"/>
    </row>
    <row r="144" spans="3:19" x14ac:dyDescent="0.5">
      <c r="C144" s="108"/>
      <c r="D144" s="108"/>
      <c r="E144" s="108"/>
      <c r="F144" s="108"/>
      <c r="G144" s="108"/>
      <c r="H144" s="108"/>
      <c r="I144" s="108"/>
      <c r="J144" s="108"/>
      <c r="K144" s="108"/>
      <c r="L144" s="108"/>
      <c r="M144" s="108"/>
      <c r="N144" s="108"/>
      <c r="O144" s="108"/>
      <c r="P144" s="108"/>
      <c r="Q144" s="108"/>
      <c r="R144" s="108"/>
      <c r="S144" s="108"/>
    </row>
    <row r="145" spans="3:19" x14ac:dyDescent="0.5">
      <c r="C145" s="108"/>
      <c r="D145" s="108"/>
      <c r="E145" s="108"/>
      <c r="F145" s="108"/>
      <c r="G145" s="108"/>
      <c r="H145" s="108"/>
      <c r="I145" s="108"/>
      <c r="J145" s="108"/>
      <c r="K145" s="108"/>
      <c r="L145" s="108"/>
      <c r="M145" s="108"/>
      <c r="N145" s="108"/>
      <c r="O145" s="108"/>
      <c r="P145" s="108"/>
      <c r="Q145" s="108"/>
      <c r="R145" s="108"/>
      <c r="S145" s="108"/>
    </row>
    <row r="146" spans="3:19" x14ac:dyDescent="0.5">
      <c r="C146" s="108"/>
      <c r="D146" s="108"/>
      <c r="E146" s="108"/>
      <c r="F146" s="108"/>
      <c r="G146" s="108"/>
      <c r="H146" s="108"/>
      <c r="I146" s="108"/>
      <c r="J146" s="108"/>
      <c r="K146" s="108"/>
      <c r="L146" s="108"/>
      <c r="M146" s="108"/>
      <c r="N146" s="108"/>
      <c r="O146" s="108"/>
      <c r="P146" s="108"/>
      <c r="Q146" s="108"/>
      <c r="R146" s="108"/>
      <c r="S146" s="108"/>
    </row>
    <row r="147" spans="3:19" x14ac:dyDescent="0.5">
      <c r="C147" s="108"/>
      <c r="D147" s="108"/>
      <c r="E147" s="108"/>
      <c r="F147" s="108"/>
      <c r="G147" s="108"/>
      <c r="H147" s="108"/>
      <c r="I147" s="108"/>
      <c r="J147" s="108"/>
      <c r="K147" s="108"/>
      <c r="L147" s="108"/>
      <c r="M147" s="108"/>
      <c r="N147" s="108"/>
      <c r="O147" s="108"/>
      <c r="P147" s="108"/>
      <c r="Q147" s="108"/>
      <c r="R147" s="108"/>
      <c r="S147" s="108"/>
    </row>
    <row r="148" spans="3:19" x14ac:dyDescent="0.5">
      <c r="C148" s="108"/>
      <c r="D148" s="108"/>
      <c r="E148" s="108"/>
      <c r="F148" s="108"/>
      <c r="G148" s="108"/>
      <c r="H148" s="108"/>
      <c r="I148" s="108"/>
      <c r="J148" s="108"/>
      <c r="K148" s="108"/>
      <c r="L148" s="108"/>
      <c r="M148" s="108"/>
      <c r="N148" s="108"/>
      <c r="O148" s="108"/>
      <c r="P148" s="108"/>
      <c r="Q148" s="108"/>
      <c r="R148" s="108"/>
      <c r="S148" s="108"/>
    </row>
    <row r="149" spans="3:19" x14ac:dyDescent="0.5">
      <c r="C149" s="108"/>
      <c r="D149" s="108"/>
      <c r="E149" s="108"/>
      <c r="F149" s="108"/>
      <c r="G149" s="108"/>
      <c r="H149" s="108"/>
      <c r="I149" s="108"/>
      <c r="J149" s="108"/>
      <c r="K149" s="108"/>
      <c r="L149" s="108"/>
      <c r="M149" s="108"/>
      <c r="N149" s="108"/>
      <c r="O149" s="108"/>
      <c r="P149" s="108"/>
      <c r="Q149" s="108"/>
      <c r="R149" s="108"/>
      <c r="S149" s="108"/>
    </row>
    <row r="150" spans="3:19" x14ac:dyDescent="0.5">
      <c r="C150" s="108"/>
      <c r="D150" s="108"/>
      <c r="E150" s="108"/>
      <c r="F150" s="108"/>
      <c r="G150" s="108"/>
      <c r="H150" s="108"/>
      <c r="I150" s="108"/>
      <c r="J150" s="108"/>
      <c r="K150" s="108"/>
      <c r="L150" s="108"/>
      <c r="M150" s="108"/>
      <c r="N150" s="108"/>
      <c r="O150" s="108"/>
      <c r="P150" s="108"/>
      <c r="Q150" s="108"/>
      <c r="R150" s="108"/>
      <c r="S150" s="108"/>
    </row>
    <row r="151" spans="3:19" x14ac:dyDescent="0.5">
      <c r="C151" s="108"/>
      <c r="D151" s="108"/>
      <c r="E151" s="108"/>
      <c r="F151" s="108"/>
      <c r="G151" s="108"/>
      <c r="H151" s="108"/>
      <c r="I151" s="108"/>
      <c r="J151" s="108"/>
      <c r="K151" s="108"/>
      <c r="L151" s="108"/>
      <c r="M151" s="108"/>
      <c r="N151" s="108"/>
      <c r="O151" s="108"/>
      <c r="P151" s="108"/>
      <c r="Q151" s="108"/>
      <c r="R151" s="108"/>
      <c r="S151" s="108"/>
    </row>
    <row r="152" spans="3:19" x14ac:dyDescent="0.5">
      <c r="C152" s="108"/>
      <c r="D152" s="108"/>
      <c r="E152" s="108"/>
      <c r="F152" s="108"/>
      <c r="G152" s="108"/>
      <c r="H152" s="108"/>
      <c r="I152" s="108"/>
      <c r="J152" s="108"/>
      <c r="K152" s="108"/>
      <c r="L152" s="108"/>
      <c r="M152" s="108"/>
      <c r="N152" s="108"/>
      <c r="O152" s="108"/>
      <c r="P152" s="108"/>
      <c r="Q152" s="108"/>
      <c r="R152" s="108"/>
      <c r="S152" s="108"/>
    </row>
    <row r="153" spans="3:19" x14ac:dyDescent="0.5">
      <c r="C153" s="108"/>
      <c r="D153" s="108"/>
      <c r="E153" s="108"/>
      <c r="F153" s="108"/>
      <c r="G153" s="108"/>
      <c r="H153" s="108"/>
      <c r="I153" s="108"/>
      <c r="J153" s="108"/>
      <c r="K153" s="108"/>
      <c r="L153" s="108"/>
      <c r="M153" s="108"/>
      <c r="N153" s="108"/>
      <c r="O153" s="108"/>
      <c r="P153" s="108"/>
      <c r="Q153" s="108"/>
      <c r="R153" s="108"/>
      <c r="S153" s="108"/>
    </row>
    <row r="154" spans="3:19" x14ac:dyDescent="0.5">
      <c r="C154" s="108"/>
      <c r="D154" s="108"/>
      <c r="E154" s="108"/>
      <c r="F154" s="108"/>
      <c r="G154" s="108"/>
      <c r="H154" s="108"/>
      <c r="I154" s="108"/>
      <c r="J154" s="108"/>
      <c r="K154" s="108"/>
      <c r="L154" s="108"/>
      <c r="M154" s="108"/>
      <c r="N154" s="108"/>
      <c r="O154" s="108"/>
      <c r="P154" s="108"/>
      <c r="Q154" s="108"/>
      <c r="R154" s="108"/>
      <c r="S154" s="108"/>
    </row>
    <row r="155" spans="3:19" x14ac:dyDescent="0.5">
      <c r="C155" s="108"/>
      <c r="D155" s="108"/>
      <c r="E155" s="108"/>
      <c r="F155" s="108"/>
      <c r="G155" s="108"/>
      <c r="H155" s="108"/>
      <c r="I155" s="108"/>
      <c r="J155" s="108"/>
      <c r="K155" s="108"/>
      <c r="L155" s="108"/>
      <c r="M155" s="108"/>
      <c r="N155" s="108"/>
      <c r="O155" s="108"/>
      <c r="P155" s="108"/>
      <c r="Q155" s="108"/>
      <c r="R155" s="108"/>
      <c r="S155" s="108"/>
    </row>
    <row r="156" spans="3:19" x14ac:dyDescent="0.5">
      <c r="C156" s="108"/>
      <c r="D156" s="108"/>
      <c r="E156" s="108"/>
      <c r="F156" s="108"/>
      <c r="G156" s="108"/>
      <c r="H156" s="108"/>
      <c r="I156" s="108"/>
      <c r="J156" s="108"/>
      <c r="K156" s="108"/>
      <c r="L156" s="108"/>
      <c r="M156" s="108"/>
      <c r="N156" s="108"/>
      <c r="O156" s="108"/>
      <c r="P156" s="108"/>
      <c r="Q156" s="108"/>
      <c r="R156" s="108"/>
      <c r="S156" s="108"/>
    </row>
    <row r="157" spans="3:19" x14ac:dyDescent="0.5">
      <c r="C157" s="108"/>
      <c r="D157" s="108"/>
      <c r="E157" s="108"/>
      <c r="F157" s="108"/>
      <c r="G157" s="108"/>
      <c r="H157" s="108"/>
      <c r="I157" s="108"/>
      <c r="J157" s="108"/>
      <c r="K157" s="108"/>
      <c r="L157" s="108"/>
      <c r="M157" s="108"/>
      <c r="N157" s="108"/>
      <c r="O157" s="108"/>
      <c r="P157" s="108"/>
      <c r="Q157" s="108"/>
      <c r="R157" s="108"/>
      <c r="S157" s="108"/>
    </row>
    <row r="158" spans="3:19" x14ac:dyDescent="0.5">
      <c r="C158" s="108"/>
      <c r="D158" s="108"/>
      <c r="E158" s="108"/>
      <c r="F158" s="108"/>
      <c r="G158" s="108"/>
      <c r="H158" s="108"/>
      <c r="I158" s="108"/>
      <c r="J158" s="108"/>
      <c r="K158" s="108"/>
      <c r="L158" s="108"/>
      <c r="M158" s="108"/>
      <c r="N158" s="108"/>
      <c r="O158" s="108"/>
      <c r="P158" s="108"/>
      <c r="Q158" s="108"/>
      <c r="R158" s="108"/>
      <c r="S158" s="108"/>
    </row>
    <row r="159" spans="3:19" x14ac:dyDescent="0.5">
      <c r="C159" s="108"/>
      <c r="D159" s="108"/>
      <c r="E159" s="108"/>
      <c r="F159" s="108"/>
      <c r="G159" s="108"/>
      <c r="H159" s="108"/>
      <c r="I159" s="108"/>
      <c r="J159" s="108"/>
      <c r="K159" s="108"/>
      <c r="L159" s="108"/>
      <c r="M159" s="108"/>
      <c r="N159" s="108"/>
      <c r="O159" s="108"/>
      <c r="P159" s="108"/>
      <c r="Q159" s="108"/>
      <c r="R159" s="108"/>
      <c r="S159" s="108"/>
    </row>
    <row r="160" spans="3:19" x14ac:dyDescent="0.5">
      <c r="C160" s="108"/>
      <c r="D160" s="108"/>
      <c r="E160" s="108"/>
      <c r="F160" s="108"/>
      <c r="G160" s="108"/>
      <c r="H160" s="108"/>
      <c r="I160" s="108"/>
      <c r="J160" s="108"/>
      <c r="K160" s="108"/>
      <c r="L160" s="108"/>
      <c r="M160" s="108"/>
      <c r="N160" s="108"/>
      <c r="O160" s="108"/>
      <c r="P160" s="108"/>
      <c r="Q160" s="108"/>
      <c r="R160" s="108"/>
      <c r="S160" s="108"/>
    </row>
    <row r="161" spans="3:19" x14ac:dyDescent="0.5">
      <c r="C161" s="108"/>
      <c r="D161" s="108"/>
      <c r="E161" s="108"/>
      <c r="F161" s="108"/>
      <c r="G161" s="108"/>
      <c r="H161" s="108"/>
      <c r="I161" s="108"/>
      <c r="J161" s="108"/>
      <c r="K161" s="108"/>
      <c r="L161" s="108"/>
      <c r="M161" s="108"/>
      <c r="N161" s="108"/>
      <c r="O161" s="108"/>
      <c r="P161" s="108"/>
      <c r="Q161" s="108"/>
      <c r="R161" s="108"/>
      <c r="S161" s="108"/>
    </row>
    <row r="162" spans="3:19" x14ac:dyDescent="0.5">
      <c r="C162" s="108"/>
      <c r="D162" s="108"/>
      <c r="E162" s="108"/>
      <c r="F162" s="108"/>
      <c r="G162" s="108"/>
      <c r="H162" s="108"/>
      <c r="I162" s="108"/>
      <c r="J162" s="108"/>
      <c r="K162" s="108"/>
      <c r="L162" s="108"/>
      <c r="M162" s="108"/>
      <c r="N162" s="108"/>
      <c r="O162" s="108"/>
      <c r="P162" s="108"/>
      <c r="Q162" s="108"/>
      <c r="R162" s="108"/>
      <c r="S162" s="108"/>
    </row>
    <row r="163" spans="3:19" x14ac:dyDescent="0.5">
      <c r="C163" s="108"/>
      <c r="D163" s="108"/>
      <c r="E163" s="108"/>
      <c r="F163" s="108"/>
      <c r="G163" s="108"/>
      <c r="H163" s="108"/>
      <c r="I163" s="108"/>
      <c r="J163" s="108"/>
      <c r="K163" s="108"/>
      <c r="L163" s="108"/>
      <c r="M163" s="108"/>
      <c r="N163" s="108"/>
      <c r="O163" s="108"/>
      <c r="P163" s="108"/>
      <c r="Q163" s="108"/>
      <c r="R163" s="108"/>
      <c r="S163" s="108"/>
    </row>
    <row r="164" spans="3:19" x14ac:dyDescent="0.5">
      <c r="C164" s="108"/>
      <c r="D164" s="108"/>
      <c r="E164" s="108"/>
      <c r="F164" s="108"/>
      <c r="G164" s="108"/>
      <c r="H164" s="108"/>
      <c r="I164" s="108"/>
      <c r="J164" s="108"/>
      <c r="K164" s="108"/>
      <c r="L164" s="108"/>
      <c r="M164" s="108"/>
      <c r="N164" s="108"/>
      <c r="O164" s="108"/>
      <c r="P164" s="108"/>
      <c r="Q164" s="108"/>
      <c r="R164" s="108"/>
      <c r="S164" s="108"/>
    </row>
    <row r="165" spans="3:19" x14ac:dyDescent="0.5">
      <c r="C165" s="108"/>
      <c r="D165" s="108"/>
      <c r="E165" s="108"/>
      <c r="F165" s="108"/>
      <c r="G165" s="108"/>
      <c r="H165" s="108"/>
      <c r="I165" s="108"/>
      <c r="J165" s="108"/>
      <c r="K165" s="108"/>
      <c r="L165" s="108"/>
      <c r="M165" s="108"/>
      <c r="N165" s="108"/>
      <c r="O165" s="108"/>
      <c r="P165" s="108"/>
      <c r="Q165" s="108"/>
      <c r="R165" s="108"/>
      <c r="S165" s="108"/>
    </row>
    <row r="166" spans="3:19" x14ac:dyDescent="0.5">
      <c r="C166" s="108"/>
      <c r="D166" s="108"/>
      <c r="E166" s="108"/>
      <c r="F166" s="108"/>
      <c r="G166" s="108"/>
      <c r="H166" s="108"/>
      <c r="I166" s="108"/>
      <c r="J166" s="108"/>
      <c r="K166" s="108"/>
      <c r="L166" s="108"/>
      <c r="M166" s="108"/>
      <c r="N166" s="108"/>
      <c r="O166" s="108"/>
      <c r="P166" s="108"/>
      <c r="Q166" s="108"/>
      <c r="R166" s="108"/>
      <c r="S166" s="108"/>
    </row>
    <row r="167" spans="3:19" x14ac:dyDescent="0.5">
      <c r="C167" s="108"/>
      <c r="D167" s="108"/>
      <c r="E167" s="108"/>
      <c r="F167" s="108"/>
      <c r="G167" s="108"/>
      <c r="H167" s="108"/>
      <c r="I167" s="108"/>
      <c r="J167" s="108"/>
      <c r="K167" s="108"/>
      <c r="L167" s="108"/>
      <c r="M167" s="108"/>
      <c r="N167" s="108"/>
      <c r="O167" s="108"/>
      <c r="P167" s="108"/>
      <c r="Q167" s="108"/>
      <c r="R167" s="108"/>
      <c r="S167" s="108"/>
    </row>
    <row r="168" spans="3:19" x14ac:dyDescent="0.5">
      <c r="C168" s="108"/>
      <c r="D168" s="108"/>
      <c r="E168" s="108"/>
      <c r="F168" s="108"/>
      <c r="G168" s="108"/>
      <c r="H168" s="108"/>
      <c r="I168" s="108"/>
      <c r="J168" s="108"/>
      <c r="K168" s="108"/>
      <c r="L168" s="108"/>
      <c r="M168" s="108"/>
      <c r="N168" s="108"/>
      <c r="O168" s="108"/>
      <c r="P168" s="108"/>
      <c r="Q168" s="108"/>
      <c r="R168" s="108"/>
      <c r="S168" s="108"/>
    </row>
    <row r="169" spans="3:19" x14ac:dyDescent="0.5">
      <c r="C169" s="108"/>
      <c r="D169" s="108"/>
      <c r="E169" s="108"/>
      <c r="F169" s="108"/>
      <c r="G169" s="108"/>
      <c r="H169" s="108"/>
      <c r="I169" s="108"/>
      <c r="J169" s="108"/>
      <c r="K169" s="108"/>
      <c r="L169" s="108"/>
      <c r="M169" s="108"/>
      <c r="N169" s="108"/>
      <c r="O169" s="108"/>
      <c r="P169" s="108"/>
      <c r="Q169" s="108"/>
      <c r="R169" s="108"/>
      <c r="S169" s="108"/>
    </row>
    <row r="170" spans="3:19" x14ac:dyDescent="0.5">
      <c r="C170" s="108"/>
      <c r="D170" s="108"/>
      <c r="E170" s="108"/>
      <c r="F170" s="108"/>
      <c r="G170" s="108"/>
      <c r="H170" s="108"/>
      <c r="I170" s="108"/>
      <c r="J170" s="108"/>
      <c r="K170" s="108"/>
      <c r="L170" s="108"/>
      <c r="M170" s="108"/>
      <c r="N170" s="108"/>
      <c r="O170" s="108"/>
      <c r="P170" s="108"/>
      <c r="Q170" s="108"/>
      <c r="R170" s="108"/>
      <c r="S170" s="108"/>
    </row>
    <row r="171" spans="3:19" x14ac:dyDescent="0.5">
      <c r="C171" s="108"/>
      <c r="D171" s="108"/>
      <c r="E171" s="108"/>
      <c r="F171" s="108"/>
      <c r="G171" s="108"/>
      <c r="H171" s="108"/>
      <c r="I171" s="108"/>
      <c r="J171" s="108"/>
      <c r="K171" s="108"/>
      <c r="L171" s="108"/>
      <c r="M171" s="108"/>
      <c r="N171" s="108"/>
      <c r="O171" s="108"/>
      <c r="P171" s="108"/>
      <c r="Q171" s="108"/>
      <c r="R171" s="108"/>
      <c r="S171" s="108"/>
    </row>
    <row r="172" spans="3:19" x14ac:dyDescent="0.5">
      <c r="C172" s="108"/>
      <c r="D172" s="108"/>
      <c r="E172" s="108"/>
      <c r="F172" s="108"/>
      <c r="G172" s="108"/>
      <c r="H172" s="108"/>
      <c r="I172" s="108"/>
      <c r="J172" s="108"/>
      <c r="K172" s="108"/>
      <c r="L172" s="108"/>
      <c r="M172" s="108"/>
      <c r="N172" s="108"/>
      <c r="O172" s="108"/>
      <c r="P172" s="108"/>
      <c r="Q172" s="108"/>
      <c r="R172" s="108"/>
      <c r="S172" s="108"/>
    </row>
    <row r="173" spans="3:19" x14ac:dyDescent="0.5">
      <c r="C173" s="108"/>
      <c r="D173" s="108"/>
      <c r="E173" s="108"/>
      <c r="F173" s="108"/>
      <c r="G173" s="108"/>
      <c r="H173" s="108"/>
      <c r="I173" s="108"/>
      <c r="J173" s="108"/>
      <c r="K173" s="108"/>
      <c r="L173" s="108"/>
      <c r="M173" s="108"/>
      <c r="N173" s="108"/>
      <c r="O173" s="108"/>
      <c r="P173" s="108"/>
      <c r="Q173" s="108"/>
      <c r="R173" s="108"/>
      <c r="S173" s="108"/>
    </row>
    <row r="174" spans="3:19" x14ac:dyDescent="0.5">
      <c r="C174" s="108"/>
      <c r="D174" s="108"/>
      <c r="E174" s="108"/>
      <c r="F174" s="108"/>
      <c r="G174" s="108"/>
      <c r="H174" s="108"/>
      <c r="I174" s="108"/>
      <c r="J174" s="108"/>
      <c r="K174" s="108"/>
      <c r="L174" s="108"/>
      <c r="M174" s="108"/>
      <c r="N174" s="108"/>
      <c r="O174" s="108"/>
      <c r="P174" s="108"/>
      <c r="Q174" s="108"/>
      <c r="R174" s="108"/>
      <c r="S174" s="108"/>
    </row>
    <row r="175" spans="3:19" x14ac:dyDescent="0.5">
      <c r="C175" s="108"/>
      <c r="D175" s="108"/>
      <c r="E175" s="108"/>
      <c r="F175" s="108"/>
      <c r="G175" s="108"/>
      <c r="H175" s="108"/>
      <c r="I175" s="108"/>
      <c r="J175" s="108"/>
      <c r="K175" s="108"/>
      <c r="L175" s="108"/>
      <c r="M175" s="108"/>
      <c r="N175" s="108"/>
      <c r="O175" s="108"/>
      <c r="P175" s="108"/>
      <c r="Q175" s="108"/>
      <c r="R175" s="108"/>
      <c r="S175" s="108"/>
    </row>
    <row r="176" spans="3:19" x14ac:dyDescent="0.5">
      <c r="C176" s="108"/>
      <c r="D176" s="108"/>
      <c r="E176" s="108"/>
      <c r="F176" s="108"/>
      <c r="G176" s="108"/>
      <c r="H176" s="108"/>
      <c r="I176" s="108"/>
      <c r="J176" s="108"/>
      <c r="K176" s="108"/>
      <c r="L176" s="108"/>
      <c r="M176" s="108"/>
      <c r="N176" s="108"/>
      <c r="O176" s="108"/>
      <c r="P176" s="108"/>
      <c r="Q176" s="108"/>
      <c r="R176" s="108"/>
      <c r="S176" s="108"/>
    </row>
    <row r="177" spans="3:19" x14ac:dyDescent="0.5">
      <c r="C177" s="108"/>
      <c r="D177" s="108"/>
      <c r="E177" s="108"/>
      <c r="F177" s="108"/>
      <c r="G177" s="108"/>
      <c r="H177" s="108"/>
      <c r="I177" s="108"/>
      <c r="J177" s="108"/>
      <c r="K177" s="108"/>
      <c r="L177" s="108"/>
      <c r="M177" s="108"/>
      <c r="N177" s="108"/>
      <c r="O177" s="108"/>
      <c r="P177" s="108"/>
      <c r="Q177" s="108"/>
      <c r="R177" s="108"/>
      <c r="S177" s="108"/>
    </row>
    <row r="178" spans="3:19" x14ac:dyDescent="0.5">
      <c r="C178" s="108"/>
      <c r="D178" s="108"/>
      <c r="E178" s="108"/>
      <c r="F178" s="108"/>
      <c r="G178" s="108"/>
      <c r="H178" s="108"/>
      <c r="I178" s="108"/>
      <c r="J178" s="108"/>
      <c r="K178" s="108"/>
      <c r="L178" s="108"/>
      <c r="M178" s="108"/>
      <c r="N178" s="108"/>
      <c r="O178" s="108"/>
      <c r="P178" s="108"/>
      <c r="Q178" s="108"/>
      <c r="R178" s="108"/>
      <c r="S178" s="108"/>
    </row>
    <row r="179" spans="3:19" x14ac:dyDescent="0.5">
      <c r="C179" s="108"/>
      <c r="D179" s="108"/>
      <c r="E179" s="108"/>
      <c r="F179" s="108"/>
      <c r="G179" s="108"/>
      <c r="H179" s="108"/>
      <c r="I179" s="108"/>
      <c r="J179" s="108"/>
      <c r="K179" s="108"/>
      <c r="L179" s="108"/>
      <c r="M179" s="108"/>
      <c r="N179" s="108"/>
      <c r="O179" s="108"/>
      <c r="P179" s="108"/>
      <c r="Q179" s="108"/>
      <c r="R179" s="108"/>
      <c r="S179" s="108"/>
    </row>
    <row r="180" spans="3:19" x14ac:dyDescent="0.5">
      <c r="C180" s="108"/>
      <c r="D180" s="108"/>
      <c r="E180" s="108"/>
      <c r="F180" s="108"/>
      <c r="G180" s="108"/>
      <c r="H180" s="108"/>
      <c r="I180" s="108"/>
      <c r="J180" s="108"/>
      <c r="K180" s="108"/>
      <c r="L180" s="108"/>
      <c r="M180" s="108"/>
      <c r="N180" s="108"/>
      <c r="O180" s="108"/>
      <c r="P180" s="108"/>
      <c r="Q180" s="108"/>
      <c r="R180" s="108"/>
      <c r="S180" s="108"/>
    </row>
  </sheetData>
  <mergeCells count="11">
    <mergeCell ref="C9:C11"/>
    <mergeCell ref="E9:E11"/>
    <mergeCell ref="K4:T4"/>
    <mergeCell ref="B4:J4"/>
    <mergeCell ref="K9:S9"/>
    <mergeCell ref="H9:J9"/>
    <mergeCell ref="G9:G11"/>
    <mergeCell ref="T9:T11"/>
    <mergeCell ref="F9:F11"/>
    <mergeCell ref="B9:B11"/>
    <mergeCell ref="D9:D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0"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84"/>
  <sheetViews>
    <sheetView rightToLeft="1" view="pageBreakPreview" zoomScale="50" zoomScaleNormal="50" zoomScaleSheetLayoutView="50" workbookViewId="0"/>
  </sheetViews>
  <sheetFormatPr defaultColWidth="6" defaultRowHeight="21.75" x14ac:dyDescent="0.5"/>
  <cols>
    <col min="1" max="1" width="4" style="276" customWidth="1"/>
    <col min="2" max="2" width="74" style="274" customWidth="1"/>
    <col min="3" max="19" width="15.85546875" style="276" customWidth="1"/>
    <col min="20" max="20" width="67.28515625" style="274" customWidth="1"/>
    <col min="21" max="23" width="6" style="276"/>
    <col min="24" max="24" width="13.28515625" style="276" bestFit="1" customWidth="1"/>
    <col min="25" max="27" width="6" style="276"/>
    <col min="28" max="28" width="6.42578125" style="276" bestFit="1" customWidth="1"/>
    <col min="29" max="29" width="12.140625" style="276" bestFit="1" customWidth="1"/>
    <col min="30" max="31" width="6.42578125" style="276" bestFit="1" customWidth="1"/>
    <col min="32" max="32" width="8.140625" style="276" bestFit="1" customWidth="1"/>
    <col min="33" max="34" width="13.28515625" style="276" bestFit="1" customWidth="1"/>
    <col min="35" max="35" width="13.85546875" style="276" customWidth="1"/>
    <col min="36" max="16384" width="6" style="276"/>
  </cols>
  <sheetData>
    <row r="1" spans="1:35" s="5" customFormat="1" ht="17.100000000000001" customHeight="1" x14ac:dyDescent="0.65">
      <c r="B1" s="2"/>
      <c r="C1" s="2"/>
      <c r="D1" s="2"/>
      <c r="E1" s="2"/>
      <c r="F1" s="2"/>
      <c r="G1" s="2"/>
      <c r="H1" s="2"/>
      <c r="I1" s="2"/>
      <c r="J1" s="2"/>
      <c r="K1" s="2"/>
      <c r="L1" s="2"/>
      <c r="M1" s="2"/>
      <c r="N1" s="2"/>
      <c r="O1" s="2"/>
      <c r="P1" s="2"/>
      <c r="Q1" s="2"/>
      <c r="R1" s="2"/>
      <c r="S1" s="2"/>
    </row>
    <row r="2" spans="1:35" s="5" customFormat="1" ht="17.100000000000001" customHeight="1" x14ac:dyDescent="0.65">
      <c r="B2" s="2"/>
      <c r="C2" s="2"/>
      <c r="D2" s="2"/>
      <c r="E2" s="2"/>
      <c r="F2" s="2"/>
      <c r="G2" s="2"/>
      <c r="H2" s="2"/>
      <c r="I2" s="2"/>
      <c r="J2" s="2"/>
      <c r="K2" s="2"/>
      <c r="L2" s="2"/>
      <c r="M2" s="2"/>
      <c r="N2" s="2"/>
      <c r="O2" s="2"/>
      <c r="P2" s="2"/>
      <c r="Q2" s="2"/>
      <c r="R2" s="2"/>
      <c r="S2" s="2"/>
    </row>
    <row r="3" spans="1:35" s="5" customFormat="1" ht="17.100000000000001" customHeight="1" x14ac:dyDescent="0.65">
      <c r="B3" s="2"/>
      <c r="C3" s="2"/>
      <c r="D3" s="2"/>
      <c r="E3" s="2"/>
      <c r="F3" s="2"/>
      <c r="G3" s="2"/>
      <c r="H3" s="2"/>
      <c r="I3" s="2"/>
      <c r="J3" s="2"/>
      <c r="K3" s="2"/>
      <c r="L3" s="2"/>
      <c r="M3" s="2"/>
      <c r="N3" s="2"/>
      <c r="O3" s="2"/>
      <c r="P3" s="2"/>
      <c r="Q3" s="2"/>
      <c r="R3" s="2"/>
      <c r="S3" s="2"/>
    </row>
    <row r="4" spans="1:35" s="1731" customFormat="1" ht="36.75" x14ac:dyDescent="0.85">
      <c r="B4" s="1812" t="s">
        <v>1839</v>
      </c>
      <c r="C4" s="1812"/>
      <c r="D4" s="1812"/>
      <c r="E4" s="1812"/>
      <c r="F4" s="1812"/>
      <c r="G4" s="1812"/>
      <c r="H4" s="1812"/>
      <c r="I4" s="1812"/>
      <c r="J4" s="1812"/>
      <c r="K4" s="1776" t="s">
        <v>1953</v>
      </c>
      <c r="L4" s="1776"/>
      <c r="M4" s="1776"/>
      <c r="N4" s="1776"/>
      <c r="O4" s="1776"/>
      <c r="P4" s="1776"/>
      <c r="Q4" s="1776"/>
      <c r="R4" s="1776"/>
      <c r="S4" s="1776"/>
      <c r="T4" s="1776"/>
      <c r="U4" s="473"/>
      <c r="V4" s="473"/>
    </row>
    <row r="5" spans="1:35"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row>
    <row r="6" spans="1:35" s="271" customFormat="1" ht="17.100000000000001" customHeight="1" x14ac:dyDescent="0.65">
      <c r="B6" s="272"/>
      <c r="C6" s="272"/>
      <c r="D6" s="272"/>
      <c r="E6" s="272"/>
      <c r="F6" s="272"/>
      <c r="G6" s="272"/>
      <c r="H6" s="273"/>
      <c r="I6" s="273"/>
      <c r="J6" s="273"/>
      <c r="K6" s="273"/>
      <c r="L6" s="273"/>
      <c r="M6" s="273"/>
      <c r="N6" s="273"/>
      <c r="O6" s="273"/>
      <c r="P6" s="273"/>
      <c r="Q6" s="273"/>
      <c r="R6" s="273"/>
      <c r="S6" s="273"/>
      <c r="T6" s="272"/>
    </row>
    <row r="7" spans="1:35" s="483" customFormat="1" ht="22.5" x14ac:dyDescent="0.5">
      <c r="B7" s="482" t="s">
        <v>1766</v>
      </c>
      <c r="T7" s="484" t="s">
        <v>1770</v>
      </c>
    </row>
    <row r="8" spans="1:35" s="271" customFormat="1" ht="9.75" customHeight="1" thickBot="1" x14ac:dyDescent="0.7">
      <c r="B8" s="272"/>
      <c r="C8" s="272"/>
      <c r="D8" s="272"/>
      <c r="E8" s="272"/>
      <c r="F8" s="272"/>
      <c r="G8" s="272"/>
      <c r="H8" s="272"/>
      <c r="I8" s="272"/>
      <c r="J8" s="272"/>
      <c r="K8" s="272"/>
      <c r="L8" s="272"/>
      <c r="M8" s="272"/>
      <c r="N8" s="272"/>
      <c r="O8" s="272"/>
      <c r="P8" s="272"/>
      <c r="Q8" s="272"/>
      <c r="R8" s="272"/>
      <c r="S8" s="272"/>
      <c r="T8" s="272"/>
    </row>
    <row r="9" spans="1:35" s="458" customFormat="1" ht="25.5" customHeight="1" thickTop="1" x14ac:dyDescent="0.7">
      <c r="A9" s="459"/>
      <c r="B9" s="1809" t="s">
        <v>887</v>
      </c>
      <c r="C9" s="1784">
        <v>2008</v>
      </c>
      <c r="D9" s="1784">
        <v>2009</v>
      </c>
      <c r="E9" s="1784">
        <v>2010</v>
      </c>
      <c r="F9" s="1784">
        <v>2011</v>
      </c>
      <c r="G9" s="1784">
        <v>2012</v>
      </c>
      <c r="H9" s="1805">
        <v>2012</v>
      </c>
      <c r="I9" s="1806"/>
      <c r="J9" s="1806"/>
      <c r="K9" s="1803">
        <v>2012</v>
      </c>
      <c r="L9" s="1803"/>
      <c r="M9" s="1803"/>
      <c r="N9" s="1803"/>
      <c r="O9" s="1803"/>
      <c r="P9" s="1803"/>
      <c r="Q9" s="1803"/>
      <c r="R9" s="1803"/>
      <c r="S9" s="1804"/>
      <c r="T9" s="1778" t="s">
        <v>886</v>
      </c>
      <c r="U9" s="500"/>
    </row>
    <row r="10" spans="1:35" s="459" customFormat="1" ht="30.75" x14ac:dyDescent="0.7">
      <c r="B10" s="1810"/>
      <c r="C10" s="1785"/>
      <c r="D10" s="1785"/>
      <c r="E10" s="1785"/>
      <c r="F10" s="1785"/>
      <c r="G10" s="1785"/>
      <c r="H10" s="369" t="s">
        <v>374</v>
      </c>
      <c r="I10" s="370" t="s">
        <v>375</v>
      </c>
      <c r="J10" s="370" t="s">
        <v>376</v>
      </c>
      <c r="K10" s="370" t="s">
        <v>377</v>
      </c>
      <c r="L10" s="370" t="s">
        <v>378</v>
      </c>
      <c r="M10" s="370" t="s">
        <v>367</v>
      </c>
      <c r="N10" s="370" t="s">
        <v>368</v>
      </c>
      <c r="O10" s="370" t="s">
        <v>369</v>
      </c>
      <c r="P10" s="370" t="s">
        <v>370</v>
      </c>
      <c r="Q10" s="370" t="s">
        <v>371</v>
      </c>
      <c r="R10" s="370" t="s">
        <v>372</v>
      </c>
      <c r="S10" s="371" t="s">
        <v>1474</v>
      </c>
      <c r="T10" s="1807"/>
    </row>
    <row r="11" spans="1:35" s="460" customFormat="1" ht="21.75" customHeight="1" x14ac:dyDescent="0.7">
      <c r="A11" s="459"/>
      <c r="B11" s="1811"/>
      <c r="C11" s="1786"/>
      <c r="D11" s="1786"/>
      <c r="E11" s="1786"/>
      <c r="F11" s="1786"/>
      <c r="G11" s="1786"/>
      <c r="H11" s="372" t="s">
        <v>673</v>
      </c>
      <c r="I11" s="373" t="s">
        <v>149</v>
      </c>
      <c r="J11" s="373" t="s">
        <v>150</v>
      </c>
      <c r="K11" s="373" t="s">
        <v>151</v>
      </c>
      <c r="L11" s="373" t="s">
        <v>366</v>
      </c>
      <c r="M11" s="373" t="s">
        <v>667</v>
      </c>
      <c r="N11" s="373" t="s">
        <v>668</v>
      </c>
      <c r="O11" s="373" t="s">
        <v>669</v>
      </c>
      <c r="P11" s="373" t="s">
        <v>670</v>
      </c>
      <c r="Q11" s="373" t="s">
        <v>671</v>
      </c>
      <c r="R11" s="373" t="s">
        <v>672</v>
      </c>
      <c r="S11" s="374" t="s">
        <v>666</v>
      </c>
      <c r="T11" s="1808"/>
    </row>
    <row r="12" spans="1:35" s="431" customFormat="1" ht="9" customHeight="1" x14ac:dyDescent="0.7">
      <c r="B12" s="426"/>
      <c r="C12" s="427"/>
      <c r="D12" s="427"/>
      <c r="E12" s="427"/>
      <c r="F12" s="427"/>
      <c r="G12" s="427"/>
      <c r="H12" s="429"/>
      <c r="I12" s="430"/>
      <c r="J12" s="430"/>
      <c r="K12" s="430"/>
      <c r="L12" s="430"/>
      <c r="M12" s="430"/>
      <c r="N12" s="430"/>
      <c r="O12" s="430"/>
      <c r="P12" s="430"/>
      <c r="Q12" s="430"/>
      <c r="R12" s="430"/>
      <c r="S12" s="501"/>
      <c r="T12" s="502"/>
    </row>
    <row r="13" spans="1:35" s="1011" customFormat="1" ht="30.75" x14ac:dyDescent="0.2">
      <c r="A13" s="1038"/>
      <c r="B13" s="457" t="s">
        <v>7</v>
      </c>
      <c r="C13" s="1044"/>
      <c r="D13" s="1044"/>
      <c r="E13" s="1044"/>
      <c r="F13" s="1044"/>
      <c r="G13" s="1044"/>
      <c r="H13" s="1045"/>
      <c r="I13" s="1046"/>
      <c r="J13" s="1046"/>
      <c r="K13" s="1046"/>
      <c r="L13" s="1046"/>
      <c r="M13" s="1046"/>
      <c r="N13" s="1046"/>
      <c r="O13" s="1046"/>
      <c r="P13" s="1046"/>
      <c r="Q13" s="1046"/>
      <c r="R13" s="1046"/>
      <c r="S13" s="1047"/>
      <c r="T13" s="381" t="s">
        <v>379</v>
      </c>
    </row>
    <row r="14" spans="1:35" s="1011" customFormat="1" ht="7.5" customHeight="1" x14ac:dyDescent="0.2">
      <c r="B14" s="456"/>
      <c r="C14" s="428"/>
      <c r="D14" s="428"/>
      <c r="E14" s="428"/>
      <c r="F14" s="428"/>
      <c r="G14" s="428"/>
      <c r="H14" s="1048"/>
      <c r="I14" s="1049"/>
      <c r="J14" s="1049"/>
      <c r="K14" s="1049"/>
      <c r="L14" s="1049"/>
      <c r="M14" s="1049"/>
      <c r="N14" s="1049"/>
      <c r="O14" s="1049"/>
      <c r="P14" s="1049"/>
      <c r="Q14" s="1049"/>
      <c r="R14" s="1049"/>
      <c r="S14" s="1050"/>
      <c r="T14" s="628"/>
      <c r="X14" s="1051"/>
      <c r="Y14" s="1051"/>
      <c r="Z14" s="1051"/>
      <c r="AA14" s="1051"/>
      <c r="AB14" s="1051"/>
      <c r="AC14" s="1051"/>
      <c r="AD14" s="1051"/>
      <c r="AE14" s="1051"/>
      <c r="AF14" s="1051"/>
      <c r="AG14" s="1051"/>
      <c r="AH14" s="1051"/>
      <c r="AI14" s="1051"/>
    </row>
    <row r="15" spans="1:35" s="1011" customFormat="1" ht="30.75" x14ac:dyDescent="0.2">
      <c r="A15" s="1038"/>
      <c r="B15" s="456" t="s">
        <v>8</v>
      </c>
      <c r="C15" s="905">
        <v>115423.28405159999</v>
      </c>
      <c r="D15" s="905">
        <v>118295.90589467899</v>
      </c>
      <c r="E15" s="905">
        <v>124429.14306730501</v>
      </c>
      <c r="F15" s="905">
        <v>133117.2713647311</v>
      </c>
      <c r="G15" s="905">
        <v>130477.89669634702</v>
      </c>
      <c r="H15" s="811">
        <v>153372.96633343282</v>
      </c>
      <c r="I15" s="809">
        <v>157413.87823608861</v>
      </c>
      <c r="J15" s="809">
        <v>145742.5531189504</v>
      </c>
      <c r="K15" s="809">
        <v>137046.0963907711</v>
      </c>
      <c r="L15" s="809">
        <v>129863.10739550099</v>
      </c>
      <c r="M15" s="809">
        <v>138597.17406427261</v>
      </c>
      <c r="N15" s="809">
        <v>129151.77088244498</v>
      </c>
      <c r="O15" s="809">
        <v>123527.27293365391</v>
      </c>
      <c r="P15" s="809">
        <v>118377.5626534406</v>
      </c>
      <c r="Q15" s="809">
        <v>121328.38729320749</v>
      </c>
      <c r="R15" s="809">
        <v>120875.08888649239</v>
      </c>
      <c r="S15" s="810">
        <v>130477.89669634702</v>
      </c>
      <c r="T15" s="628" t="s">
        <v>380</v>
      </c>
      <c r="U15" s="1037"/>
      <c r="V15" s="1037"/>
      <c r="W15" s="1037"/>
      <c r="X15" s="1051"/>
      <c r="Y15" s="1051"/>
      <c r="Z15" s="1051"/>
      <c r="AA15" s="1051"/>
      <c r="AB15" s="1051"/>
      <c r="AC15" s="1051"/>
      <c r="AD15" s="1051"/>
      <c r="AE15" s="1051"/>
      <c r="AF15" s="1051"/>
      <c r="AG15" s="1051"/>
      <c r="AH15" s="1051"/>
      <c r="AI15" s="1051"/>
    </row>
    <row r="16" spans="1:35" s="1038" customFormat="1" ht="24.75" customHeight="1" x14ac:dyDescent="0.2">
      <c r="B16" s="629" t="s">
        <v>173</v>
      </c>
      <c r="C16" s="909">
        <v>3625.21670683</v>
      </c>
      <c r="D16" s="909">
        <v>4292.7290936499994</v>
      </c>
      <c r="E16" s="909">
        <v>5451.6655629159995</v>
      </c>
      <c r="F16" s="909">
        <v>8457.3969465690006</v>
      </c>
      <c r="G16" s="909">
        <v>5610.4335960790013</v>
      </c>
      <c r="H16" s="808">
        <v>13979.741367480001</v>
      </c>
      <c r="I16" s="806">
        <v>16407.359066289999</v>
      </c>
      <c r="J16" s="806">
        <v>16887.116649259999</v>
      </c>
      <c r="K16" s="806">
        <v>13346.510063530002</v>
      </c>
      <c r="L16" s="806">
        <v>11733.122145560003</v>
      </c>
      <c r="M16" s="806">
        <v>13137.819485315002</v>
      </c>
      <c r="N16" s="806">
        <v>7848.8541793299992</v>
      </c>
      <c r="O16" s="806">
        <v>7095.3629987200002</v>
      </c>
      <c r="P16" s="806">
        <v>7291.69409653</v>
      </c>
      <c r="Q16" s="806">
        <v>6683.7276787599994</v>
      </c>
      <c r="R16" s="806">
        <v>6743.2651359110005</v>
      </c>
      <c r="S16" s="807">
        <v>5610.4335960790013</v>
      </c>
      <c r="T16" s="630" t="s">
        <v>1190</v>
      </c>
      <c r="U16" s="1037"/>
      <c r="V16" s="1037"/>
      <c r="W16" s="1037"/>
      <c r="X16" s="1051"/>
      <c r="Y16" s="1051"/>
      <c r="Z16" s="1051"/>
      <c r="AA16" s="1051"/>
      <c r="AB16" s="1051"/>
      <c r="AC16" s="1051"/>
      <c r="AD16" s="1051"/>
      <c r="AE16" s="1051"/>
      <c r="AF16" s="1051"/>
      <c r="AG16" s="1051"/>
      <c r="AH16" s="1051"/>
      <c r="AI16" s="1051"/>
    </row>
    <row r="17" spans="2:35" s="1038" customFormat="1" ht="24.75" customHeight="1" x14ac:dyDescent="0.2">
      <c r="B17" s="629" t="s">
        <v>1437</v>
      </c>
      <c r="C17" s="909">
        <v>104463.01479128998</v>
      </c>
      <c r="D17" s="909">
        <v>95904.989191730987</v>
      </c>
      <c r="E17" s="909">
        <v>91271.186188927008</v>
      </c>
      <c r="F17" s="909">
        <v>87595.443809282093</v>
      </c>
      <c r="G17" s="909">
        <v>93214.709665340008</v>
      </c>
      <c r="H17" s="808">
        <v>95969.743720440005</v>
      </c>
      <c r="I17" s="806">
        <v>95467.568258520012</v>
      </c>
      <c r="J17" s="806">
        <v>83913.566618929995</v>
      </c>
      <c r="K17" s="806">
        <v>80088.766439610001</v>
      </c>
      <c r="L17" s="806">
        <v>80168.208341983991</v>
      </c>
      <c r="M17" s="806">
        <v>86163.31436833</v>
      </c>
      <c r="N17" s="806">
        <v>84903.443625799977</v>
      </c>
      <c r="O17" s="806">
        <v>82546.865769270007</v>
      </c>
      <c r="P17" s="806">
        <v>81980.921618389999</v>
      </c>
      <c r="Q17" s="806">
        <v>85108.125401919984</v>
      </c>
      <c r="R17" s="806">
        <v>87376.182479891984</v>
      </c>
      <c r="S17" s="807">
        <v>93214.709665340008</v>
      </c>
      <c r="T17" s="1033" t="s">
        <v>1366</v>
      </c>
      <c r="U17" s="1037"/>
      <c r="V17" s="1037"/>
      <c r="W17" s="1037"/>
      <c r="X17" s="1051"/>
      <c r="Y17" s="1051"/>
      <c r="Z17" s="1051"/>
      <c r="AA17" s="1051"/>
      <c r="AB17" s="1051"/>
      <c r="AC17" s="1051"/>
      <c r="AD17" s="1051"/>
      <c r="AE17" s="1051"/>
      <c r="AF17" s="1051"/>
      <c r="AG17" s="1051"/>
      <c r="AH17" s="1051"/>
      <c r="AI17" s="1051"/>
    </row>
    <row r="18" spans="2:35" s="1038" customFormat="1" ht="24.75" customHeight="1" x14ac:dyDescent="0.2">
      <c r="B18" s="629" t="s">
        <v>156</v>
      </c>
      <c r="C18" s="909">
        <v>7335.052553479999</v>
      </c>
      <c r="D18" s="909">
        <v>18098.187609298002</v>
      </c>
      <c r="E18" s="909">
        <v>27706.291315462</v>
      </c>
      <c r="F18" s="909">
        <v>37064.430608880008</v>
      </c>
      <c r="G18" s="909">
        <v>31652.753434928003</v>
      </c>
      <c r="H18" s="808">
        <v>43423.481245512805</v>
      </c>
      <c r="I18" s="806">
        <v>45538.950911278596</v>
      </c>
      <c r="J18" s="806">
        <v>44941.869850760391</v>
      </c>
      <c r="K18" s="806">
        <v>43610.819887631093</v>
      </c>
      <c r="L18" s="806">
        <v>37961.776907956999</v>
      </c>
      <c r="M18" s="806">
        <v>39296.040210627594</v>
      </c>
      <c r="N18" s="806">
        <v>36399.473077315008</v>
      </c>
      <c r="O18" s="806">
        <v>33885.044165663901</v>
      </c>
      <c r="P18" s="806">
        <v>29104.946938520599</v>
      </c>
      <c r="Q18" s="806">
        <v>29536.534212527502</v>
      </c>
      <c r="R18" s="806">
        <v>26755.641270689401</v>
      </c>
      <c r="S18" s="807">
        <v>31652.753434928003</v>
      </c>
      <c r="T18" s="630" t="s">
        <v>1191</v>
      </c>
      <c r="U18" s="1037"/>
      <c r="V18" s="1037"/>
      <c r="W18" s="1037"/>
      <c r="X18" s="1051"/>
      <c r="Y18" s="1051"/>
      <c r="Z18" s="1051"/>
      <c r="AA18" s="1051"/>
      <c r="AB18" s="1051"/>
      <c r="AC18" s="1051"/>
      <c r="AD18" s="1051"/>
      <c r="AE18" s="1051"/>
      <c r="AF18" s="1051"/>
      <c r="AG18" s="1051"/>
      <c r="AH18" s="1051"/>
      <c r="AI18" s="1051"/>
    </row>
    <row r="19" spans="2:35" s="1011" customFormat="1" ht="5.25" customHeight="1" x14ac:dyDescent="0.2">
      <c r="B19" s="456"/>
      <c r="C19" s="909"/>
      <c r="D19" s="909"/>
      <c r="E19" s="909"/>
      <c r="F19" s="909"/>
      <c r="G19" s="909"/>
      <c r="H19" s="808"/>
      <c r="I19" s="806"/>
      <c r="J19" s="806"/>
      <c r="K19" s="806"/>
      <c r="L19" s="806"/>
      <c r="M19" s="806"/>
      <c r="N19" s="806"/>
      <c r="O19" s="806"/>
      <c r="P19" s="806"/>
      <c r="Q19" s="806"/>
      <c r="R19" s="806"/>
      <c r="S19" s="807"/>
      <c r="T19" s="628"/>
      <c r="U19" s="1037"/>
      <c r="V19" s="1037"/>
      <c r="W19" s="1037"/>
      <c r="X19" s="1051"/>
      <c r="Y19" s="1051"/>
      <c r="Z19" s="1051"/>
      <c r="AA19" s="1051"/>
      <c r="AB19" s="1051"/>
      <c r="AC19" s="1051"/>
      <c r="AD19" s="1051"/>
      <c r="AE19" s="1051"/>
      <c r="AF19" s="1051"/>
      <c r="AG19" s="1051"/>
      <c r="AH19" s="1051"/>
      <c r="AI19" s="1051"/>
    </row>
    <row r="20" spans="2:35" s="1011" customFormat="1" ht="24.95" customHeight="1" x14ac:dyDescent="0.2">
      <c r="B20" s="456" t="s">
        <v>9</v>
      </c>
      <c r="C20" s="905">
        <v>210947.06079804047</v>
      </c>
      <c r="D20" s="905">
        <v>293551.62785264332</v>
      </c>
      <c r="E20" s="905">
        <v>407500.03396400937</v>
      </c>
      <c r="F20" s="905">
        <v>322210.93735964253</v>
      </c>
      <c r="G20" s="905">
        <v>322541.39227160282</v>
      </c>
      <c r="H20" s="811">
        <v>329398.14652526955</v>
      </c>
      <c r="I20" s="809">
        <v>334405.95756359276</v>
      </c>
      <c r="J20" s="809">
        <v>340503.61275472376</v>
      </c>
      <c r="K20" s="809">
        <v>350874.40535852977</v>
      </c>
      <c r="L20" s="809">
        <v>350691.44692445901</v>
      </c>
      <c r="M20" s="809">
        <v>333585.27193423442</v>
      </c>
      <c r="N20" s="809">
        <v>332733.09700715088</v>
      </c>
      <c r="O20" s="809">
        <v>334393.95020420308</v>
      </c>
      <c r="P20" s="809">
        <v>330094.76708843256</v>
      </c>
      <c r="Q20" s="809">
        <v>329294.91258285037</v>
      </c>
      <c r="R20" s="809">
        <v>325970.87384576292</v>
      </c>
      <c r="S20" s="810">
        <v>322541.39227160282</v>
      </c>
      <c r="T20" s="628" t="s">
        <v>384</v>
      </c>
      <c r="U20" s="1037"/>
      <c r="V20" s="1037"/>
      <c r="W20" s="1037"/>
      <c r="X20" s="1051"/>
      <c r="Y20" s="1051"/>
      <c r="Z20" s="1051"/>
      <c r="AA20" s="1051"/>
      <c r="AB20" s="1051"/>
      <c r="AC20" s="1051"/>
      <c r="AD20" s="1051"/>
      <c r="AE20" s="1051"/>
      <c r="AF20" s="1051"/>
      <c r="AG20" s="1051"/>
      <c r="AH20" s="1051"/>
      <c r="AI20" s="1051"/>
    </row>
    <row r="21" spans="2:35" s="1038" customFormat="1" ht="24.95" customHeight="1" x14ac:dyDescent="0.2">
      <c r="B21" s="629" t="s">
        <v>953</v>
      </c>
      <c r="C21" s="909">
        <v>0</v>
      </c>
      <c r="D21" s="909">
        <v>0</v>
      </c>
      <c r="E21" s="909">
        <v>27218.943869850002</v>
      </c>
      <c r="F21" s="909">
        <v>501.02873224999996</v>
      </c>
      <c r="G21" s="909">
        <v>512.15679512359998</v>
      </c>
      <c r="H21" s="808">
        <v>500.97226925000001</v>
      </c>
      <c r="I21" s="806">
        <v>495.48761660000008</v>
      </c>
      <c r="J21" s="806">
        <v>496.83500450000003</v>
      </c>
      <c r="K21" s="806">
        <v>498.16705755000004</v>
      </c>
      <c r="L21" s="806">
        <v>499.51644570000002</v>
      </c>
      <c r="M21" s="806">
        <v>500.84949875000001</v>
      </c>
      <c r="N21" s="806">
        <v>535.03169031500011</v>
      </c>
      <c r="O21" s="806">
        <v>498.40999275120004</v>
      </c>
      <c r="P21" s="806">
        <v>499.79437300120003</v>
      </c>
      <c r="Q21" s="806">
        <v>499.43729599999995</v>
      </c>
      <c r="R21" s="806">
        <v>501.0049628955</v>
      </c>
      <c r="S21" s="807">
        <v>512.15679512359998</v>
      </c>
      <c r="T21" s="630" t="s">
        <v>943</v>
      </c>
      <c r="U21" s="1037"/>
      <c r="V21" s="1037"/>
      <c r="W21" s="1037"/>
      <c r="X21" s="1051"/>
      <c r="Y21" s="1051"/>
      <c r="Z21" s="1051"/>
      <c r="AA21" s="1051"/>
      <c r="AB21" s="1051"/>
      <c r="AC21" s="1051"/>
      <c r="AD21" s="1051"/>
      <c r="AE21" s="1051"/>
      <c r="AF21" s="1051"/>
      <c r="AG21" s="1051"/>
      <c r="AH21" s="1051"/>
      <c r="AI21" s="1051"/>
    </row>
    <row r="22" spans="2:35" s="1038" customFormat="1" ht="24.95" customHeight="1" x14ac:dyDescent="0.2">
      <c r="B22" s="934" t="s">
        <v>1464</v>
      </c>
      <c r="C22" s="909">
        <v>0</v>
      </c>
      <c r="D22" s="909">
        <v>0</v>
      </c>
      <c r="E22" s="909">
        <v>298.94386985</v>
      </c>
      <c r="F22" s="909">
        <v>499.62559699999997</v>
      </c>
      <c r="G22" s="909">
        <v>502.12600400000002</v>
      </c>
      <c r="H22" s="808">
        <v>500.97226899999998</v>
      </c>
      <c r="I22" s="806">
        <v>495.48761635000005</v>
      </c>
      <c r="J22" s="806">
        <v>496.83500450000003</v>
      </c>
      <c r="K22" s="806">
        <v>498.16705755000004</v>
      </c>
      <c r="L22" s="806">
        <v>499.51644570000002</v>
      </c>
      <c r="M22" s="806">
        <v>500.84949875000001</v>
      </c>
      <c r="N22" s="806">
        <v>502.19888690000005</v>
      </c>
      <c r="O22" s="806">
        <v>496.74958700000002</v>
      </c>
      <c r="P22" s="806">
        <v>498.08526400000005</v>
      </c>
      <c r="Q22" s="806">
        <v>499.43729599999995</v>
      </c>
      <c r="R22" s="806">
        <v>500.77297199999998</v>
      </c>
      <c r="S22" s="807">
        <v>502.12600400000002</v>
      </c>
      <c r="T22" s="937" t="s">
        <v>1465</v>
      </c>
      <c r="U22" s="1037"/>
      <c r="V22" s="1037"/>
      <c r="W22" s="1037"/>
      <c r="X22" s="1051"/>
      <c r="Y22" s="1051"/>
      <c r="Z22" s="1051"/>
      <c r="AA22" s="1051"/>
      <c r="AB22" s="1051"/>
      <c r="AC22" s="1051"/>
      <c r="AD22" s="1051"/>
      <c r="AE22" s="1051"/>
      <c r="AF22" s="1051"/>
      <c r="AG22" s="1051"/>
      <c r="AH22" s="1051"/>
      <c r="AI22" s="1051"/>
    </row>
    <row r="23" spans="2:35" s="1038" customFormat="1" ht="24.95" customHeight="1" x14ac:dyDescent="0.2">
      <c r="B23" s="934" t="s">
        <v>931</v>
      </c>
      <c r="C23" s="909">
        <v>0</v>
      </c>
      <c r="D23" s="909">
        <v>0</v>
      </c>
      <c r="E23" s="909">
        <v>26920</v>
      </c>
      <c r="F23" s="909">
        <v>1.4031352500000001</v>
      </c>
      <c r="G23" s="909">
        <v>10.0307911236</v>
      </c>
      <c r="H23" s="808">
        <v>2.4999999999999999E-7</v>
      </c>
      <c r="I23" s="806">
        <v>2.4999999999999999E-7</v>
      </c>
      <c r="J23" s="806">
        <v>0</v>
      </c>
      <c r="K23" s="806">
        <v>0</v>
      </c>
      <c r="L23" s="806">
        <v>0</v>
      </c>
      <c r="M23" s="806">
        <v>0</v>
      </c>
      <c r="N23" s="806">
        <v>32.832803415000001</v>
      </c>
      <c r="O23" s="806">
        <v>1.6604057511999999</v>
      </c>
      <c r="P23" s="806">
        <v>1.7091090011999999</v>
      </c>
      <c r="Q23" s="806">
        <v>0</v>
      </c>
      <c r="R23" s="806">
        <v>0.23199089549999999</v>
      </c>
      <c r="S23" s="807">
        <v>10.0307911236</v>
      </c>
      <c r="T23" s="937" t="s">
        <v>1305</v>
      </c>
      <c r="U23" s="1037"/>
      <c r="V23" s="1037"/>
      <c r="W23" s="1037"/>
      <c r="X23" s="1051"/>
      <c r="Y23" s="1051"/>
      <c r="Z23" s="1051"/>
      <c r="AA23" s="1051"/>
      <c r="AB23" s="1051"/>
      <c r="AC23" s="1051"/>
      <c r="AD23" s="1051"/>
      <c r="AE23" s="1051"/>
      <c r="AF23" s="1051"/>
      <c r="AG23" s="1051"/>
      <c r="AH23" s="1051"/>
      <c r="AI23" s="1051"/>
    </row>
    <row r="24" spans="2:35" s="1038" customFormat="1" ht="24.95" customHeight="1" x14ac:dyDescent="0.2">
      <c r="B24" s="629" t="s">
        <v>932</v>
      </c>
      <c r="C24" s="909">
        <v>110124.83697819045</v>
      </c>
      <c r="D24" s="909">
        <v>148268.84025216807</v>
      </c>
      <c r="E24" s="909">
        <v>197157.69551545935</v>
      </c>
      <c r="F24" s="909">
        <v>212515.64445563115</v>
      </c>
      <c r="G24" s="909">
        <v>186438.78954053702</v>
      </c>
      <c r="H24" s="808">
        <v>213658.61429768588</v>
      </c>
      <c r="I24" s="806">
        <v>213152.42621761857</v>
      </c>
      <c r="J24" s="806">
        <v>208587.29697866717</v>
      </c>
      <c r="K24" s="806">
        <v>204337.95885261151</v>
      </c>
      <c r="L24" s="806">
        <v>196653.57611236256</v>
      </c>
      <c r="M24" s="806">
        <v>191762.27760900214</v>
      </c>
      <c r="N24" s="806">
        <v>189585.36934718667</v>
      </c>
      <c r="O24" s="806">
        <v>188747.8012874593</v>
      </c>
      <c r="P24" s="806">
        <v>185327.34274713954</v>
      </c>
      <c r="Q24" s="806">
        <v>183929.24494413336</v>
      </c>
      <c r="R24" s="806">
        <v>183632.4678551566</v>
      </c>
      <c r="S24" s="807">
        <v>186438.78954053702</v>
      </c>
      <c r="T24" s="630" t="s">
        <v>944</v>
      </c>
      <c r="U24" s="1037"/>
      <c r="V24" s="1037"/>
      <c r="W24" s="1037"/>
      <c r="X24" s="1051"/>
      <c r="Y24" s="1051"/>
      <c r="Z24" s="1051"/>
      <c r="AA24" s="1051"/>
      <c r="AB24" s="1051"/>
      <c r="AC24" s="1051"/>
      <c r="AD24" s="1051"/>
      <c r="AE24" s="1051"/>
      <c r="AF24" s="1051"/>
      <c r="AG24" s="1051"/>
      <c r="AH24" s="1051"/>
      <c r="AI24" s="1051"/>
    </row>
    <row r="25" spans="2:35" s="1038" customFormat="1" ht="24.95" customHeight="1" x14ac:dyDescent="0.2">
      <c r="B25" s="629" t="s">
        <v>933</v>
      </c>
      <c r="C25" s="909">
        <v>1312.3382010800001</v>
      </c>
      <c r="D25" s="909">
        <v>1929.0280515502</v>
      </c>
      <c r="E25" s="909">
        <v>1238.0193375284998</v>
      </c>
      <c r="F25" s="909">
        <v>1276.9422463474002</v>
      </c>
      <c r="G25" s="909">
        <v>1445.1744360912001</v>
      </c>
      <c r="H25" s="808">
        <v>1221.197105189</v>
      </c>
      <c r="I25" s="806">
        <v>1174.7619636242</v>
      </c>
      <c r="J25" s="806">
        <v>1448.0593014225999</v>
      </c>
      <c r="K25" s="806">
        <v>1459.2055759172999</v>
      </c>
      <c r="L25" s="806">
        <v>1466.1079988774998</v>
      </c>
      <c r="M25" s="806">
        <v>1448.2369291632999</v>
      </c>
      <c r="N25" s="806">
        <v>1452.3265198611998</v>
      </c>
      <c r="O25" s="806">
        <v>1438.7831146105</v>
      </c>
      <c r="P25" s="806">
        <v>1440.0372771728</v>
      </c>
      <c r="Q25" s="806">
        <v>1444.3577865730001</v>
      </c>
      <c r="R25" s="806">
        <v>1477.6641452648003</v>
      </c>
      <c r="S25" s="807">
        <v>1445.1744360912001</v>
      </c>
      <c r="T25" s="630" t="s">
        <v>945</v>
      </c>
      <c r="U25" s="1037"/>
      <c r="V25" s="1037"/>
      <c r="W25" s="1037"/>
      <c r="X25" s="1051"/>
      <c r="Y25" s="1051"/>
      <c r="Z25" s="1051"/>
      <c r="AA25" s="1051"/>
      <c r="AB25" s="1051"/>
      <c r="AC25" s="1051"/>
      <c r="AD25" s="1051"/>
      <c r="AE25" s="1051"/>
      <c r="AF25" s="1051"/>
      <c r="AG25" s="1051"/>
      <c r="AH25" s="1051"/>
      <c r="AI25" s="1051"/>
    </row>
    <row r="26" spans="2:35" s="1038" customFormat="1" ht="24.95" customHeight="1" x14ac:dyDescent="0.2">
      <c r="B26" s="456" t="s">
        <v>940</v>
      </c>
      <c r="C26" s="905">
        <v>74859.44901276</v>
      </c>
      <c r="D26" s="905">
        <v>101233.61667084401</v>
      </c>
      <c r="E26" s="905">
        <v>127655.66105286599</v>
      </c>
      <c r="F26" s="905">
        <v>76666.024747481002</v>
      </c>
      <c r="G26" s="905">
        <v>118211.72833887198</v>
      </c>
      <c r="H26" s="811">
        <v>83753.965853710004</v>
      </c>
      <c r="I26" s="809">
        <v>89533.163453510017</v>
      </c>
      <c r="J26" s="809">
        <v>99490.545599260018</v>
      </c>
      <c r="K26" s="809">
        <v>115315.66862351001</v>
      </c>
      <c r="L26" s="809">
        <v>124628.02952669999</v>
      </c>
      <c r="M26" s="809">
        <v>123331.568165049</v>
      </c>
      <c r="N26" s="809">
        <v>124467.23490957</v>
      </c>
      <c r="O26" s="809">
        <v>123188.83217973998</v>
      </c>
      <c r="P26" s="809">
        <v>129395.49527071998</v>
      </c>
      <c r="Q26" s="809">
        <v>128434.25841628002</v>
      </c>
      <c r="R26" s="809">
        <v>125091.481342303</v>
      </c>
      <c r="S26" s="810">
        <v>118211.72833887198</v>
      </c>
      <c r="T26" s="628" t="s">
        <v>946</v>
      </c>
      <c r="U26" s="1037"/>
      <c r="V26" s="1037"/>
      <c r="W26" s="1037"/>
      <c r="X26" s="1051"/>
      <c r="Y26" s="1051"/>
      <c r="Z26" s="1051"/>
      <c r="AA26" s="1051"/>
      <c r="AB26" s="1051"/>
      <c r="AC26" s="1051"/>
      <c r="AD26" s="1051"/>
      <c r="AE26" s="1051"/>
      <c r="AF26" s="1051"/>
      <c r="AG26" s="1051"/>
      <c r="AH26" s="1051"/>
      <c r="AI26" s="1051"/>
    </row>
    <row r="27" spans="2:35" s="1038" customFormat="1" ht="24.95" customHeight="1" x14ac:dyDescent="0.2">
      <c r="B27" s="1021" t="s">
        <v>788</v>
      </c>
      <c r="C27" s="909">
        <v>8094.959433</v>
      </c>
      <c r="D27" s="909">
        <v>9479.1480585299996</v>
      </c>
      <c r="E27" s="909">
        <v>11397.553276999997</v>
      </c>
      <c r="F27" s="909">
        <v>12528.954872390001</v>
      </c>
      <c r="G27" s="909">
        <v>6350.5031216500001</v>
      </c>
      <c r="H27" s="808">
        <v>11917.017735270001</v>
      </c>
      <c r="I27" s="806">
        <v>12302.989999120002</v>
      </c>
      <c r="J27" s="806">
        <v>12331.074990089999</v>
      </c>
      <c r="K27" s="806">
        <v>13150.314341590001</v>
      </c>
      <c r="L27" s="806">
        <v>12619.508165400001</v>
      </c>
      <c r="M27" s="806">
        <v>11593.45053186</v>
      </c>
      <c r="N27" s="806">
        <v>9850.6200518299993</v>
      </c>
      <c r="O27" s="806">
        <v>11151.90735059</v>
      </c>
      <c r="P27" s="806">
        <v>10132.92339953</v>
      </c>
      <c r="Q27" s="806">
        <v>8055.5032815499999</v>
      </c>
      <c r="R27" s="806">
        <v>7324.4475200799998</v>
      </c>
      <c r="S27" s="807">
        <v>6350.5031216500001</v>
      </c>
      <c r="T27" s="630" t="s">
        <v>1054</v>
      </c>
      <c r="U27" s="1037"/>
      <c r="V27" s="1037"/>
      <c r="W27" s="1037"/>
      <c r="X27" s="1051"/>
      <c r="Y27" s="1051"/>
      <c r="Z27" s="1051"/>
      <c r="AA27" s="1051"/>
      <c r="AB27" s="1051"/>
      <c r="AC27" s="1051"/>
      <c r="AD27" s="1051"/>
      <c r="AE27" s="1051"/>
      <c r="AF27" s="1051"/>
      <c r="AG27" s="1051"/>
      <c r="AH27" s="1051"/>
      <c r="AI27" s="1051"/>
    </row>
    <row r="28" spans="2:35" s="1038" customFormat="1" ht="24.95" customHeight="1" x14ac:dyDescent="0.2">
      <c r="B28" s="1021" t="s">
        <v>174</v>
      </c>
      <c r="C28" s="909">
        <v>66764.489579760004</v>
      </c>
      <c r="D28" s="909">
        <v>91754.468612314013</v>
      </c>
      <c r="E28" s="909">
        <v>116258.107775866</v>
      </c>
      <c r="F28" s="909">
        <v>64137.069875091001</v>
      </c>
      <c r="G28" s="909">
        <v>111861.22521722197</v>
      </c>
      <c r="H28" s="808">
        <v>71836.948118440007</v>
      </c>
      <c r="I28" s="806">
        <v>77230.173454390009</v>
      </c>
      <c r="J28" s="806">
        <v>87159.470609170021</v>
      </c>
      <c r="K28" s="806">
        <v>102165.35428192001</v>
      </c>
      <c r="L28" s="806">
        <v>112008.52136129999</v>
      </c>
      <c r="M28" s="806">
        <v>111738.117633189</v>
      </c>
      <c r="N28" s="806">
        <v>114616.61485774</v>
      </c>
      <c r="O28" s="806">
        <v>112036.92482914998</v>
      </c>
      <c r="P28" s="806">
        <v>119262.57187118998</v>
      </c>
      <c r="Q28" s="806">
        <v>120378.75513473002</v>
      </c>
      <c r="R28" s="806">
        <v>117767.03382222301</v>
      </c>
      <c r="S28" s="807">
        <v>111861.22521722197</v>
      </c>
      <c r="T28" s="630" t="s">
        <v>947</v>
      </c>
      <c r="U28" s="1037"/>
      <c r="V28" s="1037"/>
      <c r="W28" s="1037"/>
      <c r="X28" s="1051"/>
      <c r="Y28" s="1051"/>
      <c r="Z28" s="1051"/>
      <c r="AA28" s="1051"/>
      <c r="AB28" s="1051"/>
      <c r="AC28" s="1051"/>
      <c r="AD28" s="1051"/>
      <c r="AE28" s="1051"/>
      <c r="AF28" s="1051"/>
      <c r="AG28" s="1051"/>
      <c r="AH28" s="1051"/>
      <c r="AI28" s="1051"/>
    </row>
    <row r="29" spans="2:35" s="1038" customFormat="1" ht="24.95" customHeight="1" x14ac:dyDescent="0.2">
      <c r="B29" s="934" t="s">
        <v>922</v>
      </c>
      <c r="C29" s="909">
        <v>52907.562054270005</v>
      </c>
      <c r="D29" s="909">
        <v>75480.020572710011</v>
      </c>
      <c r="E29" s="909">
        <v>99397.132348889994</v>
      </c>
      <c r="F29" s="909">
        <v>48568.140559190004</v>
      </c>
      <c r="G29" s="909">
        <v>65711.477885899993</v>
      </c>
      <c r="H29" s="808">
        <v>52482.817904920004</v>
      </c>
      <c r="I29" s="806">
        <v>56728.322118330012</v>
      </c>
      <c r="J29" s="806">
        <v>61041.437820040017</v>
      </c>
      <c r="K29" s="806">
        <v>68633.01822795</v>
      </c>
      <c r="L29" s="806">
        <v>72645.378676799999</v>
      </c>
      <c r="M29" s="806">
        <v>65573.719515870005</v>
      </c>
      <c r="N29" s="806">
        <v>64170.415865639996</v>
      </c>
      <c r="O29" s="806">
        <v>61896.376562779995</v>
      </c>
      <c r="P29" s="806">
        <v>66496.610399399986</v>
      </c>
      <c r="Q29" s="806">
        <v>71485.684863310016</v>
      </c>
      <c r="R29" s="806">
        <v>69868.464638510006</v>
      </c>
      <c r="S29" s="807">
        <v>65711.477885899993</v>
      </c>
      <c r="T29" s="937" t="s">
        <v>172</v>
      </c>
      <c r="U29" s="1037"/>
      <c r="V29" s="1037"/>
      <c r="W29" s="1037"/>
      <c r="X29" s="1051"/>
      <c r="Y29" s="1051"/>
      <c r="Z29" s="1051"/>
      <c r="AA29" s="1051"/>
      <c r="AB29" s="1051"/>
      <c r="AC29" s="1051"/>
      <c r="AD29" s="1051"/>
      <c r="AE29" s="1051"/>
      <c r="AF29" s="1051"/>
      <c r="AG29" s="1051"/>
      <c r="AH29" s="1051"/>
      <c r="AI29" s="1051"/>
    </row>
    <row r="30" spans="2:35" s="1038" customFormat="1" ht="24.95" customHeight="1" x14ac:dyDescent="0.2">
      <c r="B30" s="934" t="s">
        <v>883</v>
      </c>
      <c r="C30" s="909">
        <v>13856.92752549</v>
      </c>
      <c r="D30" s="909">
        <v>16274.448039604</v>
      </c>
      <c r="E30" s="909">
        <v>16860.975426975998</v>
      </c>
      <c r="F30" s="909">
        <v>15568.929315900999</v>
      </c>
      <c r="G30" s="909">
        <v>46149.747331321989</v>
      </c>
      <c r="H30" s="808">
        <v>19354.130213520002</v>
      </c>
      <c r="I30" s="806">
        <v>20501.851336059997</v>
      </c>
      <c r="J30" s="806">
        <v>26118.03278913</v>
      </c>
      <c r="K30" s="806">
        <v>33532.336053970001</v>
      </c>
      <c r="L30" s="806">
        <v>39363.142684500002</v>
      </c>
      <c r="M30" s="806">
        <v>46164.398117318997</v>
      </c>
      <c r="N30" s="806">
        <v>50446.198992099999</v>
      </c>
      <c r="O30" s="806">
        <v>50140.548266369988</v>
      </c>
      <c r="P30" s="806">
        <v>52765.961471790004</v>
      </c>
      <c r="Q30" s="806">
        <v>48893.070271420002</v>
      </c>
      <c r="R30" s="806">
        <v>47898.569183713</v>
      </c>
      <c r="S30" s="807">
        <v>46149.747331321989</v>
      </c>
      <c r="T30" s="937" t="s">
        <v>796</v>
      </c>
      <c r="U30" s="1037"/>
      <c r="V30" s="1037"/>
      <c r="W30" s="1037"/>
      <c r="X30" s="1051"/>
      <c r="Y30" s="1051"/>
      <c r="Z30" s="1051"/>
      <c r="AA30" s="1051"/>
      <c r="AB30" s="1051"/>
      <c r="AC30" s="1051"/>
      <c r="AD30" s="1051"/>
      <c r="AE30" s="1051"/>
      <c r="AF30" s="1051"/>
      <c r="AG30" s="1051"/>
      <c r="AH30" s="1051"/>
      <c r="AI30" s="1051"/>
    </row>
    <row r="31" spans="2:35" s="1038" customFormat="1" ht="24.95" customHeight="1" x14ac:dyDescent="0.2">
      <c r="B31" s="456" t="s">
        <v>157</v>
      </c>
      <c r="C31" s="905">
        <v>24650.43660601</v>
      </c>
      <c r="D31" s="905">
        <v>42120.142878080987</v>
      </c>
      <c r="E31" s="905">
        <v>54229.71418830553</v>
      </c>
      <c r="F31" s="905">
        <v>31251.297177933</v>
      </c>
      <c r="G31" s="905">
        <v>15933.543160979003</v>
      </c>
      <c r="H31" s="811">
        <v>30263.396999434706</v>
      </c>
      <c r="I31" s="809">
        <v>30050.11831224</v>
      </c>
      <c r="J31" s="809">
        <v>30480.875870873999</v>
      </c>
      <c r="K31" s="809">
        <v>29263.405248940991</v>
      </c>
      <c r="L31" s="809">
        <v>27444.216840818994</v>
      </c>
      <c r="M31" s="809">
        <v>16542.339732270008</v>
      </c>
      <c r="N31" s="809">
        <v>16693.134540217994</v>
      </c>
      <c r="O31" s="809">
        <v>20520.123629642152</v>
      </c>
      <c r="P31" s="809">
        <v>13432.097420398999</v>
      </c>
      <c r="Q31" s="809">
        <v>14987.614139864001</v>
      </c>
      <c r="R31" s="809">
        <v>15268.255540143002</v>
      </c>
      <c r="S31" s="810">
        <v>15933.543160979003</v>
      </c>
      <c r="T31" s="628" t="s">
        <v>178</v>
      </c>
      <c r="U31" s="1037"/>
      <c r="V31" s="1037"/>
      <c r="W31" s="1037"/>
      <c r="X31" s="1051"/>
      <c r="Y31" s="1051"/>
      <c r="Z31" s="1051"/>
      <c r="AA31" s="1051"/>
      <c r="AB31" s="1051"/>
      <c r="AC31" s="1051"/>
      <c r="AD31" s="1051"/>
      <c r="AE31" s="1051"/>
      <c r="AF31" s="1051"/>
      <c r="AG31" s="1051"/>
      <c r="AH31" s="1051"/>
      <c r="AI31" s="1051"/>
    </row>
    <row r="32" spans="2:35" s="1011" customFormat="1" ht="9" customHeight="1" x14ac:dyDescent="0.2">
      <c r="B32" s="1022"/>
      <c r="C32" s="909"/>
      <c r="D32" s="909"/>
      <c r="E32" s="909"/>
      <c r="F32" s="909"/>
      <c r="G32" s="909"/>
      <c r="H32" s="808"/>
      <c r="I32" s="806"/>
      <c r="J32" s="806"/>
      <c r="K32" s="806"/>
      <c r="L32" s="806"/>
      <c r="M32" s="806"/>
      <c r="N32" s="806"/>
      <c r="O32" s="806"/>
      <c r="P32" s="806"/>
      <c r="Q32" s="806"/>
      <c r="R32" s="806"/>
      <c r="S32" s="807"/>
      <c r="T32" s="1024"/>
      <c r="U32" s="1037"/>
      <c r="V32" s="1037"/>
      <c r="W32" s="1037"/>
      <c r="X32" s="1051"/>
      <c r="Y32" s="1051"/>
      <c r="Z32" s="1051"/>
      <c r="AA32" s="1051"/>
      <c r="AB32" s="1051"/>
      <c r="AC32" s="1051"/>
      <c r="AD32" s="1051"/>
      <c r="AE32" s="1051"/>
      <c r="AF32" s="1051"/>
      <c r="AG32" s="1051"/>
      <c r="AH32" s="1051"/>
      <c r="AI32" s="1051"/>
    </row>
    <row r="33" spans="2:35" s="1011" customFormat="1" ht="15.95" customHeight="1" x14ac:dyDescent="0.2">
      <c r="B33" s="932"/>
      <c r="C33" s="912"/>
      <c r="D33" s="912"/>
      <c r="E33" s="912"/>
      <c r="F33" s="912"/>
      <c r="G33" s="912"/>
      <c r="H33" s="1618"/>
      <c r="I33" s="1616"/>
      <c r="J33" s="1616"/>
      <c r="K33" s="1616"/>
      <c r="L33" s="1616"/>
      <c r="M33" s="1616"/>
      <c r="N33" s="1616"/>
      <c r="O33" s="1616"/>
      <c r="P33" s="1616"/>
      <c r="Q33" s="1616"/>
      <c r="R33" s="1616"/>
      <c r="S33" s="1617"/>
      <c r="T33" s="935"/>
      <c r="U33" s="1037"/>
      <c r="V33" s="1037"/>
      <c r="W33" s="1037"/>
      <c r="X33" s="1051"/>
      <c r="Y33" s="1051"/>
      <c r="Z33" s="1051"/>
      <c r="AA33" s="1051"/>
      <c r="AB33" s="1051"/>
      <c r="AC33" s="1051"/>
      <c r="AD33" s="1051"/>
      <c r="AE33" s="1051"/>
      <c r="AF33" s="1051"/>
      <c r="AG33" s="1051"/>
      <c r="AH33" s="1051"/>
      <c r="AI33" s="1051"/>
    </row>
    <row r="34" spans="2:35" s="1011" customFormat="1" ht="24.75" customHeight="1" x14ac:dyDescent="0.2">
      <c r="B34" s="456" t="s">
        <v>881</v>
      </c>
      <c r="C34" s="905">
        <v>326370.34484964045</v>
      </c>
      <c r="D34" s="905">
        <v>411847.53374732228</v>
      </c>
      <c r="E34" s="905">
        <v>531929.17703131435</v>
      </c>
      <c r="F34" s="905">
        <v>455328.2087243736</v>
      </c>
      <c r="G34" s="905">
        <v>453019.2889679498</v>
      </c>
      <c r="H34" s="811">
        <v>482771.11285870237</v>
      </c>
      <c r="I34" s="809">
        <v>491819.83579968137</v>
      </c>
      <c r="J34" s="809">
        <v>486246.16587367415</v>
      </c>
      <c r="K34" s="809">
        <v>487920.50174930086</v>
      </c>
      <c r="L34" s="809">
        <v>480554.55431996001</v>
      </c>
      <c r="M34" s="809">
        <v>472182.44599850703</v>
      </c>
      <c r="N34" s="809">
        <v>461884.86788959586</v>
      </c>
      <c r="O34" s="809">
        <v>457921.22313785698</v>
      </c>
      <c r="P34" s="809">
        <v>448472.3297418732</v>
      </c>
      <c r="Q34" s="809">
        <v>450623.29987605789</v>
      </c>
      <c r="R34" s="809">
        <v>446845.96273225534</v>
      </c>
      <c r="S34" s="810">
        <v>453019.2889679498</v>
      </c>
      <c r="T34" s="628" t="s">
        <v>385</v>
      </c>
      <c r="U34" s="1037"/>
      <c r="V34" s="1037"/>
      <c r="W34" s="1037"/>
      <c r="X34" s="1051"/>
      <c r="Y34" s="1051"/>
      <c r="Z34" s="1051"/>
      <c r="AA34" s="1051"/>
      <c r="AB34" s="1051"/>
      <c r="AC34" s="1051"/>
      <c r="AD34" s="1051"/>
      <c r="AE34" s="1051"/>
      <c r="AF34" s="1051"/>
      <c r="AG34" s="1051"/>
      <c r="AH34" s="1051"/>
      <c r="AI34" s="1051"/>
    </row>
    <row r="35" spans="2:35" s="1011" customFormat="1" ht="15.95" customHeight="1" x14ac:dyDescent="0.2">
      <c r="B35" s="933"/>
      <c r="C35" s="913"/>
      <c r="D35" s="913"/>
      <c r="E35" s="913"/>
      <c r="F35" s="913"/>
      <c r="G35" s="913"/>
      <c r="H35" s="914"/>
      <c r="I35" s="915"/>
      <c r="J35" s="915"/>
      <c r="K35" s="915"/>
      <c r="L35" s="915"/>
      <c r="M35" s="915"/>
      <c r="N35" s="915"/>
      <c r="O35" s="915"/>
      <c r="P35" s="915"/>
      <c r="Q35" s="915"/>
      <c r="R35" s="915"/>
      <c r="S35" s="916"/>
      <c r="T35" s="936"/>
      <c r="U35" s="1037"/>
      <c r="V35" s="1037"/>
      <c r="W35" s="1037"/>
      <c r="X35" s="1051"/>
      <c r="Y35" s="1051"/>
      <c r="Z35" s="1051"/>
      <c r="AA35" s="1051"/>
      <c r="AB35" s="1051"/>
      <c r="AC35" s="1051"/>
      <c r="AD35" s="1051"/>
      <c r="AE35" s="1051"/>
      <c r="AF35" s="1051"/>
      <c r="AG35" s="1051"/>
      <c r="AH35" s="1051"/>
      <c r="AI35" s="1051"/>
    </row>
    <row r="36" spans="2:35" s="1011" customFormat="1" ht="7.5" customHeight="1" x14ac:dyDescent="0.2">
      <c r="B36" s="456"/>
      <c r="C36" s="909"/>
      <c r="D36" s="909"/>
      <c r="E36" s="909"/>
      <c r="F36" s="909"/>
      <c r="G36" s="909"/>
      <c r="H36" s="808"/>
      <c r="I36" s="806"/>
      <c r="J36" s="806"/>
      <c r="K36" s="806"/>
      <c r="L36" s="806"/>
      <c r="M36" s="806"/>
      <c r="N36" s="806"/>
      <c r="O36" s="806"/>
      <c r="P36" s="806"/>
      <c r="Q36" s="806"/>
      <c r="R36" s="806"/>
      <c r="S36" s="807"/>
      <c r="T36" s="628"/>
      <c r="U36" s="1037"/>
      <c r="V36" s="1037"/>
      <c r="W36" s="1037"/>
      <c r="X36" s="1051"/>
      <c r="Y36" s="1051"/>
      <c r="Z36" s="1051"/>
      <c r="AA36" s="1051"/>
      <c r="AB36" s="1051"/>
      <c r="AC36" s="1051"/>
      <c r="AD36" s="1051"/>
      <c r="AE36" s="1051"/>
      <c r="AF36" s="1051"/>
      <c r="AG36" s="1051"/>
      <c r="AH36" s="1051"/>
      <c r="AI36" s="1051"/>
    </row>
    <row r="37" spans="2:35" s="1011" customFormat="1" ht="24.95" customHeight="1" x14ac:dyDescent="0.2">
      <c r="B37" s="457" t="s">
        <v>882</v>
      </c>
      <c r="C37" s="905"/>
      <c r="D37" s="905"/>
      <c r="E37" s="905"/>
      <c r="F37" s="905"/>
      <c r="G37" s="905"/>
      <c r="H37" s="811"/>
      <c r="I37" s="809"/>
      <c r="J37" s="809"/>
      <c r="K37" s="809"/>
      <c r="L37" s="809"/>
      <c r="M37" s="809"/>
      <c r="N37" s="809"/>
      <c r="O37" s="809"/>
      <c r="P37" s="809"/>
      <c r="Q37" s="809"/>
      <c r="R37" s="809"/>
      <c r="S37" s="810"/>
      <c r="T37" s="381" t="s">
        <v>386</v>
      </c>
      <c r="U37" s="1037"/>
      <c r="V37" s="1037"/>
      <c r="W37" s="1037"/>
      <c r="X37" s="1051"/>
      <c r="Y37" s="1051"/>
      <c r="Z37" s="1051"/>
      <c r="AA37" s="1051"/>
      <c r="AB37" s="1051"/>
      <c r="AC37" s="1051"/>
      <c r="AD37" s="1051"/>
      <c r="AE37" s="1051"/>
      <c r="AF37" s="1051"/>
      <c r="AG37" s="1051"/>
      <c r="AH37" s="1051"/>
      <c r="AI37" s="1051"/>
    </row>
    <row r="38" spans="2:35" s="1011" customFormat="1" ht="7.5" customHeight="1" x14ac:dyDescent="0.2">
      <c r="B38" s="1022"/>
      <c r="C38" s="909"/>
      <c r="D38" s="909"/>
      <c r="E38" s="909"/>
      <c r="F38" s="909"/>
      <c r="G38" s="909"/>
      <c r="H38" s="808"/>
      <c r="I38" s="806"/>
      <c r="J38" s="806"/>
      <c r="K38" s="806"/>
      <c r="L38" s="806"/>
      <c r="M38" s="806"/>
      <c r="N38" s="806"/>
      <c r="O38" s="806"/>
      <c r="P38" s="806"/>
      <c r="Q38" s="806"/>
      <c r="R38" s="806"/>
      <c r="S38" s="807"/>
      <c r="T38" s="1024"/>
      <c r="U38" s="1037"/>
      <c r="V38" s="1037"/>
      <c r="W38" s="1037"/>
      <c r="X38" s="1051"/>
      <c r="Y38" s="1051"/>
      <c r="Z38" s="1051"/>
      <c r="AA38" s="1051"/>
      <c r="AB38" s="1051"/>
      <c r="AC38" s="1051"/>
      <c r="AD38" s="1051"/>
      <c r="AE38" s="1051"/>
      <c r="AF38" s="1051"/>
      <c r="AG38" s="1051"/>
      <c r="AH38" s="1051"/>
      <c r="AI38" s="1051"/>
    </row>
    <row r="39" spans="2:35" s="1011" customFormat="1" ht="24.95" customHeight="1" x14ac:dyDescent="0.2">
      <c r="B39" s="456" t="s">
        <v>857</v>
      </c>
      <c r="C39" s="905">
        <v>64526.315961221044</v>
      </c>
      <c r="D39" s="905">
        <v>83099.128728329859</v>
      </c>
      <c r="E39" s="905">
        <v>109555.53453438054</v>
      </c>
      <c r="F39" s="905">
        <v>63676.575951940162</v>
      </c>
      <c r="G39" s="905">
        <v>57633.965349039237</v>
      </c>
      <c r="H39" s="811">
        <v>65511.677366510208</v>
      </c>
      <c r="I39" s="809">
        <v>63483.565904270232</v>
      </c>
      <c r="J39" s="809">
        <v>66083.52234260019</v>
      </c>
      <c r="K39" s="809">
        <v>67143.865080240314</v>
      </c>
      <c r="L39" s="809">
        <v>65232.751797500168</v>
      </c>
      <c r="M39" s="809">
        <v>61746.193403570178</v>
      </c>
      <c r="N39" s="809">
        <v>61455.357761580257</v>
      </c>
      <c r="O39" s="809">
        <v>58766.095982249411</v>
      </c>
      <c r="P39" s="809">
        <v>59701.606457179769</v>
      </c>
      <c r="Q39" s="809">
        <v>60680.536634230288</v>
      </c>
      <c r="R39" s="809">
        <v>60720.819681530942</v>
      </c>
      <c r="S39" s="810">
        <v>57633.965349039237</v>
      </c>
      <c r="T39" s="628" t="s">
        <v>789</v>
      </c>
      <c r="U39" s="1037"/>
      <c r="V39" s="1037"/>
      <c r="W39" s="1037"/>
      <c r="X39" s="1051"/>
      <c r="Y39" s="1051"/>
      <c r="Z39" s="1051"/>
      <c r="AA39" s="1051"/>
      <c r="AB39" s="1051"/>
      <c r="AC39" s="1051"/>
      <c r="AD39" s="1051"/>
      <c r="AE39" s="1051"/>
      <c r="AF39" s="1051"/>
      <c r="AG39" s="1051"/>
      <c r="AH39" s="1051"/>
      <c r="AI39" s="1051"/>
    </row>
    <row r="40" spans="2:35" s="1011" customFormat="1" ht="24.95" customHeight="1" x14ac:dyDescent="0.2">
      <c r="B40" s="629" t="s">
        <v>935</v>
      </c>
      <c r="C40" s="909">
        <v>0</v>
      </c>
      <c r="D40" s="909">
        <v>0</v>
      </c>
      <c r="E40" s="909">
        <v>0</v>
      </c>
      <c r="F40" s="909">
        <v>4.1153999999999996E-2</v>
      </c>
      <c r="G40" s="909">
        <v>0.62423299999999993</v>
      </c>
      <c r="H40" s="808">
        <v>1.095531</v>
      </c>
      <c r="I40" s="806">
        <v>1.0869449999999998</v>
      </c>
      <c r="J40" s="806">
        <v>1.0955679999999999</v>
      </c>
      <c r="K40" s="806">
        <v>1.086965</v>
      </c>
      <c r="L40" s="806">
        <v>1.0869749999999998</v>
      </c>
      <c r="M40" s="806">
        <v>1.621931</v>
      </c>
      <c r="N40" s="806">
        <v>1.5098634799999999</v>
      </c>
      <c r="O40" s="806">
        <v>5.6137124800000002</v>
      </c>
      <c r="P40" s="806">
        <v>3.34326656</v>
      </c>
      <c r="Q40" s="806">
        <v>2.1349574800000002</v>
      </c>
      <c r="R40" s="806">
        <v>0.56443048000000007</v>
      </c>
      <c r="S40" s="807">
        <v>0.62423299999999993</v>
      </c>
      <c r="T40" s="630" t="s">
        <v>1188</v>
      </c>
      <c r="U40" s="1037"/>
      <c r="V40" s="1037"/>
      <c r="W40" s="1037"/>
      <c r="X40" s="1051"/>
      <c r="Y40" s="1051"/>
      <c r="Z40" s="1051"/>
      <c r="AA40" s="1051"/>
      <c r="AB40" s="1051"/>
      <c r="AC40" s="1051"/>
      <c r="AD40" s="1051"/>
      <c r="AE40" s="1051"/>
      <c r="AF40" s="1051"/>
      <c r="AG40" s="1051"/>
      <c r="AH40" s="1051"/>
      <c r="AI40" s="1051"/>
    </row>
    <row r="41" spans="2:35" s="1038" customFormat="1" ht="24.95" customHeight="1" x14ac:dyDescent="0.2">
      <c r="B41" s="629" t="s">
        <v>954</v>
      </c>
      <c r="C41" s="909">
        <v>150.69336958</v>
      </c>
      <c r="D41" s="909">
        <v>116.24593429000001</v>
      </c>
      <c r="E41" s="909">
        <v>271.63942044999999</v>
      </c>
      <c r="F41" s="909">
        <v>529.10478436000005</v>
      </c>
      <c r="G41" s="909">
        <v>1296.8205943400001</v>
      </c>
      <c r="H41" s="808">
        <v>528.74136333000013</v>
      </c>
      <c r="I41" s="806">
        <v>765.92601270000011</v>
      </c>
      <c r="J41" s="806">
        <v>3985.7656693199992</v>
      </c>
      <c r="K41" s="806">
        <v>3778.5735225600001</v>
      </c>
      <c r="L41" s="806">
        <v>3046.3863953499995</v>
      </c>
      <c r="M41" s="806">
        <v>1778.0363357000001</v>
      </c>
      <c r="N41" s="806">
        <v>2994.9778711399999</v>
      </c>
      <c r="O41" s="806">
        <v>2224.6645003100002</v>
      </c>
      <c r="P41" s="806">
        <v>1649.25062383</v>
      </c>
      <c r="Q41" s="806">
        <v>1700.6641977900001</v>
      </c>
      <c r="R41" s="806">
        <v>1256.4156014199998</v>
      </c>
      <c r="S41" s="807">
        <v>1296.8205943400001</v>
      </c>
      <c r="T41" s="630" t="s">
        <v>1271</v>
      </c>
      <c r="U41" s="1037"/>
      <c r="V41" s="1037"/>
      <c r="W41" s="1037"/>
      <c r="X41" s="1051"/>
      <c r="Y41" s="1051"/>
      <c r="Z41" s="1051"/>
      <c r="AA41" s="1051"/>
      <c r="AB41" s="1051"/>
      <c r="AC41" s="1051"/>
      <c r="AD41" s="1051"/>
      <c r="AE41" s="1051"/>
      <c r="AF41" s="1051"/>
      <c r="AG41" s="1051"/>
      <c r="AH41" s="1051"/>
      <c r="AI41" s="1051"/>
    </row>
    <row r="42" spans="2:35" s="1038" customFormat="1" ht="24.95" customHeight="1" x14ac:dyDescent="0.2">
      <c r="B42" s="629" t="s">
        <v>955</v>
      </c>
      <c r="C42" s="909">
        <v>62908.439095361042</v>
      </c>
      <c r="D42" s="909">
        <v>80734.716879589861</v>
      </c>
      <c r="E42" s="909">
        <v>107921.98881336054</v>
      </c>
      <c r="F42" s="909">
        <v>62442.652180200159</v>
      </c>
      <c r="G42" s="909">
        <v>55180.06014717924</v>
      </c>
      <c r="H42" s="808">
        <v>64252.64852145021</v>
      </c>
      <c r="I42" s="806">
        <v>61952.472558480236</v>
      </c>
      <c r="J42" s="806">
        <v>60917.632318850192</v>
      </c>
      <c r="K42" s="806">
        <v>62036.014788450309</v>
      </c>
      <c r="L42" s="806">
        <v>60560.31365673017</v>
      </c>
      <c r="M42" s="806">
        <v>58338.529502550184</v>
      </c>
      <c r="N42" s="806">
        <v>57371.195054190255</v>
      </c>
      <c r="O42" s="806">
        <v>55510.17485719941</v>
      </c>
      <c r="P42" s="806">
        <v>56838.530802549765</v>
      </c>
      <c r="Q42" s="806">
        <v>57959.992086740291</v>
      </c>
      <c r="R42" s="806">
        <v>58798.706210000943</v>
      </c>
      <c r="S42" s="807">
        <v>55180.06014717924</v>
      </c>
      <c r="T42" s="630" t="s">
        <v>1189</v>
      </c>
      <c r="U42" s="1037"/>
      <c r="V42" s="1037"/>
      <c r="W42" s="1037"/>
      <c r="X42" s="1051"/>
      <c r="Y42" s="1051"/>
      <c r="Z42" s="1051"/>
      <c r="AA42" s="1051"/>
      <c r="AB42" s="1051"/>
      <c r="AC42" s="1051"/>
      <c r="AD42" s="1051"/>
      <c r="AE42" s="1051"/>
      <c r="AF42" s="1051"/>
      <c r="AG42" s="1051"/>
      <c r="AH42" s="1051"/>
      <c r="AI42" s="1051"/>
    </row>
    <row r="43" spans="2:35" s="1038" customFormat="1" ht="24.95" customHeight="1" x14ac:dyDescent="0.2">
      <c r="B43" s="629" t="s">
        <v>936</v>
      </c>
      <c r="C43" s="909">
        <v>1467.1834962800001</v>
      </c>
      <c r="D43" s="909">
        <v>2248.1659144499999</v>
      </c>
      <c r="E43" s="909">
        <v>1361.90630057</v>
      </c>
      <c r="F43" s="909">
        <v>704.77783338000006</v>
      </c>
      <c r="G43" s="909">
        <v>1156.4603745200004</v>
      </c>
      <c r="H43" s="808">
        <v>729.19195073000014</v>
      </c>
      <c r="I43" s="806">
        <v>764.08038808999993</v>
      </c>
      <c r="J43" s="806">
        <v>1179.0287864299999</v>
      </c>
      <c r="K43" s="806">
        <v>1328.1898042299997</v>
      </c>
      <c r="L43" s="806">
        <v>1624.9647704199997</v>
      </c>
      <c r="M43" s="806">
        <v>1628.0056343200001</v>
      </c>
      <c r="N43" s="806">
        <v>1087.6749727699996</v>
      </c>
      <c r="O43" s="806">
        <v>1025.6429122599998</v>
      </c>
      <c r="P43" s="806">
        <v>1210.4817642400001</v>
      </c>
      <c r="Q43" s="806">
        <v>1017.74539222</v>
      </c>
      <c r="R43" s="806">
        <v>665.13343963</v>
      </c>
      <c r="S43" s="807">
        <v>1156.4603745200004</v>
      </c>
      <c r="T43" s="630" t="s">
        <v>1040</v>
      </c>
      <c r="U43" s="1037"/>
      <c r="V43" s="1037"/>
      <c r="W43" s="1037"/>
      <c r="X43" s="1051"/>
      <c r="Y43" s="1051"/>
      <c r="Z43" s="1051"/>
      <c r="AA43" s="1051"/>
      <c r="AB43" s="1051"/>
      <c r="AC43" s="1051"/>
      <c r="AD43" s="1051"/>
      <c r="AE43" s="1051"/>
      <c r="AF43" s="1051"/>
      <c r="AG43" s="1051"/>
      <c r="AH43" s="1051"/>
      <c r="AI43" s="1051"/>
    </row>
    <row r="44" spans="2:35" s="1011" customFormat="1" ht="7.5" customHeight="1" x14ac:dyDescent="0.2">
      <c r="B44" s="1022"/>
      <c r="C44" s="909"/>
      <c r="D44" s="909"/>
      <c r="E44" s="909"/>
      <c r="F44" s="909"/>
      <c r="G44" s="909"/>
      <c r="H44" s="808"/>
      <c r="I44" s="806"/>
      <c r="J44" s="806"/>
      <c r="K44" s="806"/>
      <c r="L44" s="806"/>
      <c r="M44" s="806"/>
      <c r="N44" s="806"/>
      <c r="O44" s="806"/>
      <c r="P44" s="806"/>
      <c r="Q44" s="806"/>
      <c r="R44" s="806"/>
      <c r="S44" s="807"/>
      <c r="T44" s="1024"/>
      <c r="U44" s="1037"/>
      <c r="V44" s="1037"/>
      <c r="W44" s="1037"/>
      <c r="X44" s="1051"/>
      <c r="Y44" s="1051"/>
      <c r="Z44" s="1051"/>
      <c r="AA44" s="1051"/>
      <c r="AB44" s="1051"/>
      <c r="AC44" s="1051"/>
      <c r="AD44" s="1051"/>
      <c r="AE44" s="1051"/>
      <c r="AF44" s="1051"/>
      <c r="AG44" s="1051"/>
      <c r="AH44" s="1051"/>
      <c r="AI44" s="1051"/>
    </row>
    <row r="45" spans="2:35" s="1011" customFormat="1" ht="24.95" customHeight="1" x14ac:dyDescent="0.2">
      <c r="B45" s="456" t="s">
        <v>956</v>
      </c>
      <c r="C45" s="905">
        <v>11046.731973869999</v>
      </c>
      <c r="D45" s="905">
        <v>13613.672252970993</v>
      </c>
      <c r="E45" s="905">
        <v>20138.275241441002</v>
      </c>
      <c r="F45" s="905">
        <v>13214.781374360002</v>
      </c>
      <c r="G45" s="905">
        <v>12827.496867160004</v>
      </c>
      <c r="H45" s="811">
        <v>12573.249567700004</v>
      </c>
      <c r="I45" s="809">
        <v>12319.286633339998</v>
      </c>
      <c r="J45" s="809">
        <v>12611.090899519999</v>
      </c>
      <c r="K45" s="809">
        <v>12877.900708770003</v>
      </c>
      <c r="L45" s="809">
        <v>12895.381860489999</v>
      </c>
      <c r="M45" s="809">
        <v>13075.74590946</v>
      </c>
      <c r="N45" s="809">
        <v>13212.903829739993</v>
      </c>
      <c r="O45" s="809">
        <v>13144.751874929996</v>
      </c>
      <c r="P45" s="809">
        <v>13080.182830810001</v>
      </c>
      <c r="Q45" s="809">
        <v>13062.073929529997</v>
      </c>
      <c r="R45" s="809">
        <v>12912.322756350006</v>
      </c>
      <c r="S45" s="810">
        <v>12827.496867160004</v>
      </c>
      <c r="T45" s="628" t="s">
        <v>827</v>
      </c>
      <c r="U45" s="1037"/>
      <c r="V45" s="1037"/>
      <c r="W45" s="1037"/>
      <c r="X45" s="1051"/>
      <c r="Y45" s="1051"/>
      <c r="Z45" s="1051"/>
      <c r="AA45" s="1051"/>
      <c r="AB45" s="1051"/>
      <c r="AC45" s="1051"/>
      <c r="AD45" s="1051"/>
      <c r="AE45" s="1051"/>
      <c r="AF45" s="1051"/>
      <c r="AG45" s="1051"/>
      <c r="AH45" s="1051"/>
      <c r="AI45" s="1051"/>
    </row>
    <row r="46" spans="2:35" s="1011" customFormat="1" ht="9" customHeight="1" x14ac:dyDescent="0.2">
      <c r="B46" s="1022"/>
      <c r="C46" s="905"/>
      <c r="D46" s="905"/>
      <c r="E46" s="905"/>
      <c r="F46" s="905"/>
      <c r="G46" s="905"/>
      <c r="H46" s="811"/>
      <c r="I46" s="809"/>
      <c r="J46" s="809"/>
      <c r="K46" s="809"/>
      <c r="L46" s="809"/>
      <c r="M46" s="809"/>
      <c r="N46" s="809"/>
      <c r="O46" s="809"/>
      <c r="P46" s="809"/>
      <c r="Q46" s="809"/>
      <c r="R46" s="809"/>
      <c r="S46" s="810"/>
      <c r="T46" s="1024"/>
      <c r="U46" s="1037"/>
      <c r="V46" s="1037"/>
      <c r="W46" s="1037"/>
      <c r="X46" s="1051"/>
      <c r="Y46" s="1051"/>
      <c r="Z46" s="1051"/>
      <c r="AA46" s="1051"/>
      <c r="AB46" s="1051"/>
      <c r="AC46" s="1051"/>
      <c r="AD46" s="1051"/>
      <c r="AE46" s="1051"/>
      <c r="AF46" s="1051"/>
      <c r="AG46" s="1051"/>
      <c r="AH46" s="1051"/>
      <c r="AI46" s="1051"/>
    </row>
    <row r="47" spans="2:35" s="1011" customFormat="1" ht="24.95" customHeight="1" x14ac:dyDescent="0.2">
      <c r="B47" s="456" t="s">
        <v>13</v>
      </c>
      <c r="C47" s="905">
        <v>80172.223308270011</v>
      </c>
      <c r="D47" s="905">
        <v>116168.18801786998</v>
      </c>
      <c r="E47" s="905">
        <v>169025.99648277997</v>
      </c>
      <c r="F47" s="905">
        <v>128947.28593671999</v>
      </c>
      <c r="G47" s="905">
        <v>114204.83384725</v>
      </c>
      <c r="H47" s="811">
        <v>125813.25720333999</v>
      </c>
      <c r="I47" s="809">
        <v>127149.98736188999</v>
      </c>
      <c r="J47" s="809">
        <v>125026.72313281</v>
      </c>
      <c r="K47" s="809">
        <v>127409.33435722998</v>
      </c>
      <c r="L47" s="809">
        <v>128435.70913006002</v>
      </c>
      <c r="M47" s="809">
        <v>125815.09623605598</v>
      </c>
      <c r="N47" s="809">
        <v>122045.26064221004</v>
      </c>
      <c r="O47" s="809">
        <v>122553.026103935</v>
      </c>
      <c r="P47" s="809">
        <v>120115.16384982</v>
      </c>
      <c r="Q47" s="809">
        <v>120671.23329350002</v>
      </c>
      <c r="R47" s="809">
        <v>117804.24377695002</v>
      </c>
      <c r="S47" s="810">
        <v>114204.83384725</v>
      </c>
      <c r="T47" s="628" t="s">
        <v>826</v>
      </c>
      <c r="U47" s="1037"/>
      <c r="V47" s="1037"/>
      <c r="W47" s="1037"/>
      <c r="X47" s="1051"/>
      <c r="Y47" s="1051"/>
      <c r="Z47" s="1051"/>
      <c r="AA47" s="1051"/>
      <c r="AB47" s="1051"/>
      <c r="AC47" s="1051"/>
      <c r="AD47" s="1051"/>
      <c r="AE47" s="1051"/>
      <c r="AF47" s="1051"/>
      <c r="AG47" s="1051"/>
      <c r="AH47" s="1051"/>
      <c r="AI47" s="1051"/>
    </row>
    <row r="48" spans="2:35" s="1011" customFormat="1" ht="24.95" customHeight="1" x14ac:dyDescent="0.2">
      <c r="B48" s="629" t="s">
        <v>935</v>
      </c>
      <c r="C48" s="909">
        <v>0</v>
      </c>
      <c r="D48" s="909">
        <v>0</v>
      </c>
      <c r="E48" s="909">
        <v>0</v>
      </c>
      <c r="F48" s="909">
        <v>0</v>
      </c>
      <c r="G48" s="909">
        <v>0</v>
      </c>
      <c r="H48" s="808">
        <v>0</v>
      </c>
      <c r="I48" s="806">
        <v>0</v>
      </c>
      <c r="J48" s="806">
        <v>0</v>
      </c>
      <c r="K48" s="806">
        <v>0</v>
      </c>
      <c r="L48" s="806">
        <v>0</v>
      </c>
      <c r="M48" s="806">
        <v>0</v>
      </c>
      <c r="N48" s="806">
        <v>0</v>
      </c>
      <c r="O48" s="806">
        <v>0</v>
      </c>
      <c r="P48" s="806">
        <v>0</v>
      </c>
      <c r="Q48" s="806">
        <v>0</v>
      </c>
      <c r="R48" s="806">
        <v>0</v>
      </c>
      <c r="S48" s="807">
        <v>0</v>
      </c>
      <c r="T48" s="630" t="s">
        <v>1188</v>
      </c>
      <c r="U48" s="1037"/>
      <c r="V48" s="1037"/>
      <c r="W48" s="1037"/>
      <c r="X48" s="1051"/>
      <c r="Y48" s="1051"/>
      <c r="Z48" s="1051"/>
      <c r="AA48" s="1051"/>
      <c r="AB48" s="1051"/>
      <c r="AC48" s="1051"/>
      <c r="AD48" s="1051"/>
      <c r="AE48" s="1051"/>
      <c r="AF48" s="1051"/>
      <c r="AG48" s="1051"/>
      <c r="AH48" s="1051"/>
      <c r="AI48" s="1051"/>
    </row>
    <row r="49" spans="2:35" s="1011" customFormat="1" ht="24.95" customHeight="1" x14ac:dyDescent="0.2">
      <c r="B49" s="629" t="s">
        <v>954</v>
      </c>
      <c r="C49" s="909">
        <v>0</v>
      </c>
      <c r="D49" s="909">
        <v>0</v>
      </c>
      <c r="E49" s="909">
        <v>0</v>
      </c>
      <c r="F49" s="909">
        <v>22.429174419999999</v>
      </c>
      <c r="G49" s="909">
        <v>496.13873173000002</v>
      </c>
      <c r="H49" s="808">
        <v>370.47834714999999</v>
      </c>
      <c r="I49" s="806">
        <v>373.05387536000001</v>
      </c>
      <c r="J49" s="806">
        <v>421.12504507</v>
      </c>
      <c r="K49" s="806">
        <v>528.79796173</v>
      </c>
      <c r="L49" s="806">
        <v>517.42539045000001</v>
      </c>
      <c r="M49" s="806">
        <v>437.35027651000001</v>
      </c>
      <c r="N49" s="806">
        <v>439.42069666999998</v>
      </c>
      <c r="O49" s="806">
        <v>488.49429702999998</v>
      </c>
      <c r="P49" s="806">
        <v>488.56239538999995</v>
      </c>
      <c r="Q49" s="806">
        <v>489.62956591</v>
      </c>
      <c r="R49" s="806">
        <v>497.08554533</v>
      </c>
      <c r="S49" s="807">
        <v>496.13873173000002</v>
      </c>
      <c r="T49" s="630" t="s">
        <v>1271</v>
      </c>
      <c r="U49" s="1037"/>
      <c r="V49" s="1037"/>
      <c r="W49" s="1037"/>
      <c r="X49" s="1051"/>
      <c r="Y49" s="1051"/>
      <c r="Z49" s="1051"/>
      <c r="AA49" s="1051"/>
      <c r="AB49" s="1051"/>
      <c r="AC49" s="1051"/>
      <c r="AD49" s="1051"/>
      <c r="AE49" s="1051"/>
      <c r="AF49" s="1051"/>
      <c r="AG49" s="1051"/>
      <c r="AH49" s="1051"/>
      <c r="AI49" s="1051"/>
    </row>
    <row r="50" spans="2:35" s="1011" customFormat="1" ht="24.95" customHeight="1" x14ac:dyDescent="0.2">
      <c r="B50" s="629" t="s">
        <v>955</v>
      </c>
      <c r="C50" s="909">
        <v>75501.566354390015</v>
      </c>
      <c r="D50" s="909">
        <v>107278.30645391998</v>
      </c>
      <c r="E50" s="909">
        <v>154243.20066338676</v>
      </c>
      <c r="F50" s="909">
        <v>113256.15439289999</v>
      </c>
      <c r="G50" s="909">
        <v>98778.747201991253</v>
      </c>
      <c r="H50" s="808">
        <v>110096.51766512384</v>
      </c>
      <c r="I50" s="806">
        <v>111561.22694141998</v>
      </c>
      <c r="J50" s="806">
        <v>109537.27099878895</v>
      </c>
      <c r="K50" s="806">
        <v>110216.76860009998</v>
      </c>
      <c r="L50" s="806">
        <v>112433.06372734839</v>
      </c>
      <c r="M50" s="806">
        <v>109803.30645432598</v>
      </c>
      <c r="N50" s="806">
        <v>105554.82114662153</v>
      </c>
      <c r="O50" s="806">
        <v>105876.794981425</v>
      </c>
      <c r="P50" s="806">
        <v>103869.91729945448</v>
      </c>
      <c r="Q50" s="806">
        <v>104347.92665132752</v>
      </c>
      <c r="R50" s="806">
        <v>101202.69827420991</v>
      </c>
      <c r="S50" s="807">
        <v>98778.747201991253</v>
      </c>
      <c r="T50" s="630" t="s">
        <v>1189</v>
      </c>
      <c r="U50" s="1037"/>
      <c r="V50" s="1037"/>
      <c r="W50" s="1037"/>
      <c r="X50" s="1051"/>
      <c r="Y50" s="1051"/>
      <c r="Z50" s="1051"/>
      <c r="AA50" s="1051"/>
      <c r="AB50" s="1051"/>
      <c r="AC50" s="1051"/>
      <c r="AD50" s="1051"/>
      <c r="AE50" s="1051"/>
      <c r="AF50" s="1051"/>
      <c r="AG50" s="1051"/>
      <c r="AH50" s="1051"/>
      <c r="AI50" s="1051"/>
    </row>
    <row r="51" spans="2:35" s="1011" customFormat="1" ht="24.95" customHeight="1" x14ac:dyDescent="0.2">
      <c r="B51" s="629" t="s">
        <v>936</v>
      </c>
      <c r="C51" s="909">
        <v>4670.6569538799995</v>
      </c>
      <c r="D51" s="909">
        <v>8889.8815639500008</v>
      </c>
      <c r="E51" s="909">
        <v>14782.795819393225</v>
      </c>
      <c r="F51" s="909">
        <v>15668.7023694</v>
      </c>
      <c r="G51" s="909">
        <v>14929.947913528749</v>
      </c>
      <c r="H51" s="808">
        <v>15346.261191066156</v>
      </c>
      <c r="I51" s="806">
        <v>15215.706545110001</v>
      </c>
      <c r="J51" s="806">
        <v>15068.327088951053</v>
      </c>
      <c r="K51" s="806">
        <v>16663.767795399999</v>
      </c>
      <c r="L51" s="806">
        <v>15485.220012261627</v>
      </c>
      <c r="M51" s="806">
        <v>15574.439505220002</v>
      </c>
      <c r="N51" s="806">
        <v>16051.018798918512</v>
      </c>
      <c r="O51" s="806">
        <v>16187.736825479999</v>
      </c>
      <c r="P51" s="806">
        <v>15756.684154975515</v>
      </c>
      <c r="Q51" s="806">
        <v>15833.677076262493</v>
      </c>
      <c r="R51" s="806">
        <v>16104.459957410112</v>
      </c>
      <c r="S51" s="807">
        <v>14929.947913528749</v>
      </c>
      <c r="T51" s="630" t="s">
        <v>1040</v>
      </c>
      <c r="U51" s="1037"/>
      <c r="V51" s="1037"/>
      <c r="W51" s="1037"/>
      <c r="X51" s="1051"/>
      <c r="Y51" s="1051"/>
      <c r="Z51" s="1051"/>
      <c r="AA51" s="1051"/>
      <c r="AB51" s="1051"/>
      <c r="AC51" s="1051"/>
      <c r="AD51" s="1051"/>
      <c r="AE51" s="1051"/>
      <c r="AF51" s="1051"/>
      <c r="AG51" s="1051"/>
      <c r="AH51" s="1051"/>
      <c r="AI51" s="1051"/>
    </row>
    <row r="52" spans="2:35" s="1011" customFormat="1" ht="15" customHeight="1" x14ac:dyDescent="0.2">
      <c r="B52" s="1022"/>
      <c r="C52" s="909"/>
      <c r="D52" s="909"/>
      <c r="E52" s="909"/>
      <c r="F52" s="909"/>
      <c r="G52" s="909"/>
      <c r="H52" s="808"/>
      <c r="I52" s="806"/>
      <c r="J52" s="806"/>
      <c r="K52" s="806"/>
      <c r="L52" s="806"/>
      <c r="M52" s="806"/>
      <c r="N52" s="806"/>
      <c r="O52" s="806"/>
      <c r="P52" s="806"/>
      <c r="Q52" s="806"/>
      <c r="R52" s="806"/>
      <c r="S52" s="807"/>
      <c r="T52" s="1024"/>
      <c r="U52" s="1037"/>
      <c r="V52" s="1037"/>
      <c r="W52" s="1037"/>
      <c r="X52" s="1051"/>
      <c r="Y52" s="1051"/>
      <c r="Z52" s="1051"/>
      <c r="AA52" s="1051"/>
      <c r="AB52" s="1051"/>
      <c r="AC52" s="1051"/>
      <c r="AD52" s="1051"/>
      <c r="AE52" s="1051"/>
      <c r="AF52" s="1051"/>
      <c r="AG52" s="1051"/>
      <c r="AH52" s="1051"/>
      <c r="AI52" s="1051"/>
    </row>
    <row r="53" spans="2:35" s="1011" customFormat="1" ht="24.95" customHeight="1" x14ac:dyDescent="0.2">
      <c r="B53" s="456" t="s">
        <v>712</v>
      </c>
      <c r="C53" s="905">
        <v>114953.54195995744</v>
      </c>
      <c r="D53" s="905">
        <v>127361.86693855151</v>
      </c>
      <c r="E53" s="905">
        <v>132348.31429847336</v>
      </c>
      <c r="F53" s="905">
        <v>114706.56971663691</v>
      </c>
      <c r="G53" s="905">
        <v>120705.80159488377</v>
      </c>
      <c r="H53" s="811">
        <v>136880.75798692676</v>
      </c>
      <c r="I53" s="809">
        <v>142416.06420774045</v>
      </c>
      <c r="J53" s="809">
        <v>136231.54753755481</v>
      </c>
      <c r="K53" s="809">
        <v>133308.63935841774</v>
      </c>
      <c r="L53" s="809">
        <v>131124.19825713127</v>
      </c>
      <c r="M53" s="809">
        <v>132518.10444582498</v>
      </c>
      <c r="N53" s="809">
        <v>127387.04278895179</v>
      </c>
      <c r="O53" s="809">
        <v>127110.00029033881</v>
      </c>
      <c r="P53" s="809">
        <v>117721.46056767913</v>
      </c>
      <c r="Q53" s="809">
        <v>116990.84961625215</v>
      </c>
      <c r="R53" s="809">
        <v>115330.53917152992</v>
      </c>
      <c r="S53" s="810">
        <v>120705.80159488377</v>
      </c>
      <c r="T53" s="628" t="s">
        <v>790</v>
      </c>
      <c r="U53" s="1037"/>
      <c r="V53" s="1037"/>
      <c r="W53" s="1037"/>
      <c r="X53" s="1051"/>
      <c r="Y53" s="1051"/>
      <c r="Z53" s="1051"/>
      <c r="AA53" s="1051"/>
      <c r="AB53" s="1051"/>
      <c r="AC53" s="1051"/>
      <c r="AD53" s="1051"/>
      <c r="AE53" s="1051"/>
      <c r="AF53" s="1051"/>
      <c r="AG53" s="1051"/>
      <c r="AH53" s="1051"/>
      <c r="AI53" s="1051"/>
    </row>
    <row r="54" spans="2:35" s="1039" customFormat="1" ht="24.95" customHeight="1" x14ac:dyDescent="0.2">
      <c r="B54" s="629" t="s">
        <v>935</v>
      </c>
      <c r="C54" s="909">
        <v>0</v>
      </c>
      <c r="D54" s="909">
        <v>0</v>
      </c>
      <c r="E54" s="909">
        <v>0</v>
      </c>
      <c r="F54" s="909">
        <v>0</v>
      </c>
      <c r="G54" s="909">
        <v>9.6955790000000004</v>
      </c>
      <c r="H54" s="808">
        <v>0</v>
      </c>
      <c r="I54" s="806">
        <v>0</v>
      </c>
      <c r="J54" s="806">
        <v>0</v>
      </c>
      <c r="K54" s="806">
        <v>0</v>
      </c>
      <c r="L54" s="806">
        <v>0</v>
      </c>
      <c r="M54" s="806">
        <v>8.1101069999999993</v>
      </c>
      <c r="N54" s="806">
        <v>7.9200299999999997</v>
      </c>
      <c r="O54" s="806">
        <v>8.102169</v>
      </c>
      <c r="P54" s="806">
        <v>8.2434729999999998</v>
      </c>
      <c r="Q54" s="806">
        <v>8.50915</v>
      </c>
      <c r="R54" s="806">
        <v>8.701709000000001</v>
      </c>
      <c r="S54" s="807">
        <v>9.6955790000000004</v>
      </c>
      <c r="T54" s="630" t="s">
        <v>1188</v>
      </c>
      <c r="U54" s="1037"/>
      <c r="V54" s="1037"/>
      <c r="W54" s="1037"/>
      <c r="X54" s="1051"/>
      <c r="Y54" s="1051"/>
      <c r="Z54" s="1051"/>
      <c r="AA54" s="1051"/>
      <c r="AB54" s="1051"/>
      <c r="AC54" s="1051"/>
      <c r="AD54" s="1051"/>
      <c r="AE54" s="1051"/>
      <c r="AF54" s="1051"/>
      <c r="AG54" s="1051"/>
      <c r="AH54" s="1051"/>
      <c r="AI54" s="1051"/>
    </row>
    <row r="55" spans="2:35" s="1011" customFormat="1" ht="24.95" customHeight="1" x14ac:dyDescent="0.2">
      <c r="B55" s="629" t="s">
        <v>954</v>
      </c>
      <c r="C55" s="909">
        <v>0.17816202540000087</v>
      </c>
      <c r="D55" s="909">
        <v>23.742669227499995</v>
      </c>
      <c r="E55" s="909">
        <v>621.34251210000002</v>
      </c>
      <c r="F55" s="909">
        <v>83.221494488100006</v>
      </c>
      <c r="G55" s="909">
        <v>1436.3405959680001</v>
      </c>
      <c r="H55" s="808">
        <v>114.29327523339995</v>
      </c>
      <c r="I55" s="806">
        <v>121.16814296439999</v>
      </c>
      <c r="J55" s="806">
        <v>2462.0058841290002</v>
      </c>
      <c r="K55" s="806">
        <v>1547.4098532143998</v>
      </c>
      <c r="L55" s="806">
        <v>2355.5303123447002</v>
      </c>
      <c r="M55" s="806">
        <v>2747.0378926060994</v>
      </c>
      <c r="N55" s="806">
        <v>2860.7392401523998</v>
      </c>
      <c r="O55" s="806">
        <v>4255.3723433335999</v>
      </c>
      <c r="P55" s="806">
        <v>3358.6080383391995</v>
      </c>
      <c r="Q55" s="806">
        <v>3176.0933546428</v>
      </c>
      <c r="R55" s="806">
        <v>526.59514167529994</v>
      </c>
      <c r="S55" s="807">
        <v>1436.3405959680001</v>
      </c>
      <c r="T55" s="630" t="s">
        <v>1271</v>
      </c>
      <c r="U55" s="1037"/>
      <c r="V55" s="1037"/>
      <c r="W55" s="1037"/>
      <c r="X55" s="1051"/>
      <c r="Y55" s="1051"/>
      <c r="Z55" s="1051"/>
      <c r="AA55" s="1051"/>
      <c r="AB55" s="1051"/>
      <c r="AC55" s="1051"/>
      <c r="AD55" s="1051"/>
      <c r="AE55" s="1051"/>
      <c r="AF55" s="1051"/>
      <c r="AG55" s="1051"/>
      <c r="AH55" s="1051"/>
      <c r="AI55" s="1051"/>
    </row>
    <row r="56" spans="2:35" s="1011" customFormat="1" ht="24.95" customHeight="1" x14ac:dyDescent="0.2">
      <c r="B56" s="629" t="s">
        <v>955</v>
      </c>
      <c r="C56" s="909">
        <v>114012.41182191724</v>
      </c>
      <c r="D56" s="909">
        <v>125384.63068036591</v>
      </c>
      <c r="E56" s="909">
        <v>130451.21950514657</v>
      </c>
      <c r="F56" s="909">
        <v>112366.64580618666</v>
      </c>
      <c r="G56" s="909">
        <v>115943.02336826931</v>
      </c>
      <c r="H56" s="808">
        <v>134212.95964118943</v>
      </c>
      <c r="I56" s="806">
        <v>139406.51514740544</v>
      </c>
      <c r="J56" s="806">
        <v>130656.080912829</v>
      </c>
      <c r="K56" s="806">
        <v>128486.38839183752</v>
      </c>
      <c r="L56" s="806">
        <v>125992.8967073961</v>
      </c>
      <c r="M56" s="806">
        <v>127057.181726472</v>
      </c>
      <c r="N56" s="806">
        <v>122035.00358971437</v>
      </c>
      <c r="O56" s="806">
        <v>120223.09679801931</v>
      </c>
      <c r="P56" s="806">
        <v>111740.35833023197</v>
      </c>
      <c r="Q56" s="806">
        <v>111186.19036482336</v>
      </c>
      <c r="R56" s="806">
        <v>112195.20880733634</v>
      </c>
      <c r="S56" s="807">
        <v>115943.02336826931</v>
      </c>
      <c r="T56" s="630" t="s">
        <v>1189</v>
      </c>
      <c r="U56" s="1037"/>
      <c r="V56" s="1037"/>
      <c r="W56" s="1037"/>
      <c r="X56" s="1051"/>
      <c r="Y56" s="1051"/>
      <c r="Z56" s="1051"/>
      <c r="AA56" s="1051"/>
      <c r="AB56" s="1051"/>
      <c r="AC56" s="1051"/>
      <c r="AD56" s="1051"/>
      <c r="AE56" s="1051"/>
      <c r="AF56" s="1051"/>
      <c r="AG56" s="1051"/>
      <c r="AH56" s="1051"/>
      <c r="AI56" s="1051"/>
    </row>
    <row r="57" spans="2:35" s="1011" customFormat="1" ht="24.95" customHeight="1" x14ac:dyDescent="0.2">
      <c r="B57" s="629" t="s">
        <v>936</v>
      </c>
      <c r="C57" s="909">
        <v>940.95197601479992</v>
      </c>
      <c r="D57" s="909">
        <v>1953.4935889581009</v>
      </c>
      <c r="E57" s="909">
        <v>1275.7522812267998</v>
      </c>
      <c r="F57" s="909">
        <v>2256.7024159621501</v>
      </c>
      <c r="G57" s="909">
        <v>3316.7420516464654</v>
      </c>
      <c r="H57" s="808">
        <v>2553.5050705039503</v>
      </c>
      <c r="I57" s="806">
        <v>2888.3809173705999</v>
      </c>
      <c r="J57" s="806">
        <v>3113.4607405967995</v>
      </c>
      <c r="K57" s="806">
        <v>3274.8411133658178</v>
      </c>
      <c r="L57" s="806">
        <v>2775.7712373904687</v>
      </c>
      <c r="M57" s="806">
        <v>2705.7747197468998</v>
      </c>
      <c r="N57" s="806">
        <v>2483.3799290850111</v>
      </c>
      <c r="O57" s="806">
        <v>2623.4289799858998</v>
      </c>
      <c r="P57" s="806">
        <v>2614.2507261079504</v>
      </c>
      <c r="Q57" s="806">
        <v>2620.0567467859996</v>
      </c>
      <c r="R57" s="806">
        <v>2600.0335135182891</v>
      </c>
      <c r="S57" s="807">
        <v>3316.7420516464654</v>
      </c>
      <c r="T57" s="630" t="s">
        <v>1040</v>
      </c>
      <c r="U57" s="1037"/>
      <c r="V57" s="1037"/>
      <c r="W57" s="1037"/>
      <c r="X57" s="1051"/>
      <c r="Y57" s="1051"/>
      <c r="Z57" s="1051"/>
      <c r="AA57" s="1051"/>
      <c r="AB57" s="1051"/>
      <c r="AC57" s="1051"/>
      <c r="AD57" s="1051"/>
      <c r="AE57" s="1051"/>
      <c r="AF57" s="1051"/>
      <c r="AG57" s="1051"/>
      <c r="AH57" s="1051"/>
      <c r="AI57" s="1051"/>
    </row>
    <row r="58" spans="2:35" s="1011" customFormat="1" ht="15" customHeight="1" x14ac:dyDescent="0.2">
      <c r="B58" s="456"/>
      <c r="C58" s="909"/>
      <c r="D58" s="909"/>
      <c r="E58" s="909"/>
      <c r="F58" s="909"/>
      <c r="G58" s="909"/>
      <c r="H58" s="808"/>
      <c r="I58" s="806"/>
      <c r="J58" s="806"/>
      <c r="K58" s="806"/>
      <c r="L58" s="806"/>
      <c r="M58" s="806"/>
      <c r="N58" s="806"/>
      <c r="O58" s="806"/>
      <c r="P58" s="806"/>
      <c r="Q58" s="806"/>
      <c r="R58" s="806"/>
      <c r="S58" s="807"/>
      <c r="T58" s="628"/>
      <c r="U58" s="1037"/>
      <c r="V58" s="1037"/>
      <c r="W58" s="1037"/>
      <c r="X58" s="1051"/>
      <c r="Y58" s="1051"/>
      <c r="Z58" s="1051"/>
      <c r="AA58" s="1051"/>
      <c r="AB58" s="1051"/>
      <c r="AC58" s="1051"/>
      <c r="AD58" s="1051"/>
      <c r="AE58" s="1051"/>
      <c r="AF58" s="1051"/>
      <c r="AG58" s="1051"/>
      <c r="AH58" s="1051"/>
      <c r="AI58" s="1051"/>
    </row>
    <row r="59" spans="2:35" s="1011" customFormat="1" ht="24.95" customHeight="1" x14ac:dyDescent="0.2">
      <c r="B59" s="456" t="s">
        <v>1162</v>
      </c>
      <c r="C59" s="905">
        <v>0</v>
      </c>
      <c r="D59" s="905">
        <v>0</v>
      </c>
      <c r="E59" s="905">
        <v>0</v>
      </c>
      <c r="F59" s="905">
        <v>0</v>
      </c>
      <c r="G59" s="905">
        <v>0</v>
      </c>
      <c r="H59" s="811">
        <v>0</v>
      </c>
      <c r="I59" s="809">
        <v>0</v>
      </c>
      <c r="J59" s="809">
        <v>0</v>
      </c>
      <c r="K59" s="809">
        <v>0</v>
      </c>
      <c r="L59" s="809">
        <v>0</v>
      </c>
      <c r="M59" s="809">
        <v>0</v>
      </c>
      <c r="N59" s="809">
        <v>0</v>
      </c>
      <c r="O59" s="809">
        <v>0</v>
      </c>
      <c r="P59" s="809">
        <v>0</v>
      </c>
      <c r="Q59" s="809">
        <v>0</v>
      </c>
      <c r="R59" s="809">
        <v>0</v>
      </c>
      <c r="S59" s="810">
        <v>0</v>
      </c>
      <c r="T59" s="628" t="s">
        <v>948</v>
      </c>
      <c r="U59" s="1037"/>
      <c r="V59" s="1037"/>
      <c r="W59" s="1037"/>
      <c r="X59" s="1051"/>
      <c r="Y59" s="1051"/>
      <c r="Z59" s="1051"/>
      <c r="AA59" s="1051"/>
      <c r="AB59" s="1051"/>
      <c r="AC59" s="1051"/>
      <c r="AD59" s="1051"/>
      <c r="AE59" s="1051"/>
      <c r="AF59" s="1051"/>
      <c r="AG59" s="1051"/>
      <c r="AH59" s="1051"/>
      <c r="AI59" s="1051"/>
    </row>
    <row r="60" spans="2:35" s="1011" customFormat="1" ht="15" customHeight="1" x14ac:dyDescent="0.2">
      <c r="B60" s="456"/>
      <c r="C60" s="909"/>
      <c r="D60" s="909"/>
      <c r="E60" s="909"/>
      <c r="F60" s="909"/>
      <c r="G60" s="909"/>
      <c r="H60" s="808"/>
      <c r="I60" s="806"/>
      <c r="J60" s="806"/>
      <c r="K60" s="806"/>
      <c r="L60" s="806"/>
      <c r="M60" s="806"/>
      <c r="N60" s="806"/>
      <c r="O60" s="806"/>
      <c r="P60" s="806"/>
      <c r="Q60" s="806"/>
      <c r="R60" s="806"/>
      <c r="S60" s="807"/>
      <c r="T60" s="628"/>
      <c r="U60" s="1037"/>
      <c r="V60" s="1037"/>
      <c r="W60" s="1037"/>
      <c r="X60" s="1051"/>
      <c r="Y60" s="1051"/>
      <c r="Z60" s="1051"/>
      <c r="AA60" s="1051"/>
      <c r="AB60" s="1051"/>
      <c r="AC60" s="1051"/>
      <c r="AD60" s="1051"/>
      <c r="AE60" s="1051"/>
      <c r="AF60" s="1051"/>
      <c r="AG60" s="1051"/>
      <c r="AH60" s="1051"/>
      <c r="AI60" s="1051"/>
    </row>
    <row r="61" spans="2:35" s="1011" customFormat="1" ht="24.95" customHeight="1" x14ac:dyDescent="0.2">
      <c r="B61" s="456" t="s">
        <v>849</v>
      </c>
      <c r="C61" s="905">
        <v>3327.6737617699996</v>
      </c>
      <c r="D61" s="905">
        <v>3608.9942596299993</v>
      </c>
      <c r="E61" s="905">
        <v>2630.3081619800005</v>
      </c>
      <c r="F61" s="905">
        <v>4940.5678468383003</v>
      </c>
      <c r="G61" s="905">
        <v>2874.6145933222001</v>
      </c>
      <c r="H61" s="811">
        <v>4179.2912292185993</v>
      </c>
      <c r="I61" s="809">
        <v>3445.9940432055</v>
      </c>
      <c r="J61" s="809">
        <v>3887.0654136728003</v>
      </c>
      <c r="K61" s="809">
        <v>5371.7913814540998</v>
      </c>
      <c r="L61" s="809">
        <v>3263.6559640640999</v>
      </c>
      <c r="M61" s="809">
        <v>2954.0682541076003</v>
      </c>
      <c r="N61" s="809">
        <v>3444.6357902893005</v>
      </c>
      <c r="O61" s="809">
        <v>2965.1637944299996</v>
      </c>
      <c r="P61" s="809">
        <v>2827.1447809900001</v>
      </c>
      <c r="Q61" s="809">
        <v>2697.72519418</v>
      </c>
      <c r="R61" s="809">
        <v>2643.8108263785998</v>
      </c>
      <c r="S61" s="810">
        <v>2874.6145933222001</v>
      </c>
      <c r="T61" s="628" t="s">
        <v>313</v>
      </c>
      <c r="U61" s="1037"/>
      <c r="V61" s="1037"/>
      <c r="W61" s="1037"/>
      <c r="X61" s="1051"/>
      <c r="Y61" s="1051"/>
      <c r="Z61" s="1051"/>
      <c r="AA61" s="1051"/>
      <c r="AB61" s="1051"/>
      <c r="AC61" s="1051"/>
      <c r="AD61" s="1051"/>
      <c r="AE61" s="1051"/>
      <c r="AF61" s="1051"/>
      <c r="AG61" s="1051"/>
      <c r="AH61" s="1051"/>
      <c r="AI61" s="1051"/>
    </row>
    <row r="62" spans="2:35" s="1011" customFormat="1" ht="15" customHeight="1" x14ac:dyDescent="0.2">
      <c r="B62" s="456"/>
      <c r="C62" s="909"/>
      <c r="D62" s="909"/>
      <c r="E62" s="909"/>
      <c r="F62" s="909"/>
      <c r="G62" s="909"/>
      <c r="H62" s="808"/>
      <c r="I62" s="806"/>
      <c r="J62" s="806"/>
      <c r="K62" s="806"/>
      <c r="L62" s="806"/>
      <c r="M62" s="806"/>
      <c r="N62" s="806"/>
      <c r="O62" s="806"/>
      <c r="P62" s="806"/>
      <c r="Q62" s="806"/>
      <c r="R62" s="806"/>
      <c r="S62" s="807"/>
      <c r="T62" s="628"/>
      <c r="U62" s="1037"/>
      <c r="V62" s="1037"/>
      <c r="W62" s="1037"/>
      <c r="X62" s="1051"/>
      <c r="Y62" s="1051"/>
      <c r="Z62" s="1051"/>
      <c r="AA62" s="1051"/>
      <c r="AB62" s="1051"/>
      <c r="AC62" s="1051"/>
      <c r="AD62" s="1051"/>
      <c r="AE62" s="1051"/>
      <c r="AF62" s="1051"/>
      <c r="AG62" s="1051"/>
      <c r="AH62" s="1051"/>
      <c r="AI62" s="1051"/>
    </row>
    <row r="63" spans="2:35" s="1011" customFormat="1" ht="24.95" customHeight="1" x14ac:dyDescent="0.2">
      <c r="B63" s="456" t="s">
        <v>713</v>
      </c>
      <c r="C63" s="905">
        <v>10140.756508910001</v>
      </c>
      <c r="D63" s="905">
        <v>12126.493120425001</v>
      </c>
      <c r="E63" s="905">
        <v>12910.279703557255</v>
      </c>
      <c r="F63" s="905">
        <v>16257.861170051554</v>
      </c>
      <c r="G63" s="905">
        <v>13005.479685905</v>
      </c>
      <c r="H63" s="811">
        <v>15218.497870090552</v>
      </c>
      <c r="I63" s="809">
        <v>16038.744343650247</v>
      </c>
      <c r="J63" s="809">
        <v>14865.588701320801</v>
      </c>
      <c r="K63" s="809">
        <v>14623.713671470803</v>
      </c>
      <c r="L63" s="809">
        <v>14127.718517687399</v>
      </c>
      <c r="M63" s="809">
        <v>12675.827479579</v>
      </c>
      <c r="N63" s="809">
        <v>12457.475763567598</v>
      </c>
      <c r="O63" s="809">
        <v>11713.999495430611</v>
      </c>
      <c r="P63" s="809">
        <v>11809.571415589997</v>
      </c>
      <c r="Q63" s="809">
        <v>12196.212967543997</v>
      </c>
      <c r="R63" s="809">
        <v>12346.395311792603</v>
      </c>
      <c r="S63" s="810">
        <v>13005.479685905</v>
      </c>
      <c r="T63" s="628" t="s">
        <v>314</v>
      </c>
      <c r="U63" s="1037"/>
      <c r="V63" s="1037"/>
      <c r="W63" s="1037"/>
      <c r="X63" s="1051"/>
      <c r="Y63" s="1051"/>
      <c r="Z63" s="1051"/>
      <c r="AA63" s="1051"/>
      <c r="AB63" s="1051"/>
      <c r="AC63" s="1051"/>
      <c r="AD63" s="1051"/>
      <c r="AE63" s="1051"/>
      <c r="AF63" s="1051"/>
      <c r="AG63" s="1051"/>
      <c r="AH63" s="1051"/>
      <c r="AI63" s="1051"/>
    </row>
    <row r="64" spans="2:35" s="1011" customFormat="1" ht="15" customHeight="1" x14ac:dyDescent="0.2">
      <c r="B64" s="1022"/>
      <c r="C64" s="909"/>
      <c r="D64" s="909"/>
      <c r="E64" s="909"/>
      <c r="F64" s="909"/>
      <c r="G64" s="909"/>
      <c r="H64" s="808"/>
      <c r="I64" s="806"/>
      <c r="J64" s="806"/>
      <c r="K64" s="806"/>
      <c r="L64" s="806"/>
      <c r="M64" s="806"/>
      <c r="N64" s="806"/>
      <c r="O64" s="806"/>
      <c r="P64" s="806"/>
      <c r="Q64" s="806"/>
      <c r="R64" s="806"/>
      <c r="S64" s="807"/>
      <c r="T64" s="1024"/>
      <c r="U64" s="1037"/>
      <c r="V64" s="1037"/>
      <c r="W64" s="1037"/>
      <c r="X64" s="1051"/>
      <c r="Y64" s="1051"/>
      <c r="Z64" s="1051"/>
      <c r="AA64" s="1051"/>
      <c r="AB64" s="1051"/>
      <c r="AC64" s="1051"/>
      <c r="AD64" s="1051"/>
      <c r="AE64" s="1051"/>
      <c r="AF64" s="1051"/>
      <c r="AG64" s="1051"/>
      <c r="AH64" s="1051"/>
      <c r="AI64" s="1051"/>
    </row>
    <row r="65" spans="2:35" s="1011" customFormat="1" ht="24.95" customHeight="1" x14ac:dyDescent="0.2">
      <c r="B65" s="456" t="s">
        <v>884</v>
      </c>
      <c r="C65" s="905">
        <v>12334.533021990001</v>
      </c>
      <c r="D65" s="905">
        <v>14295.419955085003</v>
      </c>
      <c r="E65" s="905">
        <v>19290.238813614997</v>
      </c>
      <c r="F65" s="905">
        <v>16889.888263599667</v>
      </c>
      <c r="G65" s="905">
        <v>15252.556835948</v>
      </c>
      <c r="H65" s="811">
        <v>17346.642566634331</v>
      </c>
      <c r="I65" s="809">
        <v>17445.532746191664</v>
      </c>
      <c r="J65" s="809">
        <v>16358.120496242333</v>
      </c>
      <c r="K65" s="809">
        <v>16037.676071843334</v>
      </c>
      <c r="L65" s="809">
        <v>14866.148720481999</v>
      </c>
      <c r="M65" s="809">
        <v>14525.415364512002</v>
      </c>
      <c r="N65" s="809">
        <v>13508.708044350002</v>
      </c>
      <c r="O65" s="809">
        <v>12522.800790489999</v>
      </c>
      <c r="P65" s="809">
        <v>14026.451975241998</v>
      </c>
      <c r="Q65" s="809">
        <v>14205.433069291996</v>
      </c>
      <c r="R65" s="809">
        <v>13600.078199737996</v>
      </c>
      <c r="S65" s="810">
        <v>15252.556835948</v>
      </c>
      <c r="T65" s="628" t="s">
        <v>5</v>
      </c>
      <c r="U65" s="1037"/>
      <c r="V65" s="1037"/>
      <c r="W65" s="1037"/>
      <c r="X65" s="1051"/>
      <c r="Y65" s="1051"/>
      <c r="Z65" s="1051"/>
      <c r="AA65" s="1051"/>
      <c r="AB65" s="1051"/>
      <c r="AC65" s="1051"/>
      <c r="AD65" s="1051"/>
      <c r="AE65" s="1051"/>
      <c r="AF65" s="1051"/>
      <c r="AG65" s="1051"/>
      <c r="AH65" s="1051"/>
      <c r="AI65" s="1051"/>
    </row>
    <row r="66" spans="2:35" s="1011" customFormat="1" ht="9" customHeight="1" x14ac:dyDescent="0.2">
      <c r="B66" s="1022"/>
      <c r="C66" s="909"/>
      <c r="D66" s="909"/>
      <c r="E66" s="909"/>
      <c r="F66" s="909"/>
      <c r="G66" s="909"/>
      <c r="H66" s="808"/>
      <c r="I66" s="806"/>
      <c r="J66" s="806"/>
      <c r="K66" s="806"/>
      <c r="L66" s="806"/>
      <c r="M66" s="806"/>
      <c r="N66" s="806"/>
      <c r="O66" s="806"/>
      <c r="P66" s="806"/>
      <c r="Q66" s="806"/>
      <c r="R66" s="806"/>
      <c r="S66" s="807"/>
      <c r="T66" s="1024"/>
      <c r="U66" s="1037"/>
      <c r="V66" s="1037"/>
      <c r="W66" s="1037"/>
      <c r="X66" s="1051"/>
      <c r="Y66" s="1051"/>
      <c r="Z66" s="1051"/>
      <c r="AA66" s="1051"/>
      <c r="AB66" s="1051"/>
      <c r="AC66" s="1051"/>
      <c r="AD66" s="1051"/>
      <c r="AE66" s="1051"/>
      <c r="AF66" s="1051"/>
      <c r="AG66" s="1051"/>
      <c r="AH66" s="1051"/>
      <c r="AI66" s="1051"/>
    </row>
    <row r="67" spans="2:35" s="1011" customFormat="1" ht="24.95" customHeight="1" x14ac:dyDescent="0.2">
      <c r="B67" s="456" t="s">
        <v>714</v>
      </c>
      <c r="C67" s="905">
        <v>389.46699999999998</v>
      </c>
      <c r="D67" s="905">
        <v>442.23365400000006</v>
      </c>
      <c r="E67" s="905">
        <v>151.78230499999998</v>
      </c>
      <c r="F67" s="905">
        <v>10815.030679292</v>
      </c>
      <c r="G67" s="905">
        <v>10187.95904315</v>
      </c>
      <c r="H67" s="811">
        <v>12804.654567309999</v>
      </c>
      <c r="I67" s="809">
        <v>13405.461550550001</v>
      </c>
      <c r="J67" s="809">
        <v>13551.83894605</v>
      </c>
      <c r="K67" s="809">
        <v>13800.655583790001</v>
      </c>
      <c r="L67" s="809">
        <v>13100.208057900001</v>
      </c>
      <c r="M67" s="809">
        <v>11063.15588072</v>
      </c>
      <c r="N67" s="809">
        <v>10973.633616769999</v>
      </c>
      <c r="O67" s="809">
        <v>11232.126021909999</v>
      </c>
      <c r="P67" s="809">
        <v>11006.54206304</v>
      </c>
      <c r="Q67" s="809">
        <v>10000.2967441</v>
      </c>
      <c r="R67" s="809">
        <v>9939.5994262998011</v>
      </c>
      <c r="S67" s="810">
        <v>10187.95904315</v>
      </c>
      <c r="T67" s="628" t="s">
        <v>949</v>
      </c>
      <c r="U67" s="1037"/>
      <c r="V67" s="1037"/>
      <c r="W67" s="1037"/>
      <c r="X67" s="1051"/>
      <c r="Y67" s="1051"/>
      <c r="Z67" s="1051"/>
      <c r="AA67" s="1051"/>
      <c r="AB67" s="1051"/>
      <c r="AC67" s="1051"/>
      <c r="AD67" s="1051"/>
      <c r="AE67" s="1051"/>
      <c r="AF67" s="1051"/>
      <c r="AG67" s="1051"/>
      <c r="AH67" s="1051"/>
      <c r="AI67" s="1051"/>
    </row>
    <row r="68" spans="2:35" s="1011" customFormat="1" ht="7.5" customHeight="1" x14ac:dyDescent="0.2">
      <c r="B68" s="1022"/>
      <c r="C68" s="909"/>
      <c r="D68" s="909"/>
      <c r="E68" s="909"/>
      <c r="F68" s="909"/>
      <c r="G68" s="909"/>
      <c r="H68" s="808"/>
      <c r="I68" s="806"/>
      <c r="J68" s="806"/>
      <c r="K68" s="806"/>
      <c r="L68" s="806"/>
      <c r="M68" s="806"/>
      <c r="N68" s="806"/>
      <c r="O68" s="806"/>
      <c r="P68" s="806"/>
      <c r="Q68" s="806"/>
      <c r="R68" s="806"/>
      <c r="S68" s="807"/>
      <c r="T68" s="1024"/>
      <c r="U68" s="1037"/>
      <c r="V68" s="1037"/>
      <c r="W68" s="1037"/>
      <c r="X68" s="1051"/>
      <c r="Y68" s="1051"/>
      <c r="Z68" s="1051"/>
      <c r="AA68" s="1051"/>
      <c r="AB68" s="1051"/>
      <c r="AC68" s="1051"/>
      <c r="AD68" s="1051"/>
      <c r="AE68" s="1051"/>
      <c r="AF68" s="1051"/>
      <c r="AG68" s="1051"/>
      <c r="AH68" s="1051"/>
      <c r="AI68" s="1051"/>
    </row>
    <row r="69" spans="2:35" s="1011" customFormat="1" ht="24.95" customHeight="1" x14ac:dyDescent="0.2">
      <c r="B69" s="456" t="s">
        <v>715</v>
      </c>
      <c r="C69" s="905">
        <v>23373.530079980002</v>
      </c>
      <c r="D69" s="905">
        <v>34802.216671419999</v>
      </c>
      <c r="E69" s="905">
        <v>56375.583490488658</v>
      </c>
      <c r="F69" s="905">
        <v>69227.389420039981</v>
      </c>
      <c r="G69" s="905">
        <v>73217.170391864027</v>
      </c>
      <c r="H69" s="811">
        <v>72848.458048256303</v>
      </c>
      <c r="I69" s="809">
        <v>75309.499551322791</v>
      </c>
      <c r="J69" s="809">
        <v>75148.317817373594</v>
      </c>
      <c r="K69" s="809">
        <v>73450.984229725378</v>
      </c>
      <c r="L69" s="809">
        <v>72763.536388327193</v>
      </c>
      <c r="M69" s="809">
        <v>72559.511243904853</v>
      </c>
      <c r="N69" s="809">
        <v>72121.369353752496</v>
      </c>
      <c r="O69" s="809">
        <v>71748.65564518256</v>
      </c>
      <c r="P69" s="809">
        <v>70055.392461160096</v>
      </c>
      <c r="Q69" s="809">
        <v>70300.74460362774</v>
      </c>
      <c r="R69" s="809">
        <v>71122.681427476389</v>
      </c>
      <c r="S69" s="810">
        <v>73217.170391864027</v>
      </c>
      <c r="T69" s="628" t="s">
        <v>856</v>
      </c>
      <c r="U69" s="1037"/>
      <c r="V69" s="1037"/>
      <c r="W69" s="1037"/>
      <c r="X69" s="1051"/>
      <c r="Y69" s="1051"/>
      <c r="Z69" s="1051"/>
      <c r="AA69" s="1051"/>
      <c r="AB69" s="1051"/>
      <c r="AC69" s="1051"/>
      <c r="AD69" s="1051"/>
      <c r="AE69" s="1051"/>
      <c r="AF69" s="1051"/>
      <c r="AG69" s="1051"/>
      <c r="AH69" s="1051"/>
      <c r="AI69" s="1051"/>
    </row>
    <row r="70" spans="2:35" s="1011" customFormat="1" ht="6" customHeight="1" x14ac:dyDescent="0.2">
      <c r="B70" s="1022"/>
      <c r="C70" s="909"/>
      <c r="D70" s="909"/>
      <c r="E70" s="909"/>
      <c r="F70" s="909"/>
      <c r="G70" s="909"/>
      <c r="H70" s="808"/>
      <c r="I70" s="806"/>
      <c r="J70" s="806"/>
      <c r="K70" s="806"/>
      <c r="L70" s="806"/>
      <c r="M70" s="806"/>
      <c r="N70" s="806"/>
      <c r="O70" s="806"/>
      <c r="P70" s="806"/>
      <c r="Q70" s="806"/>
      <c r="R70" s="806"/>
      <c r="S70" s="807"/>
      <c r="T70" s="1024"/>
      <c r="U70" s="1037"/>
      <c r="V70" s="1037"/>
      <c r="W70" s="1037"/>
      <c r="X70" s="1051"/>
      <c r="Y70" s="1051"/>
      <c r="Z70" s="1051"/>
      <c r="AA70" s="1051"/>
      <c r="AB70" s="1051"/>
      <c r="AC70" s="1051"/>
      <c r="AD70" s="1051"/>
      <c r="AE70" s="1051"/>
      <c r="AF70" s="1051"/>
      <c r="AG70" s="1051"/>
      <c r="AH70" s="1051"/>
      <c r="AI70" s="1051"/>
    </row>
    <row r="71" spans="2:35" s="1011" customFormat="1" ht="24.75" customHeight="1" x14ac:dyDescent="0.2">
      <c r="B71" s="456" t="s">
        <v>885</v>
      </c>
      <c r="C71" s="905">
        <v>6105.5728986824997</v>
      </c>
      <c r="D71" s="905">
        <v>6329.328753578</v>
      </c>
      <c r="E71" s="905">
        <v>9502.8648023343467</v>
      </c>
      <c r="F71" s="905">
        <v>16652.256029020326</v>
      </c>
      <c r="G71" s="905">
        <v>33109.411558589993</v>
      </c>
      <c r="H71" s="811">
        <v>19594.626480688359</v>
      </c>
      <c r="I71" s="809">
        <v>20805.698785555076</v>
      </c>
      <c r="J71" s="809">
        <v>22482.350824645411</v>
      </c>
      <c r="K71" s="809">
        <v>23895.940114184665</v>
      </c>
      <c r="L71" s="809">
        <v>24745.2474736775</v>
      </c>
      <c r="M71" s="809">
        <v>25249.324129702429</v>
      </c>
      <c r="N71" s="809">
        <v>25278.480179264949</v>
      </c>
      <c r="O71" s="809">
        <v>26164.603464204094</v>
      </c>
      <c r="P71" s="809">
        <v>28128.814229852225</v>
      </c>
      <c r="Q71" s="809">
        <v>29818.194503215993</v>
      </c>
      <c r="R71" s="809">
        <v>30425.473663718996</v>
      </c>
      <c r="S71" s="810">
        <v>33109.411558589993</v>
      </c>
      <c r="T71" s="628" t="s">
        <v>6</v>
      </c>
      <c r="U71" s="1037"/>
      <c r="V71" s="1037"/>
      <c r="W71" s="1037"/>
      <c r="X71" s="1051"/>
      <c r="Y71" s="1051"/>
      <c r="Z71" s="1051"/>
      <c r="AA71" s="1051"/>
      <c r="AB71" s="1051"/>
      <c r="AC71" s="1051"/>
      <c r="AD71" s="1051"/>
      <c r="AE71" s="1051"/>
      <c r="AF71" s="1051"/>
      <c r="AG71" s="1051"/>
      <c r="AH71" s="1051"/>
      <c r="AI71" s="1051"/>
    </row>
    <row r="72" spans="2:35" s="1060" customFormat="1" ht="19.5" customHeight="1" thickBot="1" x14ac:dyDescent="0.25">
      <c r="B72" s="1052"/>
      <c r="C72" s="1053"/>
      <c r="D72" s="1053"/>
      <c r="E72" s="1054"/>
      <c r="F72" s="1054"/>
      <c r="G72" s="1054"/>
      <c r="H72" s="1055"/>
      <c r="I72" s="1056"/>
      <c r="J72" s="1056"/>
      <c r="K72" s="1056"/>
      <c r="L72" s="1056"/>
      <c r="M72" s="1056"/>
      <c r="N72" s="1056"/>
      <c r="O72" s="1056"/>
      <c r="P72" s="1056"/>
      <c r="Q72" s="1056"/>
      <c r="R72" s="1056"/>
      <c r="S72" s="1057"/>
      <c r="T72" s="1058"/>
      <c r="U72" s="1059"/>
      <c r="V72" s="1059"/>
      <c r="W72" s="1059"/>
      <c r="AI72" s="1061"/>
    </row>
    <row r="73" spans="2:35" ht="8.25" customHeight="1" thickTop="1" x14ac:dyDescent="0.65">
      <c r="C73" s="277"/>
      <c r="D73" s="277"/>
      <c r="E73" s="277"/>
      <c r="F73" s="277"/>
      <c r="G73" s="277"/>
      <c r="H73" s="277"/>
      <c r="I73" s="277"/>
      <c r="J73" s="277"/>
      <c r="K73" s="277"/>
      <c r="L73" s="277"/>
      <c r="M73" s="277"/>
      <c r="N73" s="277"/>
      <c r="O73" s="277"/>
      <c r="P73" s="277"/>
      <c r="Q73" s="277"/>
      <c r="R73" s="277"/>
      <c r="S73" s="277"/>
      <c r="U73" s="269"/>
      <c r="V73" s="269"/>
      <c r="W73" s="269"/>
    </row>
    <row r="74" spans="2:35" s="336" customFormat="1" ht="22.5" x14ac:dyDescent="0.5">
      <c r="B74" s="336" t="s">
        <v>1767</v>
      </c>
      <c r="T74" s="485" t="s">
        <v>1769</v>
      </c>
      <c r="U74" s="486"/>
    </row>
    <row r="75" spans="2:35" s="336" customFormat="1" ht="22.5" x14ac:dyDescent="0.5">
      <c r="B75" s="359" t="s">
        <v>1542</v>
      </c>
      <c r="T75" s="336" t="s">
        <v>1543</v>
      </c>
    </row>
    <row r="76" spans="2:35" s="129" customFormat="1" ht="18.75" x14ac:dyDescent="0.45">
      <c r="B76" s="143"/>
    </row>
    <row r="77" spans="2:35" s="274" customFormat="1" ht="23.25" x14ac:dyDescent="0.5">
      <c r="C77" s="275"/>
      <c r="D77" s="275"/>
      <c r="E77" s="275"/>
      <c r="F77" s="275"/>
      <c r="G77" s="275"/>
      <c r="H77" s="275"/>
      <c r="I77" s="275"/>
      <c r="J77" s="1688"/>
      <c r="K77" s="275"/>
      <c r="L77" s="275"/>
      <c r="M77" s="275"/>
      <c r="N77" s="275"/>
      <c r="O77" s="275"/>
      <c r="P77" s="275"/>
      <c r="Q77" s="275"/>
      <c r="R77" s="275"/>
      <c r="S77" s="275"/>
      <c r="T77" s="275"/>
      <c r="U77" s="275"/>
      <c r="V77" s="275"/>
      <c r="W77" s="275"/>
      <c r="X77" s="275"/>
      <c r="Y77" s="275"/>
    </row>
    <row r="79" spans="2:35" x14ac:dyDescent="0.5">
      <c r="C79" s="275"/>
      <c r="D79" s="275"/>
      <c r="E79" s="275"/>
      <c r="F79" s="275"/>
      <c r="G79" s="275"/>
      <c r="H79" s="275"/>
      <c r="I79" s="275"/>
      <c r="J79" s="275"/>
      <c r="K79" s="275"/>
      <c r="L79" s="275"/>
      <c r="M79" s="275"/>
      <c r="N79" s="275"/>
      <c r="O79" s="275"/>
      <c r="P79" s="275"/>
      <c r="Q79" s="275"/>
      <c r="R79" s="275"/>
      <c r="S79" s="275"/>
    </row>
    <row r="80" spans="2:35" x14ac:dyDescent="0.5">
      <c r="C80" s="278"/>
      <c r="D80" s="278"/>
      <c r="E80" s="278"/>
      <c r="F80" s="278"/>
      <c r="G80" s="278"/>
      <c r="H80" s="278"/>
      <c r="I80" s="278"/>
      <c r="J80" s="278"/>
      <c r="K80" s="278"/>
      <c r="L80" s="278"/>
      <c r="M80" s="278"/>
      <c r="N80" s="278"/>
      <c r="O80" s="278"/>
      <c r="P80" s="278"/>
      <c r="Q80" s="278"/>
      <c r="R80" s="278"/>
      <c r="S80" s="278"/>
    </row>
    <row r="81" spans="2:20" ht="21.75" customHeight="1" x14ac:dyDescent="0.35">
      <c r="B81" s="276"/>
      <c r="C81" s="278"/>
      <c r="D81" s="278"/>
      <c r="E81" s="278"/>
      <c r="F81" s="278"/>
      <c r="G81" s="278"/>
      <c r="H81" s="278"/>
      <c r="I81" s="278"/>
      <c r="J81" s="278"/>
      <c r="K81" s="278"/>
      <c r="L81" s="278"/>
      <c r="M81" s="278"/>
      <c r="N81" s="278"/>
      <c r="O81" s="278"/>
      <c r="P81" s="278"/>
      <c r="Q81" s="278"/>
      <c r="R81" s="278"/>
      <c r="S81" s="278"/>
      <c r="T81" s="276"/>
    </row>
    <row r="82" spans="2:20" ht="21.75" customHeight="1" x14ac:dyDescent="0.35">
      <c r="B82" s="276"/>
      <c r="C82" s="278"/>
      <c r="D82" s="278"/>
      <c r="E82" s="278"/>
      <c r="F82" s="278"/>
      <c r="G82" s="278"/>
      <c r="H82" s="278"/>
      <c r="I82" s="278"/>
      <c r="J82" s="278"/>
      <c r="K82" s="278"/>
      <c r="L82" s="278"/>
      <c r="M82" s="278"/>
      <c r="N82" s="278"/>
      <c r="O82" s="278"/>
      <c r="P82" s="278"/>
      <c r="Q82" s="278"/>
      <c r="R82" s="278"/>
      <c r="S82" s="278"/>
      <c r="T82" s="276"/>
    </row>
    <row r="83" spans="2:20" ht="15" x14ac:dyDescent="0.35">
      <c r="B83" s="276"/>
      <c r="T83" s="276"/>
    </row>
    <row r="84" spans="2:20" ht="15" x14ac:dyDescent="0.35">
      <c r="B84" s="276"/>
      <c r="T84" s="276"/>
    </row>
  </sheetData>
  <mergeCells count="11">
    <mergeCell ref="D9:D11"/>
    <mergeCell ref="T9:T11"/>
    <mergeCell ref="B9:B11"/>
    <mergeCell ref="K4:T4"/>
    <mergeCell ref="B4:J4"/>
    <mergeCell ref="K9:S9"/>
    <mergeCell ref="H9:J9"/>
    <mergeCell ref="G9:G11"/>
    <mergeCell ref="E9:E11"/>
    <mergeCell ref="F9:F11"/>
    <mergeCell ref="C9:C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0"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2022-01-04T10:50:29Z</cp:lastPrinted>
  <dcterms:created xsi:type="dcterms:W3CDTF">2003-10-27T16:49:11Z</dcterms:created>
  <dcterms:modified xsi:type="dcterms:W3CDTF">2022-01-31T12:06:33Z</dcterms:modified>
</cp:coreProperties>
</file>