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705" yWindow="555" windowWidth="20730" windowHeight="6930" tabRatio="919" firstSheet="1" activeTab="1"/>
  </bookViews>
  <sheets>
    <sheet name="ملاحظة" sheetId="53" r:id="rId1"/>
    <sheet name="الفهرس  " sheetId="99" r:id="rId2"/>
    <sheet name="أهم المصطلحات الاقتصادية" sheetId="120" r:id="rId3"/>
    <sheet name="القسم الأول" sheetId="50" r:id="rId4"/>
    <sheet name="جدول1" sheetId="17" r:id="rId5"/>
    <sheet name="جدول4  (2)" sheetId="117" state="hidden" r:id="rId6"/>
    <sheet name="جدول5 (2)" sheetId="118" state="hidden" r:id="rId7"/>
    <sheet name="جدول  2" sheetId="2" r:id="rId8"/>
    <sheet name="جدول 3" sheetId="76" r:id="rId9"/>
    <sheet name="جدول 4" sheetId="75" r:id="rId10"/>
    <sheet name="جدول 5" sheetId="86" r:id="rId11"/>
    <sheet name="جدول 6" sheetId="116" r:id="rId12"/>
    <sheet name="جدول 7" sheetId="68" r:id="rId13"/>
    <sheet name="جدول 8" sheetId="22" r:id="rId14"/>
    <sheet name="جدول 9-10" sheetId="82" r:id="rId15"/>
    <sheet name="جدول 11" sheetId="81" r:id="rId16"/>
    <sheet name="جدول 12 " sheetId="62" r:id="rId17"/>
    <sheet name="جدول 13-14" sheetId="83" r:id="rId18"/>
    <sheet name="جدول 15" sheetId="63" r:id="rId19"/>
    <sheet name="جدول 16  " sheetId="64" r:id="rId20"/>
    <sheet name="جدول 17" sheetId="109" r:id="rId21"/>
    <sheet name="جدول 18" sheetId="33" r:id="rId22"/>
    <sheet name="القسم الثاني" sheetId="121" r:id="rId23"/>
    <sheet name="جدول 19" sheetId="105" r:id="rId24"/>
    <sheet name="جدول 20 " sheetId="108" r:id="rId25"/>
    <sheet name="جدول 21 " sheetId="106" r:id="rId26"/>
    <sheet name="القسم الثالث" sheetId="122" r:id="rId27"/>
    <sheet name="جدول 22" sheetId="47" r:id="rId28"/>
    <sheet name="جدول 23" sheetId="46" r:id="rId29"/>
    <sheet name="القسم الرابع" sheetId="123" r:id="rId30"/>
    <sheet name="جدول 24" sheetId="54" r:id="rId31"/>
    <sheet name="جدول 25" sheetId="36" r:id="rId32"/>
    <sheet name="جدول 26-27" sheetId="48" r:id="rId33"/>
    <sheet name="جدول 28" sheetId="40" r:id="rId34"/>
    <sheet name="جدول 29  " sheetId="38" r:id="rId35"/>
    <sheet name="جدول 30 " sheetId="39" r:id="rId36"/>
    <sheet name="جدول 31  " sheetId="42" r:id="rId37"/>
    <sheet name="جدول 32 " sheetId="43" r:id="rId38"/>
    <sheet name="جدول 33 " sheetId="93" r:id="rId39"/>
    <sheet name="القسم الخامس" sheetId="124" r:id="rId40"/>
    <sheet name="جدول 34  " sheetId="24" r:id="rId41"/>
    <sheet name="جدول 35  " sheetId="30" r:id="rId42"/>
    <sheet name="جدول 36 " sheetId="25" r:id="rId43"/>
    <sheet name="جدول 37  " sheetId="26" r:id="rId44"/>
    <sheet name="جدول 38  " sheetId="31" r:id="rId45"/>
    <sheet name="جدول 39  " sheetId="32" r:id="rId46"/>
    <sheet name="جدول 40 " sheetId="37" r:id="rId47"/>
    <sheet name="جدول 41 " sheetId="27" r:id="rId48"/>
    <sheet name="جدول 42" sheetId="35" r:id="rId49"/>
    <sheet name="جدول 43" sheetId="110" r:id="rId50"/>
    <sheet name="الفهرس  (2)" sheetId="119" r:id="rId51"/>
  </sheets>
  <definedNames>
    <definedName name="_xlnm._FilterDatabase" localSheetId="37" hidden="1">'جدول 32 '!$B$26:$U$62</definedName>
    <definedName name="Part1" localSheetId="1" hidden="1">{#N/A,#N/A,TRUE,"جدول 10";#N/A,#N/A,TRUE,"جدول 10";#N/A,#N/A,TRUE,"جدول 10"}</definedName>
    <definedName name="Part1" localSheetId="50" hidden="1">{#N/A,#N/A,TRUE,"جدول 10";#N/A,#N/A,TRUE,"جدول 10";#N/A,#N/A,TRUE,"جدول 10"}</definedName>
    <definedName name="Part1" localSheetId="16" hidden="1">{#N/A,#N/A,TRUE,"جدول 10";#N/A,#N/A,TRUE,"جدول 10";#N/A,#N/A,TRUE,"جدول 10"}</definedName>
    <definedName name="Part1" localSheetId="18" hidden="1">{#N/A,#N/A,TRUE,"جدول 10";#N/A,#N/A,TRUE,"جدول 10";#N/A,#N/A,TRUE,"جدول 10"}</definedName>
    <definedName name="Part1" localSheetId="19" hidden="1">{#N/A,#N/A,TRUE,"جدول 10";#N/A,#N/A,TRUE,"جدول 10";#N/A,#N/A,TRUE,"جدول 10"}</definedName>
    <definedName name="Part1" localSheetId="30" hidden="1">{#N/A,#N/A,TRUE,"جدول 10";#N/A,#N/A,TRUE,"جدول 10";#N/A,#N/A,TRUE,"جدول 10"}</definedName>
    <definedName name="Part1" localSheetId="38" hidden="1">{#N/A,#N/A,TRUE,"جدول 10";#N/A,#N/A,TRUE,"جدول 10";#N/A,#N/A,TRUE,"جدول 10"}</definedName>
    <definedName name="Part1" localSheetId="49" hidden="1">{#N/A,#N/A,TRUE,"جدول 10";#N/A,#N/A,TRUE,"جدول 10";#N/A,#N/A,TRUE,"جدول 10"}</definedName>
    <definedName name="Part1" localSheetId="10" hidden="1">{#N/A,#N/A,TRUE,"جدول 10";#N/A,#N/A,TRUE,"جدول 10";#N/A,#N/A,TRUE,"جدول 10"}</definedName>
    <definedName name="Part1" localSheetId="11" hidden="1">{#N/A,#N/A,TRUE,"جدول 10";#N/A,#N/A,TRUE,"جدول 10";#N/A,#N/A,TRUE,"جدول 10"}</definedName>
    <definedName name="Part1" localSheetId="12" hidden="1">{#N/A,#N/A,TRUE,"جدول 10";#N/A,#N/A,TRUE,"جدول 10";#N/A,#N/A,TRUE,"جدول 10"}</definedName>
    <definedName name="Part1" localSheetId="0" hidden="1">{#N/A,#N/A,TRUE,"جدول 10";#N/A,#N/A,TRUE,"جدول 10";#N/A,#N/A,TRUE,"جدول 10"}</definedName>
    <definedName name="_xlnm.Print_Area" localSheetId="1">'الفهرس  '!$B$1:$F$61</definedName>
    <definedName name="_xlnm.Print_Area" localSheetId="50">'الفهرس  (2)'!$B$1:$F$61</definedName>
    <definedName name="_xlnm.Print_Area" localSheetId="3">'القسم الأول'!$A$1:$A$23</definedName>
    <definedName name="_xlnm.Print_Area" localSheetId="26">'القسم الثالث'!$A$1:$A$23</definedName>
    <definedName name="_xlnm.Print_Area" localSheetId="22">'القسم الثاني'!$A$1:$A$23</definedName>
    <definedName name="_xlnm.Print_Area" localSheetId="39">'القسم الخامس'!$A$1:$A$23</definedName>
    <definedName name="_xlnm.Print_Area" localSheetId="29">'القسم الرابع'!$A$1:$A$23</definedName>
    <definedName name="_xlnm.Print_Area" localSheetId="7">'جدول  2'!$B$1:$U$77</definedName>
    <definedName name="_xlnm.Print_Area" localSheetId="15">'جدول 11'!$B$1:$U$60</definedName>
    <definedName name="_xlnm.Print_Area" localSheetId="16">'جدول 12 '!$B$1:$G$62</definedName>
    <definedName name="_xlnm.Print_Area" localSheetId="17">'جدول 13-14'!$B$1:$L$87</definedName>
    <definedName name="_xlnm.Print_Area" localSheetId="18">'جدول 15'!$B$1:$F$76</definedName>
    <definedName name="_xlnm.Print_Area" localSheetId="19">'جدول 16  '!$B$1:$E$27</definedName>
    <definedName name="_xlnm.Print_Area" localSheetId="20">'جدول 17'!$B$1:$U$24</definedName>
    <definedName name="_xlnm.Print_Area" localSheetId="21">'جدول 18'!$B$1:$I$81</definedName>
    <definedName name="_xlnm.Print_Area" localSheetId="23">'جدول 19'!$B$1:$I$48</definedName>
    <definedName name="_xlnm.Print_Area" localSheetId="24">'جدول 20 '!$B$1:$U$54</definedName>
    <definedName name="_xlnm.Print_Area" localSheetId="25">'جدول 21 '!$B$1:$K$45</definedName>
    <definedName name="_xlnm.Print_Area" localSheetId="27">'جدول 22'!$B$1:$I$43</definedName>
    <definedName name="_xlnm.Print_Area" localSheetId="28">'جدول 23'!$B$1:$I$64</definedName>
    <definedName name="_xlnm.Print_Area" localSheetId="30">'جدول 24'!$B$1:$I$43</definedName>
    <definedName name="_xlnm.Print_Area" localSheetId="31">'جدول 25'!$B$1:$U$67</definedName>
    <definedName name="_xlnm.Print_Area" localSheetId="32">'جدول 26-27'!$B$1:$I$63</definedName>
    <definedName name="_xlnm.Print_Area" localSheetId="33">'جدول 28'!$B$1:$I$77</definedName>
    <definedName name="_xlnm.Print_Area" localSheetId="34">'جدول 29  '!$B$1:$I$78</definedName>
    <definedName name="_xlnm.Print_Area" localSheetId="8">'جدول 3'!$B$1:$U$74</definedName>
    <definedName name="_xlnm.Print_Area" localSheetId="35">'جدول 30 '!$B$1:$I$78</definedName>
    <definedName name="_xlnm.Print_Area" localSheetId="36">'جدول 31  '!$B$1:$U$68</definedName>
    <definedName name="_xlnm.Print_Area" localSheetId="37">'جدول 32 '!$B$1:$U$65</definedName>
    <definedName name="_xlnm.Print_Area" localSheetId="38">'جدول 33 '!$B$1:$U$65</definedName>
    <definedName name="_xlnm.Print_Area" localSheetId="40">'جدول 34  '!$B$1:$I$38</definedName>
    <definedName name="_xlnm.Print_Area" localSheetId="41">'جدول 35  '!$B$1:$I$42</definedName>
    <definedName name="_xlnm.Print_Area" localSheetId="42">'جدول 36 '!$B$1:$I$42</definedName>
    <definedName name="_xlnm.Print_Area" localSheetId="43">'جدول 37  '!$B$1:$I$51</definedName>
    <definedName name="_xlnm.Print_Area" localSheetId="44">'جدول 38  '!$B$1:$I$60</definedName>
    <definedName name="_xlnm.Print_Area" localSheetId="45">'جدول 39  '!$B$1:$J$41</definedName>
    <definedName name="_xlnm.Print_Area" localSheetId="9">'جدول 4'!$B$1:$U$77</definedName>
    <definedName name="_xlnm.Print_Area" localSheetId="46">'جدول 40 '!$B$1:$I$70</definedName>
    <definedName name="_xlnm.Print_Area" localSheetId="47">'جدول 41 '!$B$1:$I$40</definedName>
    <definedName name="_xlnm.Print_Area" localSheetId="48">'جدول 42'!$B$1:$I$30</definedName>
    <definedName name="_xlnm.Print_Area" localSheetId="49">'جدول 43'!$B$1:$V$68</definedName>
    <definedName name="_xlnm.Print_Area" localSheetId="10">'جدول 5'!$B$1:$U$61</definedName>
    <definedName name="_xlnm.Print_Area" localSheetId="11">'جدول 6'!$B$1:$U$76</definedName>
    <definedName name="_xlnm.Print_Area" localSheetId="12">'جدول 7'!$B$1:$U$66</definedName>
    <definedName name="_xlnm.Print_Area" localSheetId="13">'جدول 8'!$B$1:$U$70</definedName>
    <definedName name="_xlnm.Print_Area" localSheetId="14">'جدول 9-10'!$B$1:$U$75</definedName>
    <definedName name="_xlnm.Print_Area" localSheetId="4">جدول1!$B$1:$I$45</definedName>
    <definedName name="_xlnm.Print_Area" localSheetId="5">'جدول4  (2)'!$B$1:$W$85</definedName>
    <definedName name="_xlnm.Print_Area" localSheetId="6">'جدول5 (2)'!$B$1:$W$67</definedName>
    <definedName name="_xlnm.Print_Area" localSheetId="0">ملاحظة!$B$1:$S$40</definedName>
    <definedName name="wrn.تسليف._.المصارف." localSheetId="1" hidden="1">{#N/A,#N/A,TRUE,"جدول 10";#N/A,#N/A,TRUE,"جدول 10";#N/A,#N/A,TRUE,"جدول 10"}</definedName>
    <definedName name="wrn.تسليف._.المصارف." localSheetId="50" hidden="1">{#N/A,#N/A,TRUE,"جدول 10";#N/A,#N/A,TRUE,"جدول 10";#N/A,#N/A,TRUE,"جدول 10"}</definedName>
    <definedName name="wrn.تسليف._.المصارف." localSheetId="3" hidden="1">{#N/A,#N/A,TRUE,"جدول 10";#N/A,#N/A,TRUE,"جدول 10";#N/A,#N/A,TRUE,"جدول 10"}</definedName>
    <definedName name="wrn.تسليف._.المصارف." localSheetId="26" hidden="1">{#N/A,#N/A,TRUE,"جدول 10";#N/A,#N/A,TRUE,"جدول 10";#N/A,#N/A,TRUE,"جدول 10"}</definedName>
    <definedName name="wrn.تسليف._.المصارف." localSheetId="22" hidden="1">{#N/A,#N/A,TRUE,"جدول 10";#N/A,#N/A,TRUE,"جدول 10";#N/A,#N/A,TRUE,"جدول 10"}</definedName>
    <definedName name="wrn.تسليف._.المصارف." localSheetId="39" hidden="1">{#N/A,#N/A,TRUE,"جدول 10";#N/A,#N/A,TRUE,"جدول 10";#N/A,#N/A,TRUE,"جدول 10"}</definedName>
    <definedName name="wrn.تسليف._.المصارف." localSheetId="29" hidden="1">{#N/A,#N/A,TRUE,"جدول 10";#N/A,#N/A,TRUE,"جدول 10";#N/A,#N/A,TRUE,"جدول 10"}</definedName>
    <definedName name="wrn.تسليف._.المصارف." localSheetId="16" hidden="1">{#N/A,#N/A,TRUE,"جدول 10";#N/A,#N/A,TRUE,"جدول 10";#N/A,#N/A,TRUE,"جدول 10"}</definedName>
    <definedName name="wrn.تسليف._.المصارف." localSheetId="18" hidden="1">{#N/A,#N/A,TRUE,"جدول 10";#N/A,#N/A,TRUE,"جدول 10";#N/A,#N/A,TRUE,"جدول 10"}</definedName>
    <definedName name="wrn.تسليف._.المصارف." localSheetId="19" hidden="1">{#N/A,#N/A,TRUE,"جدول 10";#N/A,#N/A,TRUE,"جدول 10";#N/A,#N/A,TRUE,"جدول 10"}</definedName>
    <definedName name="wrn.تسليف._.المصارف." localSheetId="27" hidden="1">{#N/A,#N/A,TRUE,"جدول 10";#N/A,#N/A,TRUE,"جدول 10";#N/A,#N/A,TRUE,"جدول 10"}</definedName>
    <definedName name="wrn.تسليف._.المصارف." localSheetId="28" hidden="1">{#N/A,#N/A,TRUE,"جدول 10";#N/A,#N/A,TRUE,"جدول 10";#N/A,#N/A,TRUE,"جدول 10"}</definedName>
    <definedName name="wrn.تسليف._.المصارف." localSheetId="30" hidden="1">{#N/A,#N/A,TRUE,"جدول 10";#N/A,#N/A,TRUE,"جدول 10";#N/A,#N/A,TRUE,"جدول 10"}</definedName>
    <definedName name="wrn.تسليف._.المصارف." localSheetId="32" hidden="1">{#N/A,#N/A,TRUE,"جدول 10";#N/A,#N/A,TRUE,"جدول 10";#N/A,#N/A,TRUE,"جدول 10"}</definedName>
    <definedName name="wrn.تسليف._.المصارف." localSheetId="38" hidden="1">{#N/A,#N/A,TRUE,"جدول 10";#N/A,#N/A,TRUE,"جدول 10";#N/A,#N/A,TRUE,"جدول 10"}</definedName>
    <definedName name="wrn.تسليف._.المصارف." localSheetId="49" hidden="1">{#N/A,#N/A,TRUE,"جدول 10";#N/A,#N/A,TRUE,"جدول 10";#N/A,#N/A,TRUE,"جدول 10"}</definedName>
    <definedName name="wrn.تسليف._.المصارف." localSheetId="10" hidden="1">{#N/A,#N/A,TRUE,"جدول 10";#N/A,#N/A,TRUE,"جدول 10";#N/A,#N/A,TRUE,"جدول 10"}</definedName>
    <definedName name="wrn.تسليف._.المصارف." localSheetId="11" hidden="1">{#N/A,#N/A,TRUE,"جدول 10";#N/A,#N/A,TRUE,"جدول 10";#N/A,#N/A,TRUE,"جدول 10"}</definedName>
    <definedName name="wrn.تسليف._.المصارف." localSheetId="12" hidden="1">{#N/A,#N/A,TRUE,"جدول 10";#N/A,#N/A,TRUE,"جدول 10";#N/A,#N/A,TRUE,"جدول 10"}</definedName>
    <definedName name="wrn.تسليف._.المصارف." localSheetId="4" hidden="1">{#N/A,#N/A,TRUE,"جدول 10";#N/A,#N/A,TRUE,"جدول 10";#N/A,#N/A,TRUE,"جدول 10"}</definedName>
    <definedName name="wrn.تسليف._.المصارف." localSheetId="0" hidden="1">{#N/A,#N/A,TRUE,"جدول 10";#N/A,#N/A,TRUE,"جدول 10";#N/A,#N/A,TRUE,"جدول 10"}</definedName>
    <definedName name="أهم" localSheetId="1" hidden="1">{#N/A,#N/A,TRUE,"جدول 10";#N/A,#N/A,TRUE,"جدول 10";#N/A,#N/A,TRUE,"جدول 10"}</definedName>
    <definedName name="أهم" localSheetId="50" hidden="1">{#N/A,#N/A,TRUE,"جدول 10";#N/A,#N/A,TRUE,"جدول 10";#N/A,#N/A,TRUE,"جدول 10"}</definedName>
    <definedName name="أهم" localSheetId="3" hidden="1">{#N/A,#N/A,TRUE,"جدول 10";#N/A,#N/A,TRUE,"جدول 10";#N/A,#N/A,TRUE,"جدول 10"}</definedName>
    <definedName name="أهم" localSheetId="26" hidden="1">{#N/A,#N/A,TRUE,"جدول 10";#N/A,#N/A,TRUE,"جدول 10";#N/A,#N/A,TRUE,"جدول 10"}</definedName>
    <definedName name="أهم" localSheetId="22" hidden="1">{#N/A,#N/A,TRUE,"جدول 10";#N/A,#N/A,TRUE,"جدول 10";#N/A,#N/A,TRUE,"جدول 10"}</definedName>
    <definedName name="أهم" localSheetId="39" hidden="1">{#N/A,#N/A,TRUE,"جدول 10";#N/A,#N/A,TRUE,"جدول 10";#N/A,#N/A,TRUE,"جدول 10"}</definedName>
    <definedName name="أهم" localSheetId="29" hidden="1">{#N/A,#N/A,TRUE,"جدول 10";#N/A,#N/A,TRUE,"جدول 10";#N/A,#N/A,TRUE,"جدول 10"}</definedName>
    <definedName name="أهم" localSheetId="16" hidden="1">{#N/A,#N/A,TRUE,"جدول 10";#N/A,#N/A,TRUE,"جدول 10";#N/A,#N/A,TRUE,"جدول 10"}</definedName>
    <definedName name="أهم" localSheetId="18" hidden="1">{#N/A,#N/A,TRUE,"جدول 10";#N/A,#N/A,TRUE,"جدول 10";#N/A,#N/A,TRUE,"جدول 10"}</definedName>
    <definedName name="أهم" localSheetId="19" hidden="1">{#N/A,#N/A,TRUE,"جدول 10";#N/A,#N/A,TRUE,"جدول 10";#N/A,#N/A,TRUE,"جدول 10"}</definedName>
    <definedName name="أهم" localSheetId="30" hidden="1">{#N/A,#N/A,TRUE,"جدول 10";#N/A,#N/A,TRUE,"جدول 10";#N/A,#N/A,TRUE,"جدول 10"}</definedName>
    <definedName name="أهم" localSheetId="38" hidden="1">{#N/A,#N/A,TRUE,"جدول 10";#N/A,#N/A,TRUE,"جدول 10";#N/A,#N/A,TRUE,"جدول 10"}</definedName>
    <definedName name="أهم" localSheetId="49" hidden="1">{#N/A,#N/A,TRUE,"جدول 10";#N/A,#N/A,TRUE,"جدول 10";#N/A,#N/A,TRUE,"جدول 10"}</definedName>
    <definedName name="أهم" localSheetId="10" hidden="1">{#N/A,#N/A,TRUE,"جدول 10";#N/A,#N/A,TRUE,"جدول 10";#N/A,#N/A,TRUE,"جدول 10"}</definedName>
    <definedName name="أهم" localSheetId="11" hidden="1">{#N/A,#N/A,TRUE,"جدول 10";#N/A,#N/A,TRUE,"جدول 10";#N/A,#N/A,TRUE,"جدول 10"}</definedName>
    <definedName name="أهم" localSheetId="12" hidden="1">{#N/A,#N/A,TRUE,"جدول 10";#N/A,#N/A,TRUE,"جدول 10";#N/A,#N/A,TRUE,"جدول 10"}</definedName>
    <definedName name="أهم" localSheetId="0" hidden="1">{#N/A,#N/A,TRUE,"جدول 10";#N/A,#N/A,TRUE,"جدول 10";#N/A,#N/A,TRUE,"جدول 10"}</definedName>
    <definedName name="تسليف" localSheetId="1" hidden="1">{#N/A,#N/A,TRUE,"جدول 10";#N/A,#N/A,TRUE,"جدول 10";#N/A,#N/A,TRUE,"جدول 10"}</definedName>
    <definedName name="تسليف" localSheetId="50" hidden="1">{#N/A,#N/A,TRUE,"جدول 10";#N/A,#N/A,TRUE,"جدول 10";#N/A,#N/A,TRUE,"جدول 10"}</definedName>
    <definedName name="تسليف" localSheetId="3" hidden="1">{#N/A,#N/A,TRUE,"جدول 10";#N/A,#N/A,TRUE,"جدول 10";#N/A,#N/A,TRUE,"جدول 10"}</definedName>
    <definedName name="تسليف" localSheetId="26" hidden="1">{#N/A,#N/A,TRUE,"جدول 10";#N/A,#N/A,TRUE,"جدول 10";#N/A,#N/A,TRUE,"جدول 10"}</definedName>
    <definedName name="تسليف" localSheetId="22" hidden="1">{#N/A,#N/A,TRUE,"جدول 10";#N/A,#N/A,TRUE,"جدول 10";#N/A,#N/A,TRUE,"جدول 10"}</definedName>
    <definedName name="تسليف" localSheetId="39" hidden="1">{#N/A,#N/A,TRUE,"جدول 10";#N/A,#N/A,TRUE,"جدول 10";#N/A,#N/A,TRUE,"جدول 10"}</definedName>
    <definedName name="تسليف" localSheetId="29" hidden="1">{#N/A,#N/A,TRUE,"جدول 10";#N/A,#N/A,TRUE,"جدول 10";#N/A,#N/A,TRUE,"جدول 10"}</definedName>
    <definedName name="تسليف" localSheetId="16" hidden="1">{#N/A,#N/A,TRUE,"جدول 10";#N/A,#N/A,TRUE,"جدول 10";#N/A,#N/A,TRUE,"جدول 10"}</definedName>
    <definedName name="تسليف" localSheetId="18" hidden="1">{#N/A,#N/A,TRUE,"جدول 10";#N/A,#N/A,TRUE,"جدول 10";#N/A,#N/A,TRUE,"جدول 10"}</definedName>
    <definedName name="تسليف" localSheetId="19" hidden="1">{#N/A,#N/A,TRUE,"جدول 10";#N/A,#N/A,TRUE,"جدول 10";#N/A,#N/A,TRUE,"جدول 10"}</definedName>
    <definedName name="تسليف" localSheetId="30" hidden="1">{#N/A,#N/A,TRUE,"جدول 10";#N/A,#N/A,TRUE,"جدول 10";#N/A,#N/A,TRUE,"جدول 10"}</definedName>
    <definedName name="تسليف" localSheetId="38" hidden="1">{#N/A,#N/A,TRUE,"جدول 10";#N/A,#N/A,TRUE,"جدول 10";#N/A,#N/A,TRUE,"جدول 10"}</definedName>
    <definedName name="تسليف" localSheetId="49" hidden="1">{#N/A,#N/A,TRUE,"جدول 10";#N/A,#N/A,TRUE,"جدول 10";#N/A,#N/A,TRUE,"جدول 10"}</definedName>
    <definedName name="تسليف" localSheetId="10" hidden="1">{#N/A,#N/A,TRUE,"جدول 10";#N/A,#N/A,TRUE,"جدول 10";#N/A,#N/A,TRUE,"جدول 10"}</definedName>
    <definedName name="تسليف" localSheetId="11" hidden="1">{#N/A,#N/A,TRUE,"جدول 10";#N/A,#N/A,TRUE,"جدول 10";#N/A,#N/A,TRUE,"جدول 10"}</definedName>
    <definedName name="تسليف" localSheetId="12" hidden="1">{#N/A,#N/A,TRUE,"جدول 10";#N/A,#N/A,TRUE,"جدول 10";#N/A,#N/A,TRUE,"جدول 10"}</definedName>
    <definedName name="تسليف" localSheetId="0" hidden="1">{#N/A,#N/A,TRUE,"جدول 10";#N/A,#N/A,TRUE,"جدول 10";#N/A,#N/A,TRUE,"جدول 10"}</definedName>
    <definedName name="صرف" localSheetId="1" hidden="1">{#N/A,#N/A,TRUE,"جدول 10";#N/A,#N/A,TRUE,"جدول 10";#N/A,#N/A,TRUE,"جدول 10"}</definedName>
    <definedName name="صرف" localSheetId="50" hidden="1">{#N/A,#N/A,TRUE,"جدول 10";#N/A,#N/A,TRUE,"جدول 10";#N/A,#N/A,TRUE,"جدول 10"}</definedName>
    <definedName name="صرف" localSheetId="3" hidden="1">{#N/A,#N/A,TRUE,"جدول 10";#N/A,#N/A,TRUE,"جدول 10";#N/A,#N/A,TRUE,"جدول 10"}</definedName>
    <definedName name="صرف" localSheetId="26" hidden="1">{#N/A,#N/A,TRUE,"جدول 10";#N/A,#N/A,TRUE,"جدول 10";#N/A,#N/A,TRUE,"جدول 10"}</definedName>
    <definedName name="صرف" localSheetId="22" hidden="1">{#N/A,#N/A,TRUE,"جدول 10";#N/A,#N/A,TRUE,"جدول 10";#N/A,#N/A,TRUE,"جدول 10"}</definedName>
    <definedName name="صرف" localSheetId="39" hidden="1">{#N/A,#N/A,TRUE,"جدول 10";#N/A,#N/A,TRUE,"جدول 10";#N/A,#N/A,TRUE,"جدول 10"}</definedName>
    <definedName name="صرف" localSheetId="29" hidden="1">{#N/A,#N/A,TRUE,"جدول 10";#N/A,#N/A,TRUE,"جدول 10";#N/A,#N/A,TRUE,"جدول 10"}</definedName>
    <definedName name="صرف" localSheetId="16" hidden="1">{#N/A,#N/A,TRUE,"جدول 10";#N/A,#N/A,TRUE,"جدول 10";#N/A,#N/A,TRUE,"جدول 10"}</definedName>
    <definedName name="صرف" localSheetId="18" hidden="1">{#N/A,#N/A,TRUE,"جدول 10";#N/A,#N/A,TRUE,"جدول 10";#N/A,#N/A,TRUE,"جدول 10"}</definedName>
    <definedName name="صرف" localSheetId="19" hidden="1">{#N/A,#N/A,TRUE,"جدول 10";#N/A,#N/A,TRUE,"جدول 10";#N/A,#N/A,TRUE,"جدول 10"}</definedName>
    <definedName name="صرف" localSheetId="30" hidden="1">{#N/A,#N/A,TRUE,"جدول 10";#N/A,#N/A,TRUE,"جدول 10";#N/A,#N/A,TRUE,"جدول 10"}</definedName>
    <definedName name="صرف" localSheetId="38" hidden="1">{#N/A,#N/A,TRUE,"جدول 10";#N/A,#N/A,TRUE,"جدول 10";#N/A,#N/A,TRUE,"جدول 10"}</definedName>
    <definedName name="صرف" localSheetId="49" hidden="1">{#N/A,#N/A,TRUE,"جدول 10";#N/A,#N/A,TRUE,"جدول 10";#N/A,#N/A,TRUE,"جدول 10"}</definedName>
    <definedName name="صرف" localSheetId="10" hidden="1">{#N/A,#N/A,TRUE,"جدول 10";#N/A,#N/A,TRUE,"جدول 10";#N/A,#N/A,TRUE,"جدول 10"}</definedName>
    <definedName name="صرف" localSheetId="11" hidden="1">{#N/A,#N/A,TRUE,"جدول 10";#N/A,#N/A,TRUE,"جدول 10";#N/A,#N/A,TRUE,"جدول 10"}</definedName>
    <definedName name="صرف" localSheetId="12" hidden="1">{#N/A,#N/A,TRUE,"جدول 10";#N/A,#N/A,TRUE,"جدول 10";#N/A,#N/A,TRUE,"جدول 10"}</definedName>
    <definedName name="صرف" localSheetId="0" hidden="1">{#N/A,#N/A,TRUE,"جدول 10";#N/A,#N/A,TRUE,"جدول 10";#N/A,#N/A,TRUE,"جدول 10"}</definedName>
    <definedName name="صرف2" localSheetId="1" hidden="1">{#N/A,#N/A,TRUE,"جدول 10";#N/A,#N/A,TRUE,"جدول 10";#N/A,#N/A,TRUE,"جدول 10"}</definedName>
    <definedName name="صرف2" localSheetId="50" hidden="1">{#N/A,#N/A,TRUE,"جدول 10";#N/A,#N/A,TRUE,"جدول 10";#N/A,#N/A,TRUE,"جدول 10"}</definedName>
    <definedName name="صرف2" localSheetId="3" hidden="1">{#N/A,#N/A,TRUE,"جدول 10";#N/A,#N/A,TRUE,"جدول 10";#N/A,#N/A,TRUE,"جدول 10"}</definedName>
    <definedName name="صرف2" localSheetId="26" hidden="1">{#N/A,#N/A,TRUE,"جدول 10";#N/A,#N/A,TRUE,"جدول 10";#N/A,#N/A,TRUE,"جدول 10"}</definedName>
    <definedName name="صرف2" localSheetId="22" hidden="1">{#N/A,#N/A,TRUE,"جدول 10";#N/A,#N/A,TRUE,"جدول 10";#N/A,#N/A,TRUE,"جدول 10"}</definedName>
    <definedName name="صرف2" localSheetId="39" hidden="1">{#N/A,#N/A,TRUE,"جدول 10";#N/A,#N/A,TRUE,"جدول 10";#N/A,#N/A,TRUE,"جدول 10"}</definedName>
    <definedName name="صرف2" localSheetId="29" hidden="1">{#N/A,#N/A,TRUE,"جدول 10";#N/A,#N/A,TRUE,"جدول 10";#N/A,#N/A,TRUE,"جدول 10"}</definedName>
    <definedName name="صرف2" localSheetId="16" hidden="1">{#N/A,#N/A,TRUE,"جدول 10";#N/A,#N/A,TRUE,"جدول 10";#N/A,#N/A,TRUE,"جدول 10"}</definedName>
    <definedName name="صرف2" localSheetId="18" hidden="1">{#N/A,#N/A,TRUE,"جدول 10";#N/A,#N/A,TRUE,"جدول 10";#N/A,#N/A,TRUE,"جدول 10"}</definedName>
    <definedName name="صرف2" localSheetId="19" hidden="1">{#N/A,#N/A,TRUE,"جدول 10";#N/A,#N/A,TRUE,"جدول 10";#N/A,#N/A,TRUE,"جدول 10"}</definedName>
    <definedName name="صرف2" localSheetId="30" hidden="1">{#N/A,#N/A,TRUE,"جدول 10";#N/A,#N/A,TRUE,"جدول 10";#N/A,#N/A,TRUE,"جدول 10"}</definedName>
    <definedName name="صرف2" localSheetId="38" hidden="1">{#N/A,#N/A,TRUE,"جدول 10";#N/A,#N/A,TRUE,"جدول 10";#N/A,#N/A,TRUE,"جدول 10"}</definedName>
    <definedName name="صرف2" localSheetId="49" hidden="1">{#N/A,#N/A,TRUE,"جدول 10";#N/A,#N/A,TRUE,"جدول 10";#N/A,#N/A,TRUE,"جدول 10"}</definedName>
    <definedName name="صرف2" localSheetId="10" hidden="1">{#N/A,#N/A,TRUE,"جدول 10";#N/A,#N/A,TRUE,"جدول 10";#N/A,#N/A,TRUE,"جدول 10"}</definedName>
    <definedName name="صرف2" localSheetId="11" hidden="1">{#N/A,#N/A,TRUE,"جدول 10";#N/A,#N/A,TRUE,"جدول 10";#N/A,#N/A,TRUE,"جدول 10"}</definedName>
    <definedName name="صرف2" localSheetId="12" hidden="1">{#N/A,#N/A,TRUE,"جدول 10";#N/A,#N/A,TRUE,"جدول 10";#N/A,#N/A,TRUE,"جدول 10"}</definedName>
    <definedName name="صرف2" localSheetId="0" hidden="1">{#N/A,#N/A,TRUE,"جدول 10";#N/A,#N/A,TRUE,"جدول 10";#N/A,#N/A,TRUE,"جدول 10"}</definedName>
    <definedName name="فوائد" localSheetId="1" hidden="1">{#N/A,#N/A,TRUE,"جدول 10";#N/A,#N/A,TRUE,"جدول 10";#N/A,#N/A,TRUE,"جدول 10"}</definedName>
    <definedName name="فوائد" localSheetId="50" hidden="1">{#N/A,#N/A,TRUE,"جدول 10";#N/A,#N/A,TRUE,"جدول 10";#N/A,#N/A,TRUE,"جدول 10"}</definedName>
    <definedName name="فوائد" localSheetId="3" hidden="1">{#N/A,#N/A,TRUE,"جدول 10";#N/A,#N/A,TRUE,"جدول 10";#N/A,#N/A,TRUE,"جدول 10"}</definedName>
    <definedName name="فوائد" localSheetId="26" hidden="1">{#N/A,#N/A,TRUE,"جدول 10";#N/A,#N/A,TRUE,"جدول 10";#N/A,#N/A,TRUE,"جدول 10"}</definedName>
    <definedName name="فوائد" localSheetId="22" hidden="1">{#N/A,#N/A,TRUE,"جدول 10";#N/A,#N/A,TRUE,"جدول 10";#N/A,#N/A,TRUE,"جدول 10"}</definedName>
    <definedName name="فوائد" localSheetId="39" hidden="1">{#N/A,#N/A,TRUE,"جدول 10";#N/A,#N/A,TRUE,"جدول 10";#N/A,#N/A,TRUE,"جدول 10"}</definedName>
    <definedName name="فوائد" localSheetId="29" hidden="1">{#N/A,#N/A,TRUE,"جدول 10";#N/A,#N/A,TRUE,"جدول 10";#N/A,#N/A,TRUE,"جدول 10"}</definedName>
    <definedName name="فوائد" localSheetId="16" hidden="1">{#N/A,#N/A,TRUE,"جدول 10";#N/A,#N/A,TRUE,"جدول 10";#N/A,#N/A,TRUE,"جدول 10"}</definedName>
    <definedName name="فوائد" localSheetId="18" hidden="1">{#N/A,#N/A,TRUE,"جدول 10";#N/A,#N/A,TRUE,"جدول 10";#N/A,#N/A,TRUE,"جدول 10"}</definedName>
    <definedName name="فوائد" localSheetId="19" hidden="1">{#N/A,#N/A,TRUE,"جدول 10";#N/A,#N/A,TRUE,"جدول 10";#N/A,#N/A,TRUE,"جدول 10"}</definedName>
    <definedName name="فوائد" localSheetId="30" hidden="1">{#N/A,#N/A,TRUE,"جدول 10";#N/A,#N/A,TRUE,"جدول 10";#N/A,#N/A,TRUE,"جدول 10"}</definedName>
    <definedName name="فوائد" localSheetId="38" hidden="1">{#N/A,#N/A,TRUE,"جدول 10";#N/A,#N/A,TRUE,"جدول 10";#N/A,#N/A,TRUE,"جدول 10"}</definedName>
    <definedName name="فوائد" localSheetId="49" hidden="1">{#N/A,#N/A,TRUE,"جدول 10";#N/A,#N/A,TRUE,"جدول 10";#N/A,#N/A,TRUE,"جدول 10"}</definedName>
    <definedName name="فوائد" localSheetId="10" hidden="1">{#N/A,#N/A,TRUE,"جدول 10";#N/A,#N/A,TRUE,"جدول 10";#N/A,#N/A,TRUE,"جدول 10"}</definedName>
    <definedName name="فوائد" localSheetId="11" hidden="1">{#N/A,#N/A,TRUE,"جدول 10";#N/A,#N/A,TRUE,"جدول 10";#N/A,#N/A,TRUE,"جدول 10"}</definedName>
    <definedName name="فوائد" localSheetId="12" hidden="1">{#N/A,#N/A,TRUE,"جدول 10";#N/A,#N/A,TRUE,"جدول 10";#N/A,#N/A,TRUE,"جدول 10"}</definedName>
    <definedName name="فوائد" localSheetId="0" hidden="1">{#N/A,#N/A,TRUE,"جدول 10";#N/A,#N/A,TRUE,"جدول 10";#N/A,#N/A,TRUE,"جدول 10"}</definedName>
    <definedName name="مصارف" localSheetId="1" hidden="1">{#N/A,#N/A,TRUE,"جدول 10";#N/A,#N/A,TRUE,"جدول 10";#N/A,#N/A,TRUE,"جدول 10"}</definedName>
    <definedName name="مصارف" localSheetId="50" hidden="1">{#N/A,#N/A,TRUE,"جدول 10";#N/A,#N/A,TRUE,"جدول 10";#N/A,#N/A,TRUE,"جدول 10"}</definedName>
    <definedName name="مصارف" localSheetId="3" hidden="1">{#N/A,#N/A,TRUE,"جدول 10";#N/A,#N/A,TRUE,"جدول 10";#N/A,#N/A,TRUE,"جدول 10"}</definedName>
    <definedName name="مصارف" localSheetId="26" hidden="1">{#N/A,#N/A,TRUE,"جدول 10";#N/A,#N/A,TRUE,"جدول 10";#N/A,#N/A,TRUE,"جدول 10"}</definedName>
    <definedName name="مصارف" localSheetId="22" hidden="1">{#N/A,#N/A,TRUE,"جدول 10";#N/A,#N/A,TRUE,"جدول 10";#N/A,#N/A,TRUE,"جدول 10"}</definedName>
    <definedName name="مصارف" localSheetId="39" hidden="1">{#N/A,#N/A,TRUE,"جدول 10";#N/A,#N/A,TRUE,"جدول 10";#N/A,#N/A,TRUE,"جدول 10"}</definedName>
    <definedName name="مصارف" localSheetId="29" hidden="1">{#N/A,#N/A,TRUE,"جدول 10";#N/A,#N/A,TRUE,"جدول 10";#N/A,#N/A,TRUE,"جدول 10"}</definedName>
    <definedName name="مصارف" localSheetId="16" hidden="1">{#N/A,#N/A,TRUE,"جدول 10";#N/A,#N/A,TRUE,"جدول 10";#N/A,#N/A,TRUE,"جدول 10"}</definedName>
    <definedName name="مصارف" localSheetId="18" hidden="1">{#N/A,#N/A,TRUE,"جدول 10";#N/A,#N/A,TRUE,"جدول 10";#N/A,#N/A,TRUE,"جدول 10"}</definedName>
    <definedName name="مصارف" localSheetId="19" hidden="1">{#N/A,#N/A,TRUE,"جدول 10";#N/A,#N/A,TRUE,"جدول 10";#N/A,#N/A,TRUE,"جدول 10"}</definedName>
    <definedName name="مصارف" localSheetId="30" hidden="1">{#N/A,#N/A,TRUE,"جدول 10";#N/A,#N/A,TRUE,"جدول 10";#N/A,#N/A,TRUE,"جدول 10"}</definedName>
    <definedName name="مصارف" localSheetId="38" hidden="1">{#N/A,#N/A,TRUE,"جدول 10";#N/A,#N/A,TRUE,"جدول 10";#N/A,#N/A,TRUE,"جدول 10"}</definedName>
    <definedName name="مصارف" localSheetId="49" hidden="1">{#N/A,#N/A,TRUE,"جدول 10";#N/A,#N/A,TRUE,"جدول 10";#N/A,#N/A,TRUE,"جدول 10"}</definedName>
    <definedName name="مصارف" localSheetId="10" hidden="1">{#N/A,#N/A,TRUE,"جدول 10";#N/A,#N/A,TRUE,"جدول 10";#N/A,#N/A,TRUE,"جدول 10"}</definedName>
    <definedName name="مصارف" localSheetId="11" hidden="1">{#N/A,#N/A,TRUE,"جدول 10";#N/A,#N/A,TRUE,"جدول 10";#N/A,#N/A,TRUE,"جدول 10"}</definedName>
    <definedName name="مصارف" localSheetId="12" hidden="1">{#N/A,#N/A,TRUE,"جدول 10";#N/A,#N/A,TRUE,"جدول 10";#N/A,#N/A,TRUE,"جدول 10"}</definedName>
    <definedName name="مصارف" localSheetId="0" hidden="1">{#N/A,#N/A,TRUE,"جدول 10";#N/A,#N/A,TRUE,"جدول 10";#N/A,#N/A,TRUE,"جدول 10"}</definedName>
  </definedNames>
  <calcPr calcId="144525"/>
  <fileRecoveryPr autoRecover="0"/>
</workbook>
</file>

<file path=xl/calcChain.xml><?xml version="1.0" encoding="utf-8"?>
<calcChain xmlns="http://schemas.openxmlformats.org/spreadsheetml/2006/main">
  <c r="S62" i="118" l="1"/>
  <c r="M68" i="118"/>
  <c r="V62" i="118"/>
  <c r="T62" i="118"/>
  <c r="R62" i="118"/>
  <c r="Q62" i="118"/>
  <c r="P62" i="118"/>
  <c r="O62" i="118"/>
  <c r="N62" i="118"/>
  <c r="L62" i="118"/>
  <c r="K62" i="118"/>
  <c r="J62" i="118"/>
  <c r="I62" i="118"/>
  <c r="H62" i="118"/>
  <c r="G62" i="118"/>
  <c r="F62" i="118"/>
  <c r="E62" i="118"/>
  <c r="D62" i="118"/>
  <c r="C62" i="118"/>
  <c r="V60" i="118"/>
  <c r="T60" i="118"/>
  <c r="R60" i="118"/>
  <c r="Q60" i="118"/>
  <c r="P60" i="118"/>
  <c r="O60" i="118"/>
  <c r="N60" i="118"/>
  <c r="L60" i="118"/>
  <c r="K60" i="118"/>
  <c r="J60" i="118"/>
  <c r="I60" i="118"/>
  <c r="D60" i="118"/>
  <c r="V54" i="118"/>
  <c r="U54" i="118"/>
  <c r="T54" i="118"/>
  <c r="S54" i="118"/>
  <c r="R54" i="118"/>
  <c r="Q54" i="118"/>
  <c r="P54" i="118"/>
  <c r="O54" i="118"/>
  <c r="L54" i="118"/>
  <c r="K54" i="118"/>
  <c r="J54" i="118"/>
  <c r="I54" i="118"/>
  <c r="V52" i="118"/>
  <c r="U52" i="118"/>
  <c r="T52" i="118"/>
  <c r="S52" i="118"/>
  <c r="R52" i="118"/>
  <c r="Q52" i="118"/>
  <c r="P52" i="118"/>
  <c r="O52" i="118"/>
  <c r="L52" i="118"/>
  <c r="K52" i="118"/>
  <c r="J52" i="118"/>
  <c r="I52" i="118"/>
  <c r="V41" i="118"/>
  <c r="U41" i="118"/>
  <c r="T41" i="118"/>
  <c r="S41" i="118"/>
  <c r="R41" i="118"/>
  <c r="Q41" i="118"/>
  <c r="P41" i="118"/>
  <c r="O41" i="118"/>
  <c r="L41" i="118"/>
  <c r="K41" i="118"/>
  <c r="J41" i="118"/>
  <c r="I41" i="118"/>
  <c r="V36" i="118"/>
  <c r="U36" i="118"/>
  <c r="T36" i="118"/>
  <c r="S36" i="118"/>
  <c r="R36" i="118"/>
  <c r="Q36" i="118"/>
  <c r="P36" i="118"/>
  <c r="O36" i="118"/>
  <c r="L36" i="118"/>
  <c r="K36" i="118"/>
  <c r="J36" i="118"/>
  <c r="I36" i="118"/>
  <c r="V35" i="118"/>
  <c r="U35" i="118"/>
  <c r="T35" i="118"/>
  <c r="S35" i="118"/>
  <c r="R35" i="118"/>
  <c r="Q35" i="118"/>
  <c r="P35" i="118"/>
  <c r="O35" i="118"/>
  <c r="L35" i="118"/>
  <c r="K35" i="118"/>
  <c r="J35" i="118"/>
  <c r="I35" i="118"/>
  <c r="V34" i="118"/>
  <c r="U34" i="118"/>
  <c r="T34" i="118"/>
  <c r="S34" i="118"/>
  <c r="R34" i="118"/>
  <c r="Q34" i="118"/>
  <c r="P34" i="118"/>
  <c r="O34" i="118"/>
  <c r="L34" i="118"/>
  <c r="K34" i="118"/>
  <c r="J34" i="118"/>
  <c r="I34" i="118"/>
  <c r="V33" i="118"/>
  <c r="U33" i="118"/>
  <c r="T33" i="118"/>
  <c r="T32" i="118" s="1"/>
  <c r="S33" i="118"/>
  <c r="R33" i="118"/>
  <c r="Q33" i="118"/>
  <c r="P33" i="118"/>
  <c r="P32" i="118" s="1"/>
  <c r="O33" i="118"/>
  <c r="L33" i="118"/>
  <c r="L32" i="118" s="1"/>
  <c r="K33" i="118"/>
  <c r="J33" i="118"/>
  <c r="I33" i="118"/>
  <c r="V30" i="118"/>
  <c r="U30" i="118"/>
  <c r="T30" i="118"/>
  <c r="S30" i="118"/>
  <c r="R30" i="118"/>
  <c r="Q30" i="118"/>
  <c r="P30" i="118"/>
  <c r="O30" i="118"/>
  <c r="L30" i="118"/>
  <c r="K30" i="118"/>
  <c r="J30" i="118"/>
  <c r="I30" i="118"/>
  <c r="V29" i="118"/>
  <c r="V28" i="118" s="1"/>
  <c r="U29" i="118"/>
  <c r="T29" i="118"/>
  <c r="T28" i="118" s="1"/>
  <c r="S29" i="118"/>
  <c r="R29" i="118"/>
  <c r="R28" i="118" s="1"/>
  <c r="Q29" i="118"/>
  <c r="Q28" i="118" s="1"/>
  <c r="P29" i="118"/>
  <c r="P28" i="118" s="1"/>
  <c r="O29" i="118"/>
  <c r="L29" i="118"/>
  <c r="L28" i="118" s="1"/>
  <c r="K29" i="118"/>
  <c r="K28" i="118" s="1"/>
  <c r="J29" i="118"/>
  <c r="J28" i="118" s="1"/>
  <c r="I29" i="118"/>
  <c r="I28" i="118" s="1"/>
  <c r="V24" i="118"/>
  <c r="U24" i="118"/>
  <c r="T24" i="118"/>
  <c r="S24" i="118"/>
  <c r="R24" i="118"/>
  <c r="Q24" i="118"/>
  <c r="P24" i="118"/>
  <c r="O24" i="118"/>
  <c r="L24" i="118"/>
  <c r="K24" i="118"/>
  <c r="J24" i="118"/>
  <c r="I24" i="118"/>
  <c r="V23" i="118"/>
  <c r="U23" i="118"/>
  <c r="T23" i="118"/>
  <c r="S23" i="118"/>
  <c r="R23" i="118"/>
  <c r="Q23" i="118"/>
  <c r="P23" i="118"/>
  <c r="O23" i="118"/>
  <c r="L23" i="118"/>
  <c r="K23" i="118"/>
  <c r="J23" i="118"/>
  <c r="I23" i="118"/>
  <c r="V22" i="118"/>
  <c r="U22" i="118"/>
  <c r="T22" i="118"/>
  <c r="S22" i="118"/>
  <c r="R22" i="118"/>
  <c r="Q22" i="118"/>
  <c r="P22" i="118"/>
  <c r="O22" i="118"/>
  <c r="L22" i="118"/>
  <c r="K22" i="118"/>
  <c r="J22" i="118"/>
  <c r="I22" i="118"/>
  <c r="V21" i="118"/>
  <c r="U21" i="118"/>
  <c r="T21" i="118"/>
  <c r="S21" i="118"/>
  <c r="R21" i="118"/>
  <c r="Q21" i="118"/>
  <c r="P21" i="118"/>
  <c r="O21" i="118"/>
  <c r="L21" i="118"/>
  <c r="K21" i="118"/>
  <c r="J21" i="118"/>
  <c r="I21" i="118"/>
  <c r="V20" i="118"/>
  <c r="U20" i="118"/>
  <c r="U19" i="118" s="1"/>
  <c r="T20" i="118"/>
  <c r="S20" i="118"/>
  <c r="R20" i="118"/>
  <c r="Q20" i="118"/>
  <c r="Q19" i="118" s="1"/>
  <c r="P20" i="118"/>
  <c r="P19" i="118" s="1"/>
  <c r="O20" i="118"/>
  <c r="O19" i="118" s="1"/>
  <c r="L20" i="118"/>
  <c r="K20" i="118"/>
  <c r="K19" i="118" s="1"/>
  <c r="J20" i="118"/>
  <c r="J19" i="118" s="1"/>
  <c r="I20" i="118"/>
  <c r="V19" i="118"/>
  <c r="V17" i="118"/>
  <c r="U17" i="118"/>
  <c r="T17" i="118"/>
  <c r="S17" i="118"/>
  <c r="R17" i="118"/>
  <c r="Q17" i="118"/>
  <c r="P17" i="118"/>
  <c r="O17" i="118"/>
  <c r="L17" i="118"/>
  <c r="K17" i="118"/>
  <c r="J17" i="118"/>
  <c r="I17" i="118"/>
  <c r="V16" i="118"/>
  <c r="U16" i="118"/>
  <c r="U15" i="118" s="1"/>
  <c r="T16" i="118"/>
  <c r="T15" i="118" s="1"/>
  <c r="S16" i="118"/>
  <c r="S15" i="118" s="1"/>
  <c r="R16" i="118"/>
  <c r="Q16" i="118"/>
  <c r="Q15" i="118" s="1"/>
  <c r="P16" i="118"/>
  <c r="P15" i="118" s="1"/>
  <c r="O16" i="118"/>
  <c r="O15" i="118" s="1"/>
  <c r="L16" i="118"/>
  <c r="L15" i="118" s="1"/>
  <c r="K16" i="118"/>
  <c r="K15" i="118" s="1"/>
  <c r="K26" i="118" s="1"/>
  <c r="J16" i="118"/>
  <c r="J15" i="118" s="1"/>
  <c r="I16" i="118"/>
  <c r="M89" i="117"/>
  <c r="C89" i="117"/>
  <c r="M88" i="117"/>
  <c r="C88" i="117"/>
  <c r="M87" i="117"/>
  <c r="C87" i="117"/>
  <c r="V57" i="117"/>
  <c r="U57" i="117"/>
  <c r="T57" i="117"/>
  <c r="S57" i="117"/>
  <c r="R57" i="117"/>
  <c r="Q57" i="117"/>
  <c r="P57" i="117"/>
  <c r="L57" i="117"/>
  <c r="K57" i="117"/>
  <c r="J57" i="117"/>
  <c r="V56" i="117"/>
  <c r="U56" i="117"/>
  <c r="T56" i="117"/>
  <c r="S56" i="117"/>
  <c r="R56" i="117"/>
  <c r="Q56" i="117"/>
  <c r="P56" i="117"/>
  <c r="L56" i="117"/>
  <c r="K56" i="117"/>
  <c r="J56" i="117"/>
  <c r="V55" i="117"/>
  <c r="U55" i="117"/>
  <c r="T55" i="117"/>
  <c r="S55" i="117"/>
  <c r="R55" i="117"/>
  <c r="Q55" i="117"/>
  <c r="P55" i="117"/>
  <c r="L55" i="117"/>
  <c r="K55" i="117"/>
  <c r="J55" i="117"/>
  <c r="V54" i="117"/>
  <c r="U54" i="117"/>
  <c r="T54" i="117"/>
  <c r="S54" i="117"/>
  <c r="R54" i="117"/>
  <c r="Q54" i="117"/>
  <c r="P54" i="117"/>
  <c r="L54" i="117"/>
  <c r="K54" i="117"/>
  <c r="J54" i="117"/>
  <c r="V53" i="117"/>
  <c r="U53" i="117"/>
  <c r="T53" i="117"/>
  <c r="S53" i="117"/>
  <c r="R53" i="117"/>
  <c r="Q53" i="117"/>
  <c r="P53" i="117"/>
  <c r="L53" i="117"/>
  <c r="K53" i="117"/>
  <c r="J53" i="117"/>
  <c r="V52" i="117"/>
  <c r="U52" i="117"/>
  <c r="T52" i="117"/>
  <c r="S52" i="117"/>
  <c r="R52" i="117"/>
  <c r="Q52" i="117"/>
  <c r="P52" i="117"/>
  <c r="L52" i="117"/>
  <c r="K52" i="117"/>
  <c r="J52" i="117"/>
  <c r="V51" i="117"/>
  <c r="U51" i="117"/>
  <c r="T51" i="117"/>
  <c r="S51" i="117"/>
  <c r="R51" i="117"/>
  <c r="Q51" i="117"/>
  <c r="P51" i="117"/>
  <c r="L51" i="117"/>
  <c r="K51" i="117"/>
  <c r="J51" i="117"/>
  <c r="V50" i="117"/>
  <c r="U50" i="117"/>
  <c r="T50" i="117"/>
  <c r="S50" i="117"/>
  <c r="R50" i="117"/>
  <c r="Q50" i="117"/>
  <c r="P50" i="117"/>
  <c r="L50" i="117"/>
  <c r="K50" i="117"/>
  <c r="J50" i="117"/>
  <c r="V48" i="117"/>
  <c r="U48" i="117"/>
  <c r="T48" i="117"/>
  <c r="S48" i="117"/>
  <c r="R48" i="117"/>
  <c r="Q48" i="117"/>
  <c r="P48" i="117"/>
  <c r="L48" i="117"/>
  <c r="K48" i="117"/>
  <c r="J48" i="117"/>
  <c r="V46" i="117"/>
  <c r="U46" i="117"/>
  <c r="T46" i="117"/>
  <c r="S46" i="117"/>
  <c r="R46" i="117"/>
  <c r="Q46" i="117"/>
  <c r="P46" i="117"/>
  <c r="L46" i="117"/>
  <c r="K46" i="117"/>
  <c r="J46" i="117"/>
  <c r="V45" i="117"/>
  <c r="U45" i="117"/>
  <c r="T45" i="117"/>
  <c r="S45" i="117"/>
  <c r="R45" i="117"/>
  <c r="Q45" i="117"/>
  <c r="P45" i="117"/>
  <c r="L45" i="117"/>
  <c r="K45" i="117"/>
  <c r="J45" i="117"/>
  <c r="V44" i="117"/>
  <c r="U44" i="117"/>
  <c r="T44" i="117"/>
  <c r="S44" i="117"/>
  <c r="R44" i="117"/>
  <c r="Q44" i="117"/>
  <c r="P44" i="117"/>
  <c r="L44" i="117"/>
  <c r="K44" i="117"/>
  <c r="J44" i="117"/>
  <c r="V43" i="117"/>
  <c r="U43" i="117"/>
  <c r="T43" i="117"/>
  <c r="S43" i="117"/>
  <c r="R43" i="117"/>
  <c r="Q43" i="117"/>
  <c r="P43" i="117"/>
  <c r="L43" i="117"/>
  <c r="K43" i="117"/>
  <c r="J43" i="117"/>
  <c r="V42" i="117"/>
  <c r="U42" i="117"/>
  <c r="T42" i="117"/>
  <c r="S42" i="117"/>
  <c r="R42" i="117"/>
  <c r="Q42" i="117"/>
  <c r="P42" i="117"/>
  <c r="L42" i="117"/>
  <c r="K42" i="117"/>
  <c r="J42" i="117"/>
  <c r="V41" i="117"/>
  <c r="U41" i="117"/>
  <c r="T41" i="117"/>
  <c r="S41" i="117"/>
  <c r="R41" i="117"/>
  <c r="Q41" i="117"/>
  <c r="P41" i="117"/>
  <c r="L41" i="117"/>
  <c r="K41" i="117"/>
  <c r="J41" i="117"/>
  <c r="V40" i="117"/>
  <c r="U40" i="117"/>
  <c r="T40" i="117"/>
  <c r="S40" i="117"/>
  <c r="R40" i="117"/>
  <c r="Q40" i="117"/>
  <c r="P40" i="117"/>
  <c r="L40" i="117"/>
  <c r="K40" i="117"/>
  <c r="J40" i="117"/>
  <c r="V39" i="117"/>
  <c r="U39" i="117"/>
  <c r="T39" i="117"/>
  <c r="S39" i="117"/>
  <c r="R39" i="117"/>
  <c r="Q39" i="117"/>
  <c r="P39" i="117"/>
  <c r="L39" i="117"/>
  <c r="K39" i="117"/>
  <c r="J39" i="117"/>
  <c r="V34" i="117"/>
  <c r="V81" i="117" s="1"/>
  <c r="U34" i="117"/>
  <c r="U81" i="117" s="1"/>
  <c r="T34" i="117"/>
  <c r="T81" i="117" s="1"/>
  <c r="S34" i="117"/>
  <c r="S81" i="117" s="1"/>
  <c r="R34" i="117"/>
  <c r="R81" i="117" s="1"/>
  <c r="Q34" i="117"/>
  <c r="Q81" i="117" s="1"/>
  <c r="P34" i="117"/>
  <c r="P81" i="117" s="1"/>
  <c r="L34" i="117"/>
  <c r="L81" i="117" s="1"/>
  <c r="K34" i="117"/>
  <c r="K81" i="117" s="1"/>
  <c r="J34" i="117"/>
  <c r="J81" i="117" s="1"/>
  <c r="V33" i="117"/>
  <c r="V80" i="117" s="1"/>
  <c r="U33" i="117"/>
  <c r="U80" i="117" s="1"/>
  <c r="T33" i="117"/>
  <c r="T80" i="117" s="1"/>
  <c r="S33" i="117"/>
  <c r="S80" i="117" s="1"/>
  <c r="R33" i="117"/>
  <c r="R80" i="117" s="1"/>
  <c r="Q33" i="117"/>
  <c r="Q80" i="117" s="1"/>
  <c r="P33" i="117"/>
  <c r="P80" i="117" s="1"/>
  <c r="L33" i="117"/>
  <c r="L80" i="117" s="1"/>
  <c r="K33" i="117"/>
  <c r="K80" i="117" s="1"/>
  <c r="J33" i="117"/>
  <c r="J80" i="117" s="1"/>
  <c r="V32" i="117"/>
  <c r="V79" i="117" s="1"/>
  <c r="U32" i="117"/>
  <c r="U79" i="117" s="1"/>
  <c r="T32" i="117"/>
  <c r="T79" i="117" s="1"/>
  <c r="S32" i="117"/>
  <c r="S79" i="117" s="1"/>
  <c r="R32" i="117"/>
  <c r="R79" i="117" s="1"/>
  <c r="Q32" i="117"/>
  <c r="Q79" i="117" s="1"/>
  <c r="P32" i="117"/>
  <c r="P79" i="117" s="1"/>
  <c r="L32" i="117"/>
  <c r="L79" i="117" s="1"/>
  <c r="K32" i="117"/>
  <c r="K79" i="117" s="1"/>
  <c r="J32" i="117"/>
  <c r="J79" i="117" s="1"/>
  <c r="V31" i="117"/>
  <c r="V78" i="117" s="1"/>
  <c r="U31" i="117"/>
  <c r="U78" i="117" s="1"/>
  <c r="T31" i="117"/>
  <c r="T78" i="117" s="1"/>
  <c r="S31" i="117"/>
  <c r="S78" i="117" s="1"/>
  <c r="R31" i="117"/>
  <c r="Q31" i="117"/>
  <c r="Q78" i="117" s="1"/>
  <c r="P31" i="117"/>
  <c r="P78" i="117" s="1"/>
  <c r="L31" i="117"/>
  <c r="L78" i="117" s="1"/>
  <c r="K31" i="117"/>
  <c r="K78" i="117" s="1"/>
  <c r="J31" i="117"/>
  <c r="J78" i="117" s="1"/>
  <c r="P30" i="117"/>
  <c r="V29" i="117"/>
  <c r="V76" i="117" s="1"/>
  <c r="U29" i="117"/>
  <c r="U76" i="117" s="1"/>
  <c r="T29" i="117"/>
  <c r="T76" i="117" s="1"/>
  <c r="S29" i="117"/>
  <c r="S76" i="117" s="1"/>
  <c r="R29" i="117"/>
  <c r="R76" i="117" s="1"/>
  <c r="Q29" i="117"/>
  <c r="Q76" i="117" s="1"/>
  <c r="P29" i="117"/>
  <c r="P76" i="117" s="1"/>
  <c r="L29" i="117"/>
  <c r="L76" i="117" s="1"/>
  <c r="K29" i="117"/>
  <c r="K76" i="117" s="1"/>
  <c r="J29" i="117"/>
  <c r="J76" i="117" s="1"/>
  <c r="V28" i="117"/>
  <c r="V75" i="117" s="1"/>
  <c r="U28" i="117"/>
  <c r="U75" i="117" s="1"/>
  <c r="U74" i="117" s="1"/>
  <c r="T28" i="117"/>
  <c r="S28" i="117"/>
  <c r="S75" i="117" s="1"/>
  <c r="R28" i="117"/>
  <c r="R75" i="117" s="1"/>
  <c r="Q28" i="117"/>
  <c r="Q75" i="117" s="1"/>
  <c r="Q74" i="117" s="1"/>
  <c r="P28" i="117"/>
  <c r="P75" i="117" s="1"/>
  <c r="L28" i="117"/>
  <c r="L75" i="117" s="1"/>
  <c r="K28" i="117"/>
  <c r="K75" i="117" s="1"/>
  <c r="J28" i="117"/>
  <c r="J75" i="117" s="1"/>
  <c r="V23" i="117"/>
  <c r="V70" i="117" s="1"/>
  <c r="U23" i="117"/>
  <c r="U70" i="117" s="1"/>
  <c r="T23" i="117"/>
  <c r="T70" i="117" s="1"/>
  <c r="S23" i="117"/>
  <c r="S70" i="117" s="1"/>
  <c r="R23" i="117"/>
  <c r="R70" i="117" s="1"/>
  <c r="Q23" i="117"/>
  <c r="Q70" i="117" s="1"/>
  <c r="P23" i="117"/>
  <c r="P70" i="117" s="1"/>
  <c r="L23" i="117"/>
  <c r="L70" i="117" s="1"/>
  <c r="K23" i="117"/>
  <c r="K70" i="117" s="1"/>
  <c r="J23" i="117"/>
  <c r="J70" i="117" s="1"/>
  <c r="V22" i="117"/>
  <c r="V69" i="117" s="1"/>
  <c r="U22" i="117"/>
  <c r="U69" i="117" s="1"/>
  <c r="T22" i="117"/>
  <c r="T69" i="117" s="1"/>
  <c r="S22" i="117"/>
  <c r="S69" i="117" s="1"/>
  <c r="R22" i="117"/>
  <c r="R69" i="117" s="1"/>
  <c r="Q22" i="117"/>
  <c r="Q69" i="117" s="1"/>
  <c r="P22" i="117"/>
  <c r="P69" i="117" s="1"/>
  <c r="L22" i="117"/>
  <c r="L69" i="117" s="1"/>
  <c r="K22" i="117"/>
  <c r="K69" i="117" s="1"/>
  <c r="J22" i="117"/>
  <c r="J69" i="117" s="1"/>
  <c r="V21" i="117"/>
  <c r="V68" i="117" s="1"/>
  <c r="U21" i="117"/>
  <c r="U68" i="117" s="1"/>
  <c r="T21" i="117"/>
  <c r="T68" i="117" s="1"/>
  <c r="S21" i="117"/>
  <c r="S68" i="117" s="1"/>
  <c r="R21" i="117"/>
  <c r="R68" i="117" s="1"/>
  <c r="Q21" i="117"/>
  <c r="Q68" i="117" s="1"/>
  <c r="P21" i="117"/>
  <c r="P68" i="117" s="1"/>
  <c r="L21" i="117"/>
  <c r="L68" i="117" s="1"/>
  <c r="K21" i="117"/>
  <c r="K68" i="117" s="1"/>
  <c r="J21" i="117"/>
  <c r="J68" i="117" s="1"/>
  <c r="V20" i="117"/>
  <c r="V67" i="117" s="1"/>
  <c r="U20" i="117"/>
  <c r="U67" i="117" s="1"/>
  <c r="T20" i="117"/>
  <c r="T67" i="117" s="1"/>
  <c r="S20" i="117"/>
  <c r="S67" i="117" s="1"/>
  <c r="R20" i="117"/>
  <c r="R67" i="117" s="1"/>
  <c r="Q20" i="117"/>
  <c r="Q67" i="117" s="1"/>
  <c r="P20" i="117"/>
  <c r="P67" i="117" s="1"/>
  <c r="L20" i="117"/>
  <c r="L67" i="117" s="1"/>
  <c r="K20" i="117"/>
  <c r="K67" i="117" s="1"/>
  <c r="J20" i="117"/>
  <c r="J67" i="117" s="1"/>
  <c r="V19" i="117"/>
  <c r="U19" i="117"/>
  <c r="U66" i="117" s="1"/>
  <c r="T19" i="117"/>
  <c r="T66" i="117" s="1"/>
  <c r="S19" i="117"/>
  <c r="R19" i="117"/>
  <c r="Q19" i="117"/>
  <c r="Q66" i="117" s="1"/>
  <c r="P19" i="117"/>
  <c r="P66" i="117" s="1"/>
  <c r="L19" i="117"/>
  <c r="L66" i="117" s="1"/>
  <c r="K19" i="117"/>
  <c r="K66" i="117" s="1"/>
  <c r="J19" i="117"/>
  <c r="V17" i="117"/>
  <c r="V64" i="117" s="1"/>
  <c r="U17" i="117"/>
  <c r="U64" i="117" s="1"/>
  <c r="T17" i="117"/>
  <c r="T64" i="117" s="1"/>
  <c r="S17" i="117"/>
  <c r="R17" i="117"/>
  <c r="R64" i="117" s="1"/>
  <c r="Q17" i="117"/>
  <c r="Q64" i="117" s="1"/>
  <c r="P17" i="117"/>
  <c r="P64" i="117" s="1"/>
  <c r="L17" i="117"/>
  <c r="L64" i="117" s="1"/>
  <c r="K17" i="117"/>
  <c r="K64" i="117" s="1"/>
  <c r="J17" i="117"/>
  <c r="V16" i="117"/>
  <c r="V63" i="117" s="1"/>
  <c r="U16" i="117"/>
  <c r="T16" i="117"/>
  <c r="S16" i="117"/>
  <c r="S63" i="117" s="1"/>
  <c r="R16" i="117"/>
  <c r="R63" i="117" s="1"/>
  <c r="Q16" i="117"/>
  <c r="P16" i="117"/>
  <c r="L16" i="117"/>
  <c r="K16" i="117"/>
  <c r="J16" i="117"/>
  <c r="J63" i="117" s="1"/>
  <c r="U60" i="118" l="1"/>
  <c r="S60" i="118"/>
  <c r="U62" i="118"/>
  <c r="K77" i="117"/>
  <c r="R30" i="117"/>
  <c r="T30" i="117"/>
  <c r="J26" i="118"/>
  <c r="T18" i="117"/>
  <c r="Q30" i="117"/>
  <c r="S77" i="117"/>
  <c r="P74" i="117"/>
  <c r="T27" i="117"/>
  <c r="V15" i="117"/>
  <c r="K18" i="117"/>
  <c r="K30" i="117"/>
  <c r="Q18" i="117"/>
  <c r="J27" i="117"/>
  <c r="P26" i="118"/>
  <c r="R18" i="117"/>
  <c r="V77" i="117"/>
  <c r="V18" i="117"/>
  <c r="D39" i="117"/>
  <c r="H60" i="118"/>
  <c r="V27" i="117"/>
  <c r="O26" i="118"/>
  <c r="I19" i="118"/>
  <c r="S19" i="118"/>
  <c r="S26" i="118" s="1"/>
  <c r="O28" i="118"/>
  <c r="S28" i="118"/>
  <c r="K32" i="118"/>
  <c r="K68" i="118" s="1"/>
  <c r="T19" i="118"/>
  <c r="T26" i="118" s="1"/>
  <c r="R32" i="118"/>
  <c r="R62" i="117"/>
  <c r="L18" i="117"/>
  <c r="L65" i="117" s="1"/>
  <c r="U18" i="117"/>
  <c r="U65" i="117" s="1"/>
  <c r="R27" i="117"/>
  <c r="K74" i="117"/>
  <c r="L30" i="117"/>
  <c r="U30" i="117"/>
  <c r="U26" i="118"/>
  <c r="I32" i="118"/>
  <c r="R15" i="117"/>
  <c r="P18" i="117"/>
  <c r="S27" i="117"/>
  <c r="L74" i="117"/>
  <c r="J77" i="117"/>
  <c r="R19" i="118"/>
  <c r="J32" i="118"/>
  <c r="U28" i="118"/>
  <c r="V62" i="117"/>
  <c r="F50" i="117"/>
  <c r="G53" i="117"/>
  <c r="E39" i="117"/>
  <c r="E42" i="117"/>
  <c r="F39" i="117"/>
  <c r="F42" i="117"/>
  <c r="C60" i="118"/>
  <c r="G60" i="118"/>
  <c r="E60" i="118"/>
  <c r="F60" i="118"/>
  <c r="O50" i="117"/>
  <c r="N50" i="117"/>
  <c r="H39" i="117"/>
  <c r="I39" i="117"/>
  <c r="D40" i="117"/>
  <c r="D16" i="117"/>
  <c r="I40" i="117"/>
  <c r="I16" i="117"/>
  <c r="H40" i="117"/>
  <c r="H16" i="117"/>
  <c r="D41" i="117"/>
  <c r="D17" i="117"/>
  <c r="H41" i="117"/>
  <c r="H17" i="117"/>
  <c r="I41" i="117"/>
  <c r="I17" i="117"/>
  <c r="D42" i="117"/>
  <c r="I42" i="117"/>
  <c r="H42" i="117"/>
  <c r="D43" i="117"/>
  <c r="D19" i="117"/>
  <c r="H43" i="117"/>
  <c r="H19" i="117"/>
  <c r="I43" i="117"/>
  <c r="I19" i="117"/>
  <c r="D44" i="117"/>
  <c r="D20" i="117"/>
  <c r="I44" i="117"/>
  <c r="I20" i="117"/>
  <c r="H44" i="117"/>
  <c r="H20" i="117"/>
  <c r="D45" i="117"/>
  <c r="D21" i="117"/>
  <c r="H45" i="117"/>
  <c r="H21" i="117"/>
  <c r="I45" i="117"/>
  <c r="I21" i="117"/>
  <c r="D22" i="117"/>
  <c r="I22" i="117"/>
  <c r="H22" i="117"/>
  <c r="D23" i="117"/>
  <c r="H23" i="117"/>
  <c r="I23" i="117"/>
  <c r="F17" i="118"/>
  <c r="E51" i="117"/>
  <c r="E28" i="117"/>
  <c r="E40" i="117"/>
  <c r="E16" i="117"/>
  <c r="E41" i="117"/>
  <c r="E17" i="117"/>
  <c r="E43" i="117"/>
  <c r="E19" i="117"/>
  <c r="E44" i="117"/>
  <c r="E20" i="117"/>
  <c r="E45" i="117"/>
  <c r="E21" i="117"/>
  <c r="E22" i="117"/>
  <c r="E23" i="117"/>
  <c r="H21" i="118"/>
  <c r="O39" i="117"/>
  <c r="N39" i="117"/>
  <c r="F40" i="117"/>
  <c r="F16" i="117"/>
  <c r="O40" i="117"/>
  <c r="O16" i="117"/>
  <c r="N40" i="117"/>
  <c r="N16" i="117"/>
  <c r="F41" i="117"/>
  <c r="F17" i="117"/>
  <c r="O41" i="117"/>
  <c r="N41" i="117"/>
  <c r="N17" i="117"/>
  <c r="N64" i="117" s="1"/>
  <c r="O17" i="117"/>
  <c r="O42" i="117"/>
  <c r="N42" i="117"/>
  <c r="F43" i="117"/>
  <c r="F19" i="117"/>
  <c r="O43" i="117"/>
  <c r="N43" i="117"/>
  <c r="N19" i="117"/>
  <c r="O19" i="117"/>
  <c r="F44" i="117"/>
  <c r="F20" i="117"/>
  <c r="O44" i="117"/>
  <c r="O20" i="117"/>
  <c r="N44" i="117"/>
  <c r="N20" i="117"/>
  <c r="N67" i="117" s="1"/>
  <c r="F45" i="117"/>
  <c r="F21" i="117"/>
  <c r="O45" i="117"/>
  <c r="O21" i="117"/>
  <c r="N45" i="117"/>
  <c r="N21" i="117"/>
  <c r="N68" i="117" s="1"/>
  <c r="F22" i="117"/>
  <c r="O22" i="117"/>
  <c r="N22" i="117"/>
  <c r="N69" i="117" s="1"/>
  <c r="O46" i="117"/>
  <c r="N46" i="117"/>
  <c r="F23" i="117"/>
  <c r="O23" i="117"/>
  <c r="N23" i="117"/>
  <c r="N70" i="117" s="1"/>
  <c r="D29" i="118"/>
  <c r="N20" i="118"/>
  <c r="E50" i="117"/>
  <c r="F52" i="117"/>
  <c r="F29" i="117"/>
  <c r="O52" i="117"/>
  <c r="O29" i="117"/>
  <c r="N52" i="117"/>
  <c r="N29" i="117"/>
  <c r="N76" i="117" s="1"/>
  <c r="D56" i="117"/>
  <c r="D33" i="117"/>
  <c r="D53" i="117"/>
  <c r="H35" i="118"/>
  <c r="H56" i="117"/>
  <c r="H33" i="117"/>
  <c r="I56" i="117"/>
  <c r="I33" i="117"/>
  <c r="I80" i="117" s="1"/>
  <c r="H54" i="118"/>
  <c r="G39" i="117"/>
  <c r="G40" i="117"/>
  <c r="G16" i="117"/>
  <c r="G41" i="117"/>
  <c r="G17" i="117"/>
  <c r="C35" i="118"/>
  <c r="G42" i="117"/>
  <c r="G20" i="118"/>
  <c r="C20" i="118"/>
  <c r="G43" i="117"/>
  <c r="G19" i="117"/>
  <c r="C21" i="118"/>
  <c r="G44" i="117"/>
  <c r="G20" i="117"/>
  <c r="C22" i="118"/>
  <c r="G45" i="117"/>
  <c r="G21" i="117"/>
  <c r="G22" i="117"/>
  <c r="G69" i="117" s="1"/>
  <c r="C24" i="118"/>
  <c r="G23" i="117"/>
  <c r="E20" i="118"/>
  <c r="D51" i="117"/>
  <c r="D28" i="117"/>
  <c r="H29" i="118"/>
  <c r="I51" i="117"/>
  <c r="I28" i="117"/>
  <c r="H51" i="117"/>
  <c r="H28" i="117"/>
  <c r="C30" i="118"/>
  <c r="D50" i="117"/>
  <c r="G52" i="117"/>
  <c r="G29" i="117"/>
  <c r="G50" i="117"/>
  <c r="E35" i="118"/>
  <c r="E56" i="117"/>
  <c r="E33" i="117"/>
  <c r="E53" i="117"/>
  <c r="D52" i="117"/>
  <c r="D29" i="117"/>
  <c r="D76" i="117" s="1"/>
  <c r="H30" i="118"/>
  <c r="H52" i="117"/>
  <c r="H29" i="117"/>
  <c r="I52" i="117"/>
  <c r="I29" i="117"/>
  <c r="I76" i="117" s="1"/>
  <c r="O53" i="117"/>
  <c r="N53" i="117"/>
  <c r="F33" i="118"/>
  <c r="F54" i="117"/>
  <c r="F31" i="117"/>
  <c r="N33" i="118"/>
  <c r="O54" i="117"/>
  <c r="O31" i="117"/>
  <c r="N54" i="117"/>
  <c r="N31" i="117"/>
  <c r="F34" i="118"/>
  <c r="F55" i="117"/>
  <c r="F32" i="117"/>
  <c r="N34" i="118"/>
  <c r="O55" i="117"/>
  <c r="O32" i="117"/>
  <c r="O79" i="117" s="1"/>
  <c r="N55" i="117"/>
  <c r="N32" i="117"/>
  <c r="N79" i="117" s="1"/>
  <c r="F35" i="118"/>
  <c r="F54" i="118"/>
  <c r="F56" i="117"/>
  <c r="F33" i="117"/>
  <c r="F80" i="117" s="1"/>
  <c r="N54" i="118"/>
  <c r="N35" i="118"/>
  <c r="O56" i="117"/>
  <c r="O33" i="117"/>
  <c r="O80" i="117" s="1"/>
  <c r="N56" i="117"/>
  <c r="N33" i="117"/>
  <c r="N80" i="117" s="1"/>
  <c r="D57" i="117"/>
  <c r="D34" i="117"/>
  <c r="D81" i="117" s="1"/>
  <c r="H36" i="118"/>
  <c r="I57" i="117"/>
  <c r="I34" i="117"/>
  <c r="I81" i="117" s="1"/>
  <c r="H57" i="117"/>
  <c r="H34" i="117"/>
  <c r="H81" i="117" s="1"/>
  <c r="E52" i="117"/>
  <c r="E29" i="117"/>
  <c r="E76" i="117" s="1"/>
  <c r="C33" i="118"/>
  <c r="G54" i="117"/>
  <c r="G31" i="117"/>
  <c r="C34" i="118"/>
  <c r="G55" i="117"/>
  <c r="G32" i="117"/>
  <c r="G79" i="117" s="1"/>
  <c r="C54" i="118"/>
  <c r="G35" i="118"/>
  <c r="G54" i="118"/>
  <c r="G56" i="117"/>
  <c r="G33" i="117"/>
  <c r="E36" i="118"/>
  <c r="E57" i="117"/>
  <c r="E34" i="117"/>
  <c r="F52" i="118"/>
  <c r="F29" i="118"/>
  <c r="F51" i="117"/>
  <c r="F28" i="117"/>
  <c r="N52" i="118"/>
  <c r="O51" i="117"/>
  <c r="O28" i="117"/>
  <c r="N51" i="117"/>
  <c r="N28" i="117"/>
  <c r="D33" i="118"/>
  <c r="D54" i="117"/>
  <c r="D31" i="117"/>
  <c r="H33" i="118"/>
  <c r="H54" i="117"/>
  <c r="H31" i="117"/>
  <c r="I54" i="117"/>
  <c r="I31" i="117"/>
  <c r="D34" i="118"/>
  <c r="D55" i="117"/>
  <c r="D32" i="117"/>
  <c r="H34" i="118"/>
  <c r="I55" i="117"/>
  <c r="I32" i="117"/>
  <c r="I79" i="117" s="1"/>
  <c r="H55" i="117"/>
  <c r="H32" i="117"/>
  <c r="H79" i="117" s="1"/>
  <c r="F36" i="118"/>
  <c r="F57" i="117"/>
  <c r="F34" i="117"/>
  <c r="N36" i="118"/>
  <c r="O57" i="117"/>
  <c r="O34" i="117"/>
  <c r="O81" i="117" s="1"/>
  <c r="N57" i="117"/>
  <c r="N34" i="117"/>
  <c r="N81" i="117" s="1"/>
  <c r="C52" i="118"/>
  <c r="C29" i="118"/>
  <c r="G52" i="118"/>
  <c r="G29" i="118"/>
  <c r="G51" i="117"/>
  <c r="G28" i="117"/>
  <c r="E54" i="117"/>
  <c r="E31" i="117"/>
  <c r="E34" i="118"/>
  <c r="E55" i="117"/>
  <c r="E32" i="117"/>
  <c r="C36" i="118"/>
  <c r="G36" i="118"/>
  <c r="G57" i="117"/>
  <c r="G34" i="117"/>
  <c r="G81" i="117" s="1"/>
  <c r="S66" i="117"/>
  <c r="S18" i="117"/>
  <c r="J66" i="117"/>
  <c r="J18" i="117"/>
  <c r="K15" i="117"/>
  <c r="K63" i="117"/>
  <c r="K62" i="117" s="1"/>
  <c r="S64" i="117"/>
  <c r="S62" i="117" s="1"/>
  <c r="S15" i="117"/>
  <c r="J64" i="117"/>
  <c r="J62" i="117" s="1"/>
  <c r="J15" i="117"/>
  <c r="L15" i="117"/>
  <c r="L25" i="117" s="1"/>
  <c r="L63" i="117"/>
  <c r="L62" i="117" s="1"/>
  <c r="P65" i="117"/>
  <c r="P15" i="117"/>
  <c r="P25" i="117" s="1"/>
  <c r="P63" i="117"/>
  <c r="P62" i="117" s="1"/>
  <c r="T15" i="117"/>
  <c r="T25" i="117" s="1"/>
  <c r="T87" i="117" s="1"/>
  <c r="T63" i="117"/>
  <c r="T62" i="117" s="1"/>
  <c r="Q65" i="117"/>
  <c r="R74" i="117"/>
  <c r="V74" i="117"/>
  <c r="P77" i="117"/>
  <c r="T77" i="117"/>
  <c r="Q15" i="117"/>
  <c r="Q25" i="117" s="1"/>
  <c r="Q63" i="117"/>
  <c r="Q62" i="117" s="1"/>
  <c r="U15" i="117"/>
  <c r="U25" i="117" s="1"/>
  <c r="U63" i="117"/>
  <c r="U62" i="117" s="1"/>
  <c r="K65" i="117"/>
  <c r="K25" i="117"/>
  <c r="T65" i="117"/>
  <c r="R65" i="117"/>
  <c r="R72" i="117" s="1"/>
  <c r="V65" i="117"/>
  <c r="V72" i="117" s="1"/>
  <c r="V25" i="117"/>
  <c r="R66" i="117"/>
  <c r="T75" i="117"/>
  <c r="T74" i="117" s="1"/>
  <c r="V66" i="117"/>
  <c r="R78" i="117"/>
  <c r="R77" i="117" s="1"/>
  <c r="Q26" i="118"/>
  <c r="K27" i="117"/>
  <c r="P27" i="117"/>
  <c r="V30" i="117"/>
  <c r="L27" i="117"/>
  <c r="Q27" i="117"/>
  <c r="U27" i="117"/>
  <c r="J74" i="117"/>
  <c r="S74" i="117"/>
  <c r="J30" i="117"/>
  <c r="S30" i="117"/>
  <c r="L77" i="117"/>
  <c r="Q77" i="117"/>
  <c r="U77" i="117"/>
  <c r="I15" i="118"/>
  <c r="I68" i="118" s="1"/>
  <c r="R15" i="118"/>
  <c r="R68" i="118" s="1"/>
  <c r="V15" i="118"/>
  <c r="L19" i="118"/>
  <c r="L26" i="118" s="1"/>
  <c r="T68" i="118"/>
  <c r="J68" i="118"/>
  <c r="P68" i="118"/>
  <c r="Q32" i="118"/>
  <c r="Q68" i="118" s="1"/>
  <c r="U32" i="118"/>
  <c r="U68" i="118" s="1"/>
  <c r="O32" i="118"/>
  <c r="O68" i="118" s="1"/>
  <c r="S32" i="118"/>
  <c r="S68" i="118" s="1"/>
  <c r="V32" i="118"/>
  <c r="D47" i="118"/>
  <c r="D43" i="118"/>
  <c r="D58" i="118"/>
  <c r="D56" i="118"/>
  <c r="H45" i="118"/>
  <c r="H43" i="118"/>
  <c r="H58" i="118"/>
  <c r="H56" i="118"/>
  <c r="L47" i="118"/>
  <c r="L45" i="118"/>
  <c r="N43" i="118"/>
  <c r="N58" i="118"/>
  <c r="N56" i="118"/>
  <c r="L43" i="118"/>
  <c r="L58" i="118"/>
  <c r="L56" i="118"/>
  <c r="N47" i="118"/>
  <c r="N45" i="118"/>
  <c r="R43" i="118"/>
  <c r="R58" i="118"/>
  <c r="R56" i="118"/>
  <c r="R47" i="118"/>
  <c r="R45" i="118"/>
  <c r="E43" i="118"/>
  <c r="E58" i="118"/>
  <c r="E56" i="118"/>
  <c r="E47" i="118"/>
  <c r="E45" i="118"/>
  <c r="I43" i="118"/>
  <c r="I58" i="118"/>
  <c r="I56" i="118"/>
  <c r="I47" i="118"/>
  <c r="I45" i="118"/>
  <c r="O58" i="118"/>
  <c r="O56" i="118"/>
  <c r="O47" i="118"/>
  <c r="O45" i="118"/>
  <c r="O43" i="118"/>
  <c r="S58" i="118"/>
  <c r="S56" i="118"/>
  <c r="S47" i="118"/>
  <c r="S45" i="118"/>
  <c r="S43" i="118"/>
  <c r="F58" i="118"/>
  <c r="F56" i="118"/>
  <c r="F47" i="118"/>
  <c r="F45" i="118"/>
  <c r="F43" i="118"/>
  <c r="J58" i="118"/>
  <c r="J56" i="118"/>
  <c r="J47" i="118"/>
  <c r="J45" i="118"/>
  <c r="J43" i="118"/>
  <c r="P47" i="118"/>
  <c r="P45" i="118"/>
  <c r="P43" i="118"/>
  <c r="P58" i="118"/>
  <c r="P56" i="118"/>
  <c r="T47" i="118"/>
  <c r="T45" i="118"/>
  <c r="T43" i="118"/>
  <c r="T58" i="118"/>
  <c r="T56" i="118"/>
  <c r="C45" i="118"/>
  <c r="G47" i="118"/>
  <c r="G45" i="118"/>
  <c r="G43" i="118"/>
  <c r="G58" i="118"/>
  <c r="G56" i="118"/>
  <c r="K47" i="118"/>
  <c r="K45" i="118"/>
  <c r="K43" i="118"/>
  <c r="K58" i="118"/>
  <c r="K56" i="118"/>
  <c r="Q47" i="118"/>
  <c r="Q45" i="118"/>
  <c r="Q43" i="118"/>
  <c r="Q58" i="118"/>
  <c r="Q56" i="118"/>
  <c r="P88" i="117" l="1"/>
  <c r="V89" i="117"/>
  <c r="R25" i="117"/>
  <c r="R87" i="117" s="1"/>
  <c r="Q88" i="117"/>
  <c r="U88" i="117"/>
  <c r="K72" i="117"/>
  <c r="K89" i="117" s="1"/>
  <c r="L88" i="117"/>
  <c r="C28" i="118"/>
  <c r="G30" i="118"/>
  <c r="G28" i="118" s="1"/>
  <c r="H52" i="118"/>
  <c r="C23" i="118"/>
  <c r="I50" i="117"/>
  <c r="H47" i="118"/>
  <c r="K88" i="117"/>
  <c r="R88" i="117"/>
  <c r="T72" i="117"/>
  <c r="T89" i="117" s="1"/>
  <c r="L87" i="117"/>
  <c r="N30" i="118"/>
  <c r="U87" i="117"/>
  <c r="G70" i="117"/>
  <c r="G67" i="117"/>
  <c r="F24" i="118"/>
  <c r="I69" i="117"/>
  <c r="G68" i="117"/>
  <c r="F22" i="118"/>
  <c r="F16" i="118"/>
  <c r="G76" i="117"/>
  <c r="G17" i="118"/>
  <c r="F30" i="118"/>
  <c r="F28" i="118" s="1"/>
  <c r="F23" i="118"/>
  <c r="F20" i="118"/>
  <c r="I68" i="117"/>
  <c r="H22" i="118"/>
  <c r="V68" i="118"/>
  <c r="E81" i="117"/>
  <c r="F53" i="117"/>
  <c r="D30" i="118"/>
  <c r="D52" i="118"/>
  <c r="G16" i="118"/>
  <c r="D35" i="118"/>
  <c r="E79" i="117"/>
  <c r="E80" i="117"/>
  <c r="N23" i="118"/>
  <c r="D45" i="118"/>
  <c r="E33" i="118"/>
  <c r="E32" i="118" s="1"/>
  <c r="F81" i="117"/>
  <c r="D79" i="117"/>
  <c r="N29" i="118"/>
  <c r="G80" i="117"/>
  <c r="G34" i="118"/>
  <c r="G33" i="118"/>
  <c r="E30" i="118"/>
  <c r="D36" i="118"/>
  <c r="F79" i="117"/>
  <c r="H76" i="117"/>
  <c r="G24" i="118"/>
  <c r="G23" i="118"/>
  <c r="G22" i="118"/>
  <c r="G21" i="118"/>
  <c r="G64" i="117"/>
  <c r="O76" i="117"/>
  <c r="F21" i="118"/>
  <c r="H24" i="118"/>
  <c r="V88" i="117"/>
  <c r="V26" i="118"/>
  <c r="V87" i="117"/>
  <c r="T88" i="117"/>
  <c r="U72" i="117"/>
  <c r="U89" i="117" s="1"/>
  <c r="I78" i="117"/>
  <c r="I77" i="117" s="1"/>
  <c r="I30" i="117"/>
  <c r="H32" i="118"/>
  <c r="N75" i="117"/>
  <c r="N74" i="117" s="1"/>
  <c r="N27" i="117"/>
  <c r="F32" i="118"/>
  <c r="E54" i="118"/>
  <c r="C19" i="118"/>
  <c r="G41" i="118"/>
  <c r="G48" i="117"/>
  <c r="I53" i="117"/>
  <c r="H53" i="117"/>
  <c r="D80" i="117"/>
  <c r="D41" i="118"/>
  <c r="D48" i="117"/>
  <c r="N24" i="118"/>
  <c r="F69" i="117"/>
  <c r="O68" i="117"/>
  <c r="O67" i="117"/>
  <c r="O64" i="117"/>
  <c r="N17" i="118"/>
  <c r="N63" i="117"/>
  <c r="N62" i="117" s="1"/>
  <c r="N15" i="117"/>
  <c r="N16" i="118"/>
  <c r="H41" i="118"/>
  <c r="I48" i="117"/>
  <c r="H48" i="117"/>
  <c r="E23" i="118"/>
  <c r="E67" i="117"/>
  <c r="E17" i="118"/>
  <c r="E52" i="118"/>
  <c r="H70" i="117"/>
  <c r="H69" i="117"/>
  <c r="D23" i="118"/>
  <c r="D21" i="118"/>
  <c r="D20" i="118"/>
  <c r="I64" i="117"/>
  <c r="H17" i="118"/>
  <c r="H15" i="117"/>
  <c r="H63" i="117"/>
  <c r="R26" i="118"/>
  <c r="S65" i="117"/>
  <c r="S25" i="117"/>
  <c r="S87" i="117" s="1"/>
  <c r="D78" i="117"/>
  <c r="D30" i="117"/>
  <c r="N30" i="117"/>
  <c r="N78" i="117"/>
  <c r="N77" i="117" s="1"/>
  <c r="N32" i="118"/>
  <c r="I75" i="117"/>
  <c r="I74" i="117" s="1"/>
  <c r="I27" i="117"/>
  <c r="D75" i="117"/>
  <c r="D74" i="117" s="1"/>
  <c r="D27" i="117"/>
  <c r="G66" i="117"/>
  <c r="G18" i="117"/>
  <c r="G15" i="118"/>
  <c r="F76" i="117"/>
  <c r="F70" i="117"/>
  <c r="F64" i="117"/>
  <c r="F63" i="117"/>
  <c r="F15" i="117"/>
  <c r="E70" i="117"/>
  <c r="E68" i="117"/>
  <c r="E63" i="117"/>
  <c r="E15" i="117"/>
  <c r="E75" i="117"/>
  <c r="E74" i="117" s="1"/>
  <c r="E27" i="117"/>
  <c r="H67" i="117"/>
  <c r="I66" i="117"/>
  <c r="I18" i="117"/>
  <c r="H20" i="118"/>
  <c r="D64" i="117"/>
  <c r="H16" i="118"/>
  <c r="D15" i="117"/>
  <c r="D63" i="117"/>
  <c r="I26" i="118"/>
  <c r="L68" i="118"/>
  <c r="K87" i="117"/>
  <c r="Q87" i="117"/>
  <c r="P87" i="117"/>
  <c r="J65" i="117"/>
  <c r="J25" i="117"/>
  <c r="J87" i="117" s="1"/>
  <c r="L72" i="117"/>
  <c r="L89" i="117" s="1"/>
  <c r="G27" i="117"/>
  <c r="G75" i="117"/>
  <c r="G74" i="117" s="1"/>
  <c r="H78" i="117"/>
  <c r="H30" i="117"/>
  <c r="O75" i="117"/>
  <c r="O27" i="117"/>
  <c r="F75" i="117"/>
  <c r="F27" i="117"/>
  <c r="C32" i="118"/>
  <c r="F78" i="117"/>
  <c r="F77" i="117" s="1"/>
  <c r="F30" i="117"/>
  <c r="E41" i="118"/>
  <c r="E48" i="117"/>
  <c r="C41" i="118"/>
  <c r="C17" i="118"/>
  <c r="C16" i="118"/>
  <c r="N22" i="118"/>
  <c r="N21" i="118"/>
  <c r="O66" i="117"/>
  <c r="O18" i="117"/>
  <c r="O63" i="117"/>
  <c r="O15" i="117"/>
  <c r="E24" i="118"/>
  <c r="E21" i="118"/>
  <c r="E64" i="117"/>
  <c r="F41" i="118"/>
  <c r="F48" i="117"/>
  <c r="D70" i="117"/>
  <c r="H23" i="118"/>
  <c r="D22" i="118"/>
  <c r="D67" i="117"/>
  <c r="D66" i="117"/>
  <c r="D18" i="117"/>
  <c r="H64" i="117"/>
  <c r="R89" i="117"/>
  <c r="Q72" i="117"/>
  <c r="Q89" i="117" s="1"/>
  <c r="P72" i="117"/>
  <c r="P89" i="117" s="1"/>
  <c r="E78" i="117"/>
  <c r="E77" i="117" s="1"/>
  <c r="E30" i="117"/>
  <c r="D32" i="118"/>
  <c r="G78" i="117"/>
  <c r="G77" i="117" s="1"/>
  <c r="G30" i="117"/>
  <c r="O78" i="117"/>
  <c r="O77" i="117" s="1"/>
  <c r="O30" i="117"/>
  <c r="H75" i="117"/>
  <c r="H74" i="117" s="1"/>
  <c r="H27" i="117"/>
  <c r="H28" i="118"/>
  <c r="D28" i="118"/>
  <c r="G19" i="118"/>
  <c r="G15" i="117"/>
  <c r="G63" i="117"/>
  <c r="G62" i="117" s="1"/>
  <c r="H80" i="117"/>
  <c r="D54" i="118"/>
  <c r="N41" i="118"/>
  <c r="O48" i="117"/>
  <c r="N48" i="117"/>
  <c r="O70" i="117"/>
  <c r="O69" i="117"/>
  <c r="F68" i="117"/>
  <c r="F67" i="117"/>
  <c r="N66" i="117"/>
  <c r="N18" i="117"/>
  <c r="F66" i="117"/>
  <c r="F18" i="117"/>
  <c r="F15" i="118"/>
  <c r="E69" i="117"/>
  <c r="E22" i="118"/>
  <c r="E18" i="117"/>
  <c r="E66" i="117"/>
  <c r="E16" i="118"/>
  <c r="E15" i="118" s="1"/>
  <c r="E29" i="118"/>
  <c r="E28" i="118" s="1"/>
  <c r="I70" i="117"/>
  <c r="D24" i="118"/>
  <c r="D69" i="117"/>
  <c r="H68" i="117"/>
  <c r="D68" i="117"/>
  <c r="I67" i="117"/>
  <c r="H66" i="117"/>
  <c r="H18" i="117"/>
  <c r="D17" i="118"/>
  <c r="I63" i="117"/>
  <c r="I62" i="117" s="1"/>
  <c r="I15" i="117"/>
  <c r="D16" i="118"/>
  <c r="H50" i="117"/>
  <c r="F19" i="118" l="1"/>
  <c r="G32" i="118"/>
  <c r="G68" i="118" s="1"/>
  <c r="O74" i="117"/>
  <c r="D77" i="117"/>
  <c r="N28" i="118"/>
  <c r="H15" i="118"/>
  <c r="O62" i="117"/>
  <c r="F74" i="117"/>
  <c r="F68" i="118"/>
  <c r="E19" i="118"/>
  <c r="E26" i="118" s="1"/>
  <c r="G26" i="118"/>
  <c r="N19" i="118"/>
  <c r="F62" i="117"/>
  <c r="D15" i="118"/>
  <c r="O65" i="117"/>
  <c r="O72" i="117" s="1"/>
  <c r="O89" i="117" s="1"/>
  <c r="O25" i="117"/>
  <c r="O87" i="117" s="1"/>
  <c r="C15" i="118"/>
  <c r="C68" i="118" s="1"/>
  <c r="D62" i="117"/>
  <c r="H19" i="118"/>
  <c r="N15" i="118"/>
  <c r="F65" i="117"/>
  <c r="F72" i="117" s="1"/>
  <c r="F25" i="117"/>
  <c r="F87" i="117" s="1"/>
  <c r="I65" i="117"/>
  <c r="I72" i="117" s="1"/>
  <c r="I89" i="117" s="1"/>
  <c r="I25" i="117"/>
  <c r="I87" i="117" s="1"/>
  <c r="F26" i="118"/>
  <c r="G65" i="117"/>
  <c r="G72" i="117" s="1"/>
  <c r="G89" i="117" s="1"/>
  <c r="G25" i="117"/>
  <c r="G87" i="117" s="1"/>
  <c r="S72" i="117"/>
  <c r="S89" i="117" s="1"/>
  <c r="S88" i="117"/>
  <c r="E65" i="117"/>
  <c r="E25" i="117"/>
  <c r="E87" i="117" s="1"/>
  <c r="D65" i="117"/>
  <c r="D25" i="117"/>
  <c r="D87" i="117" s="1"/>
  <c r="J72" i="117"/>
  <c r="J89" i="117" s="1"/>
  <c r="J88" i="117"/>
  <c r="H65" i="117"/>
  <c r="H25" i="117"/>
  <c r="H87" i="117" s="1"/>
  <c r="N65" i="117"/>
  <c r="N72" i="117" s="1"/>
  <c r="N89" i="117" s="1"/>
  <c r="N25" i="117"/>
  <c r="N87" i="117" s="1"/>
  <c r="H77" i="117"/>
  <c r="E62" i="117"/>
  <c r="H62" i="117"/>
  <c r="D19" i="118"/>
  <c r="H26" i="118" l="1"/>
  <c r="F88" i="117"/>
  <c r="D26" i="118"/>
  <c r="C26" i="118"/>
  <c r="F89" i="117"/>
  <c r="E68" i="118"/>
  <c r="N68" i="118"/>
  <c r="I88" i="117"/>
  <c r="E88" i="117"/>
  <c r="H72" i="117"/>
  <c r="H89" i="117" s="1"/>
  <c r="N88" i="117"/>
  <c r="H88" i="117"/>
  <c r="H68" i="118"/>
  <c r="D88" i="117"/>
  <c r="D72" i="117"/>
  <c r="D89" i="117" s="1"/>
  <c r="O88" i="117"/>
  <c r="D68" i="118"/>
  <c r="G88" i="117"/>
  <c r="E72" i="117"/>
  <c r="E89" i="117" s="1"/>
  <c r="N26" i="118"/>
</calcChain>
</file>

<file path=xl/sharedStrings.xml><?xml version="1.0" encoding="utf-8"?>
<sst xmlns="http://schemas.openxmlformats.org/spreadsheetml/2006/main" count="4210" uniqueCount="1988">
  <si>
    <t>حسب نوع الاستخدام</t>
  </si>
  <si>
    <t>Current Account Balance (in % of GDP)</t>
  </si>
  <si>
    <t>الناتج المحلي الصافي بتكلفة عوامل الإنتاج</t>
  </si>
  <si>
    <t>Indirect Taxes less Subsidies</t>
  </si>
  <si>
    <t>الصناعة والتعدين</t>
  </si>
  <si>
    <t>Foreign Liabilities</t>
  </si>
  <si>
    <t>Unclassified Liabilities</t>
  </si>
  <si>
    <t>الموجودات</t>
  </si>
  <si>
    <t>الموجودات الأجنبية</t>
  </si>
  <si>
    <t>الموجودات المحلية</t>
  </si>
  <si>
    <t>أوراق مالية</t>
  </si>
  <si>
    <t>Commercial Bank of Syria</t>
  </si>
  <si>
    <t>Industrial Bank</t>
  </si>
  <si>
    <t xml:space="preserve">الودائع لأجل </t>
  </si>
  <si>
    <t>Animal Feed</t>
  </si>
  <si>
    <t>ضرائب على الدخل والأرباح والمكاسب الرأسمالية</t>
  </si>
  <si>
    <t>ضرائب على الرواتب والأجور</t>
  </si>
  <si>
    <t>ضرائب على السلع والخدمات</t>
  </si>
  <si>
    <t>إيرادات الضرائب والرسوم</t>
  </si>
  <si>
    <t>Tax Revenues and Duties</t>
  </si>
  <si>
    <t>Taxes on Income, Profits and Capital Earnings</t>
  </si>
  <si>
    <t>Taxes on Property</t>
  </si>
  <si>
    <t>Groups of Countries</t>
  </si>
  <si>
    <t>Community, Social and Personal Services</t>
  </si>
  <si>
    <t>بلدان آسيوية</t>
  </si>
  <si>
    <t>Asian Countries</t>
  </si>
  <si>
    <t>بلدان أخرى</t>
  </si>
  <si>
    <t>Others</t>
  </si>
  <si>
    <t xml:space="preserve">عرب </t>
  </si>
  <si>
    <t>Arab</t>
  </si>
  <si>
    <t>أجانب</t>
  </si>
  <si>
    <t>خدمات اتصالات</t>
  </si>
  <si>
    <t>خدمات التشييد</t>
  </si>
  <si>
    <t xml:space="preserve">ساحة التجريدة المغربية </t>
  </si>
  <si>
    <t>الضرائب غير المباشرة ناقصاً الإعانات</t>
  </si>
  <si>
    <t>أخرى</t>
  </si>
  <si>
    <t>Guaranteed Loans and Advances</t>
  </si>
  <si>
    <t>أبنية تجارية و صناعية</t>
  </si>
  <si>
    <t>تشييدات</t>
  </si>
  <si>
    <t>Construction</t>
  </si>
  <si>
    <t xml:space="preserve">وسائط النقل </t>
  </si>
  <si>
    <t>آلات وتجهيزات أخرى</t>
  </si>
  <si>
    <t>بلدان عربية أخرى</t>
  </si>
  <si>
    <t>Other Arab Countries</t>
  </si>
  <si>
    <t>بلدان أوروبية</t>
  </si>
  <si>
    <t>European Countries</t>
  </si>
  <si>
    <t xml:space="preserve">By Economic Activity  </t>
  </si>
  <si>
    <t xml:space="preserve">الصناعة والتعدين </t>
  </si>
  <si>
    <t>حسب نوع الاستثمار</t>
  </si>
  <si>
    <t>By Type of Investment</t>
  </si>
  <si>
    <t>Industrial and Commercial Buildings</t>
  </si>
  <si>
    <t>بأسعار 2000 الثابتة</t>
  </si>
  <si>
    <t>صناعة الملابس</t>
  </si>
  <si>
    <t>Extractive Industry</t>
  </si>
  <si>
    <t>Transport, Communication and Storage</t>
  </si>
  <si>
    <t>Finance, Insurance and Real Estate</t>
  </si>
  <si>
    <t xml:space="preserve">Wages and Salaries </t>
  </si>
  <si>
    <t>Administration Expenditures</t>
  </si>
  <si>
    <t>نسبة إلى الناتج المحلي الإجمالي</t>
  </si>
  <si>
    <t>مقبوضات السفر</t>
  </si>
  <si>
    <t>المواد الخام</t>
  </si>
  <si>
    <t>الاستهلاك الكلي</t>
  </si>
  <si>
    <t>التكوين الرأسمالي الإجمالي</t>
  </si>
  <si>
    <t>صافي الصادرات من السلع والخدمات</t>
  </si>
  <si>
    <t>الصادرات من السلع والخدمات</t>
  </si>
  <si>
    <t>المستوردات من السلع والخدمات</t>
  </si>
  <si>
    <t>المأخوذ من الاحتياطي</t>
  </si>
  <si>
    <t>Use of Reserves</t>
  </si>
  <si>
    <t>mineral water ,Soft Drinks and juice</t>
  </si>
  <si>
    <t>Alcoholic Drinks and Tobacco</t>
  </si>
  <si>
    <t>Clothes and shoes</t>
  </si>
  <si>
    <t>خدمات الحاسب الآلي والمعلومات</t>
  </si>
  <si>
    <t>خدمات أعمال متفرقة</t>
  </si>
  <si>
    <t>مؤشرات إجتماعية</t>
  </si>
  <si>
    <t>Foreign Financing</t>
  </si>
  <si>
    <t>البضائع الاستهلاكية (غير الغذائية)</t>
  </si>
  <si>
    <t>معمرة</t>
  </si>
  <si>
    <t>Durable</t>
  </si>
  <si>
    <t>نصف معمرة</t>
  </si>
  <si>
    <t>صناعة المطاط واللدائن</t>
  </si>
  <si>
    <t>Rubber and Plastic</t>
  </si>
  <si>
    <t>منتجات المعادن اللافلزية الأخرى</t>
  </si>
  <si>
    <t>دبغ وتهيئة وصناعة الجلود</t>
  </si>
  <si>
    <t>صناعة الخشب والمنتجات الخشبية</t>
  </si>
  <si>
    <t>صناعة الورق ومنتجاته</t>
  </si>
  <si>
    <t>Paper and Paper Products</t>
  </si>
  <si>
    <t>صناعة فحم الكوك والمنتجات النفطية</t>
  </si>
  <si>
    <t>MediumTerm</t>
  </si>
  <si>
    <t xml:space="preserve">Short-Term </t>
  </si>
  <si>
    <t xml:space="preserve">المصرف التجاري السوري </t>
  </si>
  <si>
    <t>بنك سورية والخليج</t>
  </si>
  <si>
    <t>Syria Gulf bank S.A</t>
  </si>
  <si>
    <t>بنك سورية الدولي الاسلامي</t>
  </si>
  <si>
    <t>Cham Bank</t>
  </si>
  <si>
    <t>Syria International Islamic Bank</t>
  </si>
  <si>
    <t xml:space="preserve">بنك الشام </t>
  </si>
  <si>
    <t>Tourism Projects Loans</t>
  </si>
  <si>
    <t>قروض الجمعيات التعاونية الاستهلاكية</t>
  </si>
  <si>
    <t>Consumptive Cooperative's Loans</t>
  </si>
  <si>
    <t>Number of Certificates ( in Thousands )</t>
  </si>
  <si>
    <t>الإنشاءات العقارية</t>
  </si>
  <si>
    <t>نسبة الكتلة النقدية للناتج المحلي الإجمالي</t>
  </si>
  <si>
    <t>Money Supply / GDP</t>
  </si>
  <si>
    <t>الأغذية والمشروبات غير الكحولية</t>
  </si>
  <si>
    <t>الأغذية</t>
  </si>
  <si>
    <t>اللحوم</t>
  </si>
  <si>
    <t>الأسماك والأغذية البحرية</t>
  </si>
  <si>
    <t>اللبن والجبن والبيض</t>
  </si>
  <si>
    <t>الزيوت والدهون</t>
  </si>
  <si>
    <t>الفواكه</t>
  </si>
  <si>
    <t>السكر، والمربى، والعسل، والشوكولاته، والحلوى</t>
  </si>
  <si>
    <t>منتجات الأغذية عير المصنفة تحت بند آخر</t>
  </si>
  <si>
    <t>البن والشاي والكاكاو</t>
  </si>
  <si>
    <t>الأغذية و الحيوانات الحية</t>
  </si>
  <si>
    <t>Mineral Fuels and Lubricants</t>
  </si>
  <si>
    <t>الزيوت والشحوم الحيوانية والنباتية</t>
  </si>
  <si>
    <t>المواد الكيماوية</t>
  </si>
  <si>
    <t>البضائع المصنوعة مصنفة حسب المادة</t>
  </si>
  <si>
    <t>Manufactured Goods</t>
  </si>
  <si>
    <t>آلات ومعدات النقل</t>
  </si>
  <si>
    <t>نسبة عرض النقود للناتج المحلي الإجمالي</t>
  </si>
  <si>
    <t>الهيئات الخاصة التي لا تستهدف الربح</t>
  </si>
  <si>
    <t xml:space="preserve">المجموع </t>
  </si>
  <si>
    <t>Loans and Advances</t>
  </si>
  <si>
    <t>Bank of Syria and Overseas</t>
  </si>
  <si>
    <t>Mineral Products other than Machineries</t>
  </si>
  <si>
    <t>Unclassified Foodstuff Products</t>
  </si>
  <si>
    <t>Other Loans and Advances</t>
  </si>
  <si>
    <t>Advances</t>
  </si>
  <si>
    <t>سلف</t>
  </si>
  <si>
    <t>Industrial Transactions Bills</t>
  </si>
  <si>
    <t>Agricultural Transactions Bills</t>
  </si>
  <si>
    <t>Financing of Export</t>
  </si>
  <si>
    <t>Financing of Storage &amp; Export of Agricultural Products</t>
  </si>
  <si>
    <t>Financing of Storage &amp; Export of Wheat and Barley</t>
  </si>
  <si>
    <t>تمويل التصدير</t>
  </si>
  <si>
    <t>تمويل التخزين وتصدير المنتجات الزراعية</t>
  </si>
  <si>
    <t>تمويل تخزين السلع التجارية للقطاع العام</t>
  </si>
  <si>
    <t>تمويل تخزين وتصديرالقمح والشعير</t>
  </si>
  <si>
    <t>سندات صفقات تجارية</t>
  </si>
  <si>
    <t>سندات صفقات صناعية</t>
  </si>
  <si>
    <t>Number of Employees</t>
  </si>
  <si>
    <t>السلع والخدمات</t>
  </si>
  <si>
    <t xml:space="preserve">قطاع عام </t>
  </si>
  <si>
    <t xml:space="preserve">نفقات إدارية </t>
  </si>
  <si>
    <t>نفقات تحويلية</t>
  </si>
  <si>
    <t>نفقات استثمارية</t>
  </si>
  <si>
    <t>موارد محلية</t>
  </si>
  <si>
    <t>موارد خارجية</t>
  </si>
  <si>
    <t>February</t>
  </si>
  <si>
    <t>March</t>
  </si>
  <si>
    <t>April</t>
  </si>
  <si>
    <t>Re-exports</t>
  </si>
  <si>
    <t>Transit</t>
  </si>
  <si>
    <t>الأغذية والمشروبات</t>
  </si>
  <si>
    <t>Shares in Broad Money (M2)</t>
  </si>
  <si>
    <t>الموجودات الأجنبية الأخرى</t>
  </si>
  <si>
    <t>الموجودات المحلية الأخرى</t>
  </si>
  <si>
    <t>موارد داخلية</t>
  </si>
  <si>
    <t>إيرادات استثمارية أخرى</t>
  </si>
  <si>
    <t>البنك العربي</t>
  </si>
  <si>
    <t>بنك عودة</t>
  </si>
  <si>
    <t>بنك بيبلوس</t>
  </si>
  <si>
    <t>Arab bank</t>
  </si>
  <si>
    <t>Audi bank</t>
  </si>
  <si>
    <t>Byblos bank</t>
  </si>
  <si>
    <t xml:space="preserve">Individual Housing </t>
  </si>
  <si>
    <t>Manufacturing Industries</t>
  </si>
  <si>
    <t>صناعة المواد الغذائية والمشروبات</t>
  </si>
  <si>
    <t>صناعة التبغ</t>
  </si>
  <si>
    <t>صناعة المنسوجات</t>
  </si>
  <si>
    <t>Textile and Yarn</t>
  </si>
  <si>
    <t>In Syrian Pounds</t>
  </si>
  <si>
    <t>النقد في الصندوق (بالعملات الأجنبية)</t>
  </si>
  <si>
    <t>أرصدة لدى المصرف المركزي</t>
  </si>
  <si>
    <t xml:space="preserve">صافي الموجودات الأجنبية </t>
  </si>
  <si>
    <t>تجارة الجملة و المفرق</t>
  </si>
  <si>
    <t>الصناعة و التعدين والمرافق</t>
  </si>
  <si>
    <t>Unclassified Assets</t>
  </si>
  <si>
    <t>القطاعات الأخرى</t>
  </si>
  <si>
    <t>القطاع الخاص</t>
  </si>
  <si>
    <t>Public Sector</t>
  </si>
  <si>
    <t>قصيرة الأجل</t>
  </si>
  <si>
    <t>Rediscount</t>
  </si>
  <si>
    <t xml:space="preserve">المصرف الصناعي </t>
  </si>
  <si>
    <t>المصرف الزراعي التعاوني</t>
  </si>
  <si>
    <t xml:space="preserve">المصرف العقاري </t>
  </si>
  <si>
    <t>مؤسسات الإسكان والبلديات والقطاع العام السكني</t>
  </si>
  <si>
    <t>الجمعيات التعاونية السكنية</t>
  </si>
  <si>
    <t>المستثمرون والأفراد للمساكن الاصطيافية</t>
  </si>
  <si>
    <t>مصرف التسليف الشعبي</t>
  </si>
  <si>
    <t xml:space="preserve">البلدان العربية </t>
  </si>
  <si>
    <t>الإمارات العربية المتحدة</t>
  </si>
  <si>
    <t>الجزائر</t>
  </si>
  <si>
    <t>تايوان</t>
  </si>
  <si>
    <t>أوكرانيا</t>
  </si>
  <si>
    <t>ليبيا</t>
  </si>
  <si>
    <t>كوريا الجنوبية</t>
  </si>
  <si>
    <t>السودان</t>
  </si>
  <si>
    <t>البرازيل</t>
  </si>
  <si>
    <t>الجمهورية العربية اليمنية</t>
  </si>
  <si>
    <t>البلدان العربية</t>
  </si>
  <si>
    <t>U.A.E</t>
  </si>
  <si>
    <t>Algeria</t>
  </si>
  <si>
    <t>Libya</t>
  </si>
  <si>
    <t>Ukraine</t>
  </si>
  <si>
    <t>Sudan</t>
  </si>
  <si>
    <t>Yemen</t>
  </si>
  <si>
    <t>South Korea</t>
  </si>
  <si>
    <t>Brazil</t>
  </si>
  <si>
    <t>Taiwan</t>
  </si>
  <si>
    <t>مالطة</t>
  </si>
  <si>
    <t>Malta</t>
  </si>
  <si>
    <t>الأحذية</t>
  </si>
  <si>
    <t>السكن، والمياه، والكهرباء، والغاز، وأنواع الوقود الأخرى</t>
  </si>
  <si>
    <t>إيجار السكن</t>
  </si>
  <si>
    <t>أعمال صيانة المسكن وإصلاحها</t>
  </si>
  <si>
    <t>المنسوجات البيتية</t>
  </si>
  <si>
    <t>السلع والخدمات المستعملة في عمليات الصيانة المنزلية الاعتيادية</t>
  </si>
  <si>
    <t>G.D.P. at Factor Cost</t>
  </si>
  <si>
    <t>N.D.P. at Factor Cost</t>
  </si>
  <si>
    <t>بالأسعار الجارية</t>
  </si>
  <si>
    <t>At Current Prices</t>
  </si>
  <si>
    <t>الاستهلاك الخاص</t>
  </si>
  <si>
    <t>Private Consumption</t>
  </si>
  <si>
    <t xml:space="preserve">  Exports of Goods and Services </t>
  </si>
  <si>
    <t>Miscellaneous</t>
  </si>
  <si>
    <t>Unclassified Commodities</t>
  </si>
  <si>
    <t>Crude Material, Inedible except Fuels</t>
  </si>
  <si>
    <t>Machinery and Transport Equipments</t>
  </si>
  <si>
    <t>الأجور</t>
  </si>
  <si>
    <t>Wages</t>
  </si>
  <si>
    <t>مجموع الصناعات التحويلية</t>
  </si>
  <si>
    <t>Social Welfare</t>
  </si>
  <si>
    <t>Economy and Finance</t>
  </si>
  <si>
    <t>الزراعة والغابات والأسماك</t>
  </si>
  <si>
    <t>الصناعة الاستخراجية</t>
  </si>
  <si>
    <t>الصناعة التحويلية</t>
  </si>
  <si>
    <t>Manufacturing Industry</t>
  </si>
  <si>
    <t>الكهرباء والغاز والماء</t>
  </si>
  <si>
    <t>Electricity, Gas and Water</t>
  </si>
  <si>
    <t xml:space="preserve">البناء والتشييد </t>
  </si>
  <si>
    <t xml:space="preserve">التجارة </t>
  </si>
  <si>
    <t>Commerce</t>
  </si>
  <si>
    <t>نفقات أخرى</t>
  </si>
  <si>
    <t>Taxes on Salaries and Wages</t>
  </si>
  <si>
    <t>ضرائب على الممتلكات</t>
  </si>
  <si>
    <t>Taxes on Goods and Services</t>
  </si>
  <si>
    <t>Proceeds of Public Services and Properties</t>
  </si>
  <si>
    <t>Miscellaneous Revenues</t>
  </si>
  <si>
    <t>مختلفة</t>
  </si>
  <si>
    <t>فائض الموازنة</t>
  </si>
  <si>
    <t>فائض السيولة</t>
  </si>
  <si>
    <t>البلديات</t>
  </si>
  <si>
    <t>Budget Surplus</t>
  </si>
  <si>
    <t>Liquidity Surplus</t>
  </si>
  <si>
    <t>Municipalities</t>
  </si>
  <si>
    <t>قروض وموارد خارجية</t>
  </si>
  <si>
    <t>خدمات أخرى</t>
  </si>
  <si>
    <t>المال والتأمين والعقارات</t>
  </si>
  <si>
    <t>Vertical Check</t>
  </si>
  <si>
    <t>اخيبار عامودي</t>
  </si>
  <si>
    <t>Quasi-Money</t>
  </si>
  <si>
    <t>مجموعات البلدان</t>
  </si>
  <si>
    <t>الصين الشعبية</t>
  </si>
  <si>
    <t>China</t>
  </si>
  <si>
    <t>العراق</t>
  </si>
  <si>
    <t>Iraq</t>
  </si>
  <si>
    <t>فرنسا</t>
  </si>
  <si>
    <t>( in Percentage )</t>
  </si>
  <si>
    <t>Industrial Supplies (n.i.e.)</t>
  </si>
  <si>
    <t>Fuels and Lubricants</t>
  </si>
  <si>
    <t>Quantity (in Thousands of Tons)</t>
  </si>
  <si>
    <t>الآلات والأدوات الأخرى الرأسمالية وقطعها التبديلية</t>
  </si>
  <si>
    <t>Total of Manufacturing Industries</t>
  </si>
  <si>
    <t>صناعة الكهرباء والمياه</t>
  </si>
  <si>
    <t>Electricity &amp; Water Industries</t>
  </si>
  <si>
    <t>Damascus and its District</t>
  </si>
  <si>
    <t>Other Governorates</t>
  </si>
  <si>
    <t>Foodstuff</t>
  </si>
  <si>
    <t xml:space="preserve">بدلات الخدمات وإيرادات وأملاك الدولة </t>
  </si>
  <si>
    <t>إيرادات متنوعة</t>
  </si>
  <si>
    <t>إدارة الخدمات</t>
  </si>
  <si>
    <t>الإدارة والقضاء</t>
  </si>
  <si>
    <t>الشؤون الخارجية والإعلام</t>
  </si>
  <si>
    <t>الثقافة والإرشاد القومي</t>
  </si>
  <si>
    <t>Local Financing</t>
  </si>
  <si>
    <t>Broad Money ( M2 )</t>
  </si>
  <si>
    <t>Vertical check</t>
  </si>
  <si>
    <t>Foreign Currency Deposits / Total Deposits</t>
  </si>
  <si>
    <t>( نسب مئوية )</t>
  </si>
  <si>
    <t>Discounts</t>
  </si>
  <si>
    <t>Other Credits</t>
  </si>
  <si>
    <t>القطاع التعاوني</t>
  </si>
  <si>
    <t>Private Sector</t>
  </si>
  <si>
    <t>Final Consumption</t>
  </si>
  <si>
    <t>Capital Goods</t>
  </si>
  <si>
    <t>المشروبات غير الكحولية</t>
  </si>
  <si>
    <t>المشروبات الكحولية</t>
  </si>
  <si>
    <t>Apples</t>
  </si>
  <si>
    <t>حمضيات</t>
  </si>
  <si>
    <t>Milk</t>
  </si>
  <si>
    <t>Livestock</t>
  </si>
  <si>
    <t>Eggs</t>
  </si>
  <si>
    <t>حليب</t>
  </si>
  <si>
    <t>الرقم القياسي العام</t>
  </si>
  <si>
    <t>General Index</t>
  </si>
  <si>
    <t>التثقيلات</t>
  </si>
  <si>
    <t>Weights</t>
  </si>
  <si>
    <t>الحساب الجاري</t>
  </si>
  <si>
    <t>Current Account Balance</t>
  </si>
  <si>
    <t>Goods and Services</t>
  </si>
  <si>
    <t>Import Deposits</t>
  </si>
  <si>
    <t>Other Prepayments and Blocked Accounts</t>
  </si>
  <si>
    <t>Small Tradesmen Financing Bills (120 days)</t>
  </si>
  <si>
    <t>Financing of Small Industries</t>
  </si>
  <si>
    <t xml:space="preserve">  Imports of Goods and Services </t>
  </si>
  <si>
    <t>Gross Domestic Product</t>
  </si>
  <si>
    <t>دور السكن</t>
  </si>
  <si>
    <t>Dwellings</t>
  </si>
  <si>
    <t xml:space="preserve">Clothes </t>
  </si>
  <si>
    <t>Electricity,Gaz and other kind of Fuel</t>
  </si>
  <si>
    <t>weights</t>
  </si>
  <si>
    <t>السلف والقروض</t>
  </si>
  <si>
    <t>Net Sales</t>
  </si>
  <si>
    <t>سندات صفقات صغار الصناع وأرباب الحرف لمدة 300 يوماً</t>
  </si>
  <si>
    <t>الأفراد للغايات السكنية</t>
  </si>
  <si>
    <t xml:space="preserve">Small Tradesmen Transactions Bills (120 days) </t>
  </si>
  <si>
    <t>El-Tajrida El-Maghrabye Square</t>
  </si>
  <si>
    <t>منتجات المعادن المشكلة عدا الماكينات والمعدات</t>
  </si>
  <si>
    <t>مجموع الودائع</t>
  </si>
  <si>
    <t>Total</t>
  </si>
  <si>
    <t>المبيعات</t>
  </si>
  <si>
    <t>Sales</t>
  </si>
  <si>
    <t>القيمة</t>
  </si>
  <si>
    <t>Value</t>
  </si>
  <si>
    <t>Against Export Contracts or Document Credits</t>
  </si>
  <si>
    <t>لقاء عقد تصدير أو اعتماد مستندي للتصدير</t>
  </si>
  <si>
    <t>Cereals</t>
  </si>
  <si>
    <t>Vegetables</t>
  </si>
  <si>
    <t>Industrial Crops</t>
  </si>
  <si>
    <t>أشجار مثمرة</t>
  </si>
  <si>
    <t>Fruit Trees</t>
  </si>
  <si>
    <t>القمح</t>
  </si>
  <si>
    <t>Wheat</t>
  </si>
  <si>
    <t>شعير</t>
  </si>
  <si>
    <t>Barley</t>
  </si>
  <si>
    <t>ذرة صفراء</t>
  </si>
  <si>
    <t>Maize</t>
  </si>
  <si>
    <t>عدس</t>
  </si>
  <si>
    <t>Lentils</t>
  </si>
  <si>
    <t>حمص</t>
  </si>
  <si>
    <t>بطاطا</t>
  </si>
  <si>
    <t>Potatoes</t>
  </si>
  <si>
    <t>بندورة</t>
  </si>
  <si>
    <t>Tomatoes</t>
  </si>
  <si>
    <t>بصل</t>
  </si>
  <si>
    <t>Coke and Refined Oil Products</t>
  </si>
  <si>
    <t>صناعة المواد والمنتجات الكيماوية</t>
  </si>
  <si>
    <t>Chemical Materials and Products</t>
  </si>
  <si>
    <t>Lebanon</t>
  </si>
  <si>
    <t>جمهورية مصر العربية</t>
  </si>
  <si>
    <t>الهند</t>
  </si>
  <si>
    <t>India</t>
  </si>
  <si>
    <t>هولندا</t>
  </si>
  <si>
    <t>May</t>
  </si>
  <si>
    <t>حزيران</t>
  </si>
  <si>
    <t>تموز</t>
  </si>
  <si>
    <t>آب</t>
  </si>
  <si>
    <t>أيلول</t>
  </si>
  <si>
    <t>تشرين الأول</t>
  </si>
  <si>
    <t>تشرين الثاني</t>
  </si>
  <si>
    <t>كانون الثاني</t>
  </si>
  <si>
    <t>شباط</t>
  </si>
  <si>
    <t>آذار</t>
  </si>
  <si>
    <t>نيسان</t>
  </si>
  <si>
    <t>أيار</t>
  </si>
  <si>
    <t>Assets</t>
  </si>
  <si>
    <t>Foreign Assets</t>
  </si>
  <si>
    <t>الحبوب</t>
  </si>
  <si>
    <t>Beans</t>
  </si>
  <si>
    <t>Other Foreign Assets</t>
  </si>
  <si>
    <t>Domestic Assets</t>
  </si>
  <si>
    <t>Total Assets = Total Liabilities</t>
  </si>
  <si>
    <t>Liabilities</t>
  </si>
  <si>
    <t xml:space="preserve"> شهادات الاستثمار</t>
  </si>
  <si>
    <t>Investment Certificates</t>
  </si>
  <si>
    <t>الخدمات الجماعية والاجتماعية الشخصية</t>
  </si>
  <si>
    <t>Services Administration</t>
  </si>
  <si>
    <t>National Security</t>
  </si>
  <si>
    <t>High Education</t>
  </si>
  <si>
    <t>التربية</t>
  </si>
  <si>
    <t>Education</t>
  </si>
  <si>
    <t>الرعاية الاجتماعية</t>
  </si>
  <si>
    <t>تعويضات العاملين</t>
  </si>
  <si>
    <t>البناء والتشييد</t>
  </si>
  <si>
    <t>تجارة الجملة والمفرق</t>
  </si>
  <si>
    <t>النقل والمواصلات والتخزين</t>
  </si>
  <si>
    <t xml:space="preserve">الخدمات الاجتماعية والشخصية </t>
  </si>
  <si>
    <t xml:space="preserve">الخدمات الحكومية </t>
  </si>
  <si>
    <t>Transfers and Subsidies</t>
  </si>
  <si>
    <t>By Function</t>
  </si>
  <si>
    <t>حسب التصنيف الاقتصادي</t>
  </si>
  <si>
    <t>By Type of Goods</t>
  </si>
  <si>
    <t>فاكس :</t>
  </si>
  <si>
    <t>At Constant 2000 Prices</t>
  </si>
  <si>
    <t>Government Consumption</t>
  </si>
  <si>
    <t xml:space="preserve">استهلاك الحكومة </t>
  </si>
  <si>
    <t>حسب النشاط الاقتصادي</t>
  </si>
  <si>
    <t>Bread  and Cereals</t>
  </si>
  <si>
    <t>Meat</t>
  </si>
  <si>
    <t>Oils and Fats</t>
  </si>
  <si>
    <t>Fish and Sea Food</t>
  </si>
  <si>
    <t>Fruits</t>
  </si>
  <si>
    <t>Promotion and Culture (Non-profitable)</t>
  </si>
  <si>
    <t>Personally Secured Credits and Overdrafts</t>
  </si>
  <si>
    <t>غير معمرة</t>
  </si>
  <si>
    <t>بضائع غير مصنفة</t>
  </si>
  <si>
    <t>التصدير</t>
  </si>
  <si>
    <t>Exports</t>
  </si>
  <si>
    <t>التصنيف الدولي المعدل</t>
  </si>
  <si>
    <t>مقبوضات تحويلات العاملين</t>
  </si>
  <si>
    <t>Travel Receipts</t>
  </si>
  <si>
    <t>Promotion and Culture</t>
  </si>
  <si>
    <t>قروض طويلة الأجل</t>
  </si>
  <si>
    <t>Long-Term Loans</t>
  </si>
  <si>
    <t>Transport Equipments</t>
  </si>
  <si>
    <t>الإدخال المؤقت</t>
  </si>
  <si>
    <t>الصحة</t>
  </si>
  <si>
    <t>الاتصالات</t>
  </si>
  <si>
    <t>الترويج والثقافة</t>
  </si>
  <si>
    <t>التعليم</t>
  </si>
  <si>
    <t>المطاعم والفنادق</t>
  </si>
  <si>
    <t>سلع وخدمات متنوعة</t>
  </si>
  <si>
    <t>Bank Bemo Saudi Fransi</t>
  </si>
  <si>
    <t>Temporary Entry</t>
  </si>
  <si>
    <t>الإنتاج المحلي الإجمالي بسعر المنتج</t>
  </si>
  <si>
    <t xml:space="preserve">General Index </t>
  </si>
  <si>
    <t>Italy</t>
  </si>
  <si>
    <t>روسيا الاتحادية</t>
  </si>
  <si>
    <t>Russia</t>
  </si>
  <si>
    <t>الولايات المتحدة الأمريكية</t>
  </si>
  <si>
    <t>بريطانيا</t>
  </si>
  <si>
    <t>United Kingdom</t>
  </si>
  <si>
    <t>تركيا</t>
  </si>
  <si>
    <t>Turkey</t>
  </si>
  <si>
    <t>Romania</t>
  </si>
  <si>
    <t>المملكة العربية السعودية</t>
  </si>
  <si>
    <t>Saudi Arabia</t>
  </si>
  <si>
    <t>Agriculture Raw Materials</t>
  </si>
  <si>
    <t>المواد المصنوعة</t>
  </si>
  <si>
    <t>Manufactured Materials</t>
  </si>
  <si>
    <t>Wood and Products thereof</t>
  </si>
  <si>
    <t>Paper and Products thereof</t>
  </si>
  <si>
    <t>Metal and Products thereof</t>
  </si>
  <si>
    <t>رومانيا</t>
  </si>
  <si>
    <t>لقاء تخزين منتجات زراعية والمنتجات المعدة للتصدير</t>
  </si>
  <si>
    <t>Against Storage of Agricultural Goods and Exports</t>
  </si>
  <si>
    <t>القروض بضمانات شخصية</t>
  </si>
  <si>
    <t>Against personal guaranties</t>
  </si>
  <si>
    <t>Overdrafts</t>
  </si>
  <si>
    <t>فوائد التأخير</t>
  </si>
  <si>
    <t>عمليات الحسم</t>
  </si>
  <si>
    <t xml:space="preserve">سندات صناعية        </t>
  </si>
  <si>
    <t>Industrial Bills</t>
  </si>
  <si>
    <t>سندات تجارية</t>
  </si>
  <si>
    <t>Commercial Bills</t>
  </si>
  <si>
    <t>قصيرة ومتوسطة الأجل</t>
  </si>
  <si>
    <t>Short-Term</t>
  </si>
  <si>
    <t>Medium and Long-Term</t>
  </si>
  <si>
    <t>الحسابات الجارية المدينة</t>
  </si>
  <si>
    <t>Overdrawn Current Accounts</t>
  </si>
  <si>
    <t xml:space="preserve">قروض قصيرة الأجل  </t>
  </si>
  <si>
    <t>Short-Term Loans</t>
  </si>
  <si>
    <t>قروض قصيرة الأجل تزيد على 50000 ل.س</t>
  </si>
  <si>
    <t>قروض متوسطة وطويلة الأجل</t>
  </si>
  <si>
    <t>Medium and Long-Term Loans</t>
  </si>
  <si>
    <t>من أجل الغايات السكنية</t>
  </si>
  <si>
    <t>For Housing Purposes</t>
  </si>
  <si>
    <t>حتى عشر سنوات</t>
  </si>
  <si>
    <t>Up to Ten Years</t>
  </si>
  <si>
    <t>Up to Fifteen Years</t>
  </si>
  <si>
    <t xml:space="preserve">مشاريع البناء السياحية والمستشفيات والمدارس </t>
  </si>
  <si>
    <t>Real Estate for Hospitals, Schools &amp; Tourism</t>
  </si>
  <si>
    <t>سلع مشتراة في الموانئ بواسطة الناقلات</t>
  </si>
  <si>
    <t>الكهرباء</t>
  </si>
  <si>
    <t>منح وهبات</t>
  </si>
  <si>
    <t>نفطي</t>
  </si>
  <si>
    <t>غبر نفطي</t>
  </si>
  <si>
    <t>النقل</t>
  </si>
  <si>
    <t>قطن محبوب</t>
  </si>
  <si>
    <t>تبغ</t>
  </si>
  <si>
    <t>Tobacco</t>
  </si>
  <si>
    <t>شوندر سكري</t>
  </si>
  <si>
    <t>Sugar Beets</t>
  </si>
  <si>
    <t>فول سوداني</t>
  </si>
  <si>
    <t>زيتون</t>
  </si>
  <si>
    <t>Olives</t>
  </si>
  <si>
    <t xml:space="preserve">عنب </t>
  </si>
  <si>
    <t>Grapes</t>
  </si>
  <si>
    <t>تفاح</t>
  </si>
  <si>
    <t>تمويل صغار الصناع وأرباب الحرف</t>
  </si>
  <si>
    <t>تمويل صغار التجار وأرباب المهن</t>
  </si>
  <si>
    <t>مواد ضرورية للصناعة غير مصنفة  في مكان أخر</t>
  </si>
  <si>
    <t>Basic Metallic Industries</t>
  </si>
  <si>
    <t>Wood and Wooden Products</t>
  </si>
  <si>
    <t>Clothes and Fur Preparation</t>
  </si>
  <si>
    <t>Commercial Transactions Bills</t>
  </si>
  <si>
    <t>الجلود (عدا جلود الفراء)</t>
  </si>
  <si>
    <t>Fruits,Vegetables and Preparations thereof</t>
  </si>
  <si>
    <t>الصناعات الاستخراجية</t>
  </si>
  <si>
    <t>مدين</t>
  </si>
  <si>
    <t>الرصيد</t>
  </si>
  <si>
    <t>Credit</t>
  </si>
  <si>
    <t>Debit</t>
  </si>
  <si>
    <t>Balance</t>
  </si>
  <si>
    <t>قروض ذوي الدخل المحدود</t>
  </si>
  <si>
    <t>Limited Income Groups</t>
  </si>
  <si>
    <t>According to S.I.T.C. Revised</t>
  </si>
  <si>
    <t>Food and Live Animals</t>
  </si>
  <si>
    <t>Animal and Vegetable Oil and Fats</t>
  </si>
  <si>
    <t>Chemicals</t>
  </si>
  <si>
    <t>المصرف التجاري السوري</t>
  </si>
  <si>
    <t>قروض قصيرة الأجل</t>
  </si>
  <si>
    <t>اعتمادات مهنية وتجارية</t>
  </si>
  <si>
    <t>Vocational and Commercial Credits</t>
  </si>
  <si>
    <t>Hospitals, Labs and Raies Labs Loans..</t>
  </si>
  <si>
    <t>القطاع العام</t>
  </si>
  <si>
    <t xml:space="preserve">Private Sector </t>
  </si>
  <si>
    <t xml:space="preserve">عمليات الحسم </t>
  </si>
  <si>
    <t>عمليات القروض والسلف</t>
  </si>
  <si>
    <t>الفلزات القاعدية الأساسية</t>
  </si>
  <si>
    <t>الآلات والمعدات الأخرى</t>
  </si>
  <si>
    <t>Other Equipments and Machines</t>
  </si>
  <si>
    <t>أجهزة كهربائية غير مصنفة في مكان أخر</t>
  </si>
  <si>
    <t>Electric Equipments and  Machines</t>
  </si>
  <si>
    <t>معدات وأجهزة التلفزيون</t>
  </si>
  <si>
    <t>صنع الأثاث ومنتجات غير مصنفة في مكان أخر</t>
  </si>
  <si>
    <t>صناعة الماء والكهرباء</t>
  </si>
  <si>
    <t>القادمون</t>
  </si>
  <si>
    <t>Arrivals</t>
  </si>
  <si>
    <t>المياه المعدنية، والمشروبات المرطبة، وأنواع عصير الفواكه</t>
  </si>
  <si>
    <t>المشروبات الكحولية والتبغ</t>
  </si>
  <si>
    <t>الملابس والأحذية</t>
  </si>
  <si>
    <t>الترويج والثقافة - غير ربحية</t>
  </si>
  <si>
    <t>خدمات التأمين</t>
  </si>
  <si>
    <t>خدمات مالية</t>
  </si>
  <si>
    <t>shoes</t>
  </si>
  <si>
    <t>House Rents</t>
  </si>
  <si>
    <t>House Maintenance</t>
  </si>
  <si>
    <t>House Equipments and regular Maintenance</t>
  </si>
  <si>
    <t>Furniture,Equipments,Carpets and others</t>
  </si>
  <si>
    <t>House Textiles</t>
  </si>
  <si>
    <t>House Equipments</t>
  </si>
  <si>
    <t>Health</t>
  </si>
  <si>
    <t>Communication</t>
  </si>
  <si>
    <t>Hotels and Restaurants</t>
  </si>
  <si>
    <t>Goods and Services use for House Maintenance</t>
  </si>
  <si>
    <t>القسم الخامس</t>
  </si>
  <si>
    <t>Part Five</t>
  </si>
  <si>
    <t>Transport Equipments &amp; Accessories thereof</t>
  </si>
  <si>
    <t>نسب السيولة ومعدلات دوران العملة</t>
  </si>
  <si>
    <t>Velocity and Liquidity Ratios</t>
  </si>
  <si>
    <t>كمية (بآلاف الأطنان)</t>
  </si>
  <si>
    <t>الأصول الثابتة (رأسمال)</t>
  </si>
  <si>
    <t xml:space="preserve">دائن </t>
  </si>
  <si>
    <t>Foreigners</t>
  </si>
  <si>
    <t>Money Multiplier (M2 / M0)</t>
  </si>
  <si>
    <t>M2 / GDP</t>
  </si>
  <si>
    <t>Credit and Deposits Ratios</t>
  </si>
  <si>
    <t>نسبة الودائع بالقطع الأجنبي لمجموع الودائع</t>
  </si>
  <si>
    <t xml:space="preserve">سندات الصفقات التجارية </t>
  </si>
  <si>
    <t>سندات الصفقات الصناعية</t>
  </si>
  <si>
    <t xml:space="preserve">سندات الصفقات الزراعية </t>
  </si>
  <si>
    <t>تمويل قروض وسلف أخرى</t>
  </si>
  <si>
    <t>قطاع عام ومشترك وأفراد</t>
  </si>
  <si>
    <t>جمعيات تعاونية</t>
  </si>
  <si>
    <t>Cooperatives</t>
  </si>
  <si>
    <t>Live Animals and Meat</t>
  </si>
  <si>
    <t>التبغ</t>
  </si>
  <si>
    <t>منها القطاع العام</t>
  </si>
  <si>
    <t>الوقود والزيوت المعدنية</t>
  </si>
  <si>
    <t>وسائل النقل وقطعها التبديلية</t>
  </si>
  <si>
    <t>Central Bank of Syria</t>
  </si>
  <si>
    <t>نسبة النقد المتداول لمجموع الودائع</t>
  </si>
  <si>
    <t>Currency in Circulation / Total Deposits</t>
  </si>
  <si>
    <t>الدخل</t>
  </si>
  <si>
    <t>Of which Public Sector</t>
  </si>
  <si>
    <t>الوقود المعدنية ومواد التشحيم والمواد المشابهة</t>
  </si>
  <si>
    <t>مصنوعات منوعة</t>
  </si>
  <si>
    <t>بضائع غير مصنعة</t>
  </si>
  <si>
    <t>Imports</t>
  </si>
  <si>
    <t>حسب طبيعة المواد</t>
  </si>
  <si>
    <t>حسب القطاعات</t>
  </si>
  <si>
    <t>ثمار وخضار ومحضراتها</t>
  </si>
  <si>
    <t>المواد الكيماوية ومنتجاتها</t>
  </si>
  <si>
    <t>Main Imports</t>
  </si>
  <si>
    <t>Main Exports</t>
  </si>
  <si>
    <t>Live Animal, Meat and Canned Meat</t>
  </si>
  <si>
    <t>Machinery and Equipment</t>
  </si>
  <si>
    <t>الموجودات الأخرى</t>
  </si>
  <si>
    <t>المواد المصنعة</t>
  </si>
  <si>
    <t>Other Activities</t>
  </si>
  <si>
    <t>الترانزيت</t>
  </si>
  <si>
    <t>Trade Balance</t>
  </si>
  <si>
    <t>Services Balance</t>
  </si>
  <si>
    <t>Income Balance</t>
  </si>
  <si>
    <t>ثمار وخضراوات</t>
  </si>
  <si>
    <t>Fruits and Vegetables</t>
  </si>
  <si>
    <t>أخشاب ومصنوعاتها</t>
  </si>
  <si>
    <t>الورق ومصنوعاته</t>
  </si>
  <si>
    <t>مواد نسيجية ومصنوعاتها</t>
  </si>
  <si>
    <t>Textiles and Textile Articles</t>
  </si>
  <si>
    <t>Fiscal Statistics</t>
  </si>
  <si>
    <t>Financing of Public Sector Commercial Goods Storage</t>
  </si>
  <si>
    <t>إدلب</t>
  </si>
  <si>
    <t>Exceptional Proceeds</t>
  </si>
  <si>
    <t>Taxes on International Trade</t>
  </si>
  <si>
    <t xml:space="preserve">حلب </t>
  </si>
  <si>
    <t>Aleppo</t>
  </si>
  <si>
    <t>Homs</t>
  </si>
  <si>
    <t>حماه</t>
  </si>
  <si>
    <t>Hama</t>
  </si>
  <si>
    <t>اللاذقية</t>
  </si>
  <si>
    <t>Lattakia</t>
  </si>
  <si>
    <t>المحافظات الأخرى</t>
  </si>
  <si>
    <t>المصرف الصناعي</t>
  </si>
  <si>
    <t>Idleb</t>
  </si>
  <si>
    <t>الحسكة</t>
  </si>
  <si>
    <t>Al-Hasaka</t>
  </si>
  <si>
    <t>المصرف العقاري</t>
  </si>
  <si>
    <t>المحروقات</t>
  </si>
  <si>
    <t>Fuels</t>
  </si>
  <si>
    <t xml:space="preserve"> مواد البناء</t>
  </si>
  <si>
    <t>الاستهلاك النهائي</t>
  </si>
  <si>
    <t>Real Estate Bank</t>
  </si>
  <si>
    <t>Popular Credit Bank</t>
  </si>
  <si>
    <t>السلع</t>
  </si>
  <si>
    <t>البضائع العامة</t>
  </si>
  <si>
    <t>Financing of Small Tradesmen</t>
  </si>
  <si>
    <t>Agricultural Cooperative Bank</t>
  </si>
  <si>
    <t>Long-Term</t>
  </si>
  <si>
    <t>Mining, Manufacturing and Utilities</t>
  </si>
  <si>
    <t>Social and Personal Services</t>
  </si>
  <si>
    <t>شبكات المياه وتوزيعها</t>
  </si>
  <si>
    <t>القسم الأول</t>
  </si>
  <si>
    <t>Part One</t>
  </si>
  <si>
    <t>Monetary and Banking Statistics</t>
  </si>
  <si>
    <t>القسم الثاني</t>
  </si>
  <si>
    <t>Part Two</t>
  </si>
  <si>
    <t>Netherlands</t>
  </si>
  <si>
    <t>اليابان</t>
  </si>
  <si>
    <t>Japan</t>
  </si>
  <si>
    <t>اليونان</t>
  </si>
  <si>
    <t>Greece</t>
  </si>
  <si>
    <t>Other Countries</t>
  </si>
  <si>
    <t>قيمة (بملايين الليرات السورية)</t>
  </si>
  <si>
    <t>Food and Beverages</t>
  </si>
  <si>
    <t>Unclassified Goods</t>
  </si>
  <si>
    <t>للاستهلاك المنزلي</t>
  </si>
  <si>
    <t>للصناعة</t>
  </si>
  <si>
    <t>مواد ضرورية للصناعة (غير غذائية)</t>
  </si>
  <si>
    <t>December</t>
  </si>
  <si>
    <t>June</t>
  </si>
  <si>
    <t>July</t>
  </si>
  <si>
    <t>August</t>
  </si>
  <si>
    <t>September</t>
  </si>
  <si>
    <t>October</t>
  </si>
  <si>
    <t>November</t>
  </si>
  <si>
    <t>January</t>
  </si>
  <si>
    <t>International Bank for Trade and Finance</t>
  </si>
  <si>
    <t>مصرف بيمو السعودي الفرنسي</t>
  </si>
  <si>
    <t>مصرف سورية و المهجر</t>
  </si>
  <si>
    <t>Culture and National Guidance</t>
  </si>
  <si>
    <t>Agriculture, Forestry and Fishing</t>
  </si>
  <si>
    <t>Other European Countries</t>
  </si>
  <si>
    <t>الولايات المتحدة وكندا</t>
  </si>
  <si>
    <t>Rest of the World</t>
  </si>
  <si>
    <t>أهم البلدان</t>
  </si>
  <si>
    <t>مصرف سورية المركزي</t>
  </si>
  <si>
    <t>قروض المشاريع السياحية</t>
  </si>
  <si>
    <t>Foodstuff and Beverages</t>
  </si>
  <si>
    <t>Water Networks and Distribution</t>
  </si>
  <si>
    <t>حبوب</t>
  </si>
  <si>
    <t>بقول</t>
  </si>
  <si>
    <t>خضروات</t>
  </si>
  <si>
    <t>محاصيل صناعية</t>
  </si>
  <si>
    <t>منتجات أخرى</t>
  </si>
  <si>
    <t>Dry Legumes</t>
  </si>
  <si>
    <t>Vegetable Production</t>
  </si>
  <si>
    <t>Chick-Peas</t>
  </si>
  <si>
    <t>الخدمات</t>
  </si>
  <si>
    <t>Redemptions</t>
  </si>
  <si>
    <t>Building and Construction</t>
  </si>
  <si>
    <t>Wholesale and Retail Trade</t>
  </si>
  <si>
    <t>Mining, Manufacturing, and Utilities</t>
  </si>
  <si>
    <t>Transport and Communications</t>
  </si>
  <si>
    <t>Finance and Insurance</t>
  </si>
  <si>
    <t>Value (in Millions of Syrian Pounds)</t>
  </si>
  <si>
    <t>المواد المعدنية والحاجات المصنوعة منها</t>
  </si>
  <si>
    <t>الأردن</t>
  </si>
  <si>
    <t>Jordan</t>
  </si>
  <si>
    <t>اسبانيا</t>
  </si>
  <si>
    <t>Spain</t>
  </si>
  <si>
    <t>Germany</t>
  </si>
  <si>
    <t>ايران</t>
  </si>
  <si>
    <t>-</t>
  </si>
  <si>
    <t>Iran</t>
  </si>
  <si>
    <t>الودائع بالقطع الأجنبي</t>
  </si>
  <si>
    <t>تأمينات أخرى وحسابات مجمدة</t>
  </si>
  <si>
    <t>الاستلاف من المصرف المركزي</t>
  </si>
  <si>
    <t>حسابات رأس المال</t>
  </si>
  <si>
    <t>( بملايين الليرات السورية )</t>
  </si>
  <si>
    <t>Other Equipments &amp; Accessories thereof</t>
  </si>
  <si>
    <t>Onions</t>
  </si>
  <si>
    <t>Housing Institutions and Municipalities</t>
  </si>
  <si>
    <t>Housing Cooperatives</t>
  </si>
  <si>
    <t>Hospitals, Schools and Tourism</t>
  </si>
  <si>
    <t>سندات تمويل صغار الصناع وأرباب الحرف لمدة 300 يوماً</t>
  </si>
  <si>
    <t>Small Industries Financing Bills (300 days)</t>
  </si>
  <si>
    <t>خدمات ثقافية وترفيهية</t>
  </si>
  <si>
    <t>Transportation</t>
  </si>
  <si>
    <t>المواد الغذائية</t>
  </si>
  <si>
    <t xml:space="preserve">بلدان أوربية أخرى  </t>
  </si>
  <si>
    <t>Vacationing Residence (Individuals and Investors)</t>
  </si>
  <si>
    <t>Small Industries Transactions Bills (300 days)</t>
  </si>
  <si>
    <t xml:space="preserve">التغير النسبي عن رصيد العام السابق </t>
  </si>
  <si>
    <t>Annual Change in Percentage</t>
  </si>
  <si>
    <t>Citrus Trees</t>
  </si>
  <si>
    <t>بيض (بملايين الوحدة)</t>
  </si>
  <si>
    <t>تكاثر الحيوان</t>
  </si>
  <si>
    <t>بيض</t>
  </si>
  <si>
    <t>صوف وشعر</t>
  </si>
  <si>
    <t>Part Three</t>
  </si>
  <si>
    <t>القسم الثالث</t>
  </si>
  <si>
    <t>القسم الرابع</t>
  </si>
  <si>
    <t>Part Four</t>
  </si>
  <si>
    <t>By Utilization</t>
  </si>
  <si>
    <t>By Sectors</t>
  </si>
  <si>
    <t>By Economic Purpose</t>
  </si>
  <si>
    <t>الأمن القومي</t>
  </si>
  <si>
    <t>التعليم العالي</t>
  </si>
  <si>
    <t>الاقتصاد والمال</t>
  </si>
  <si>
    <t>Administration and Judiciary</t>
  </si>
  <si>
    <t>Foreign Affairs and Information</t>
  </si>
  <si>
    <t>الاستثمار المباشر</t>
  </si>
  <si>
    <t>الدخل من الدين (الفوائد)</t>
  </si>
  <si>
    <t>Textiles</t>
  </si>
  <si>
    <t>الفوسفات</t>
  </si>
  <si>
    <t>Phosphate</t>
  </si>
  <si>
    <t>Investment Expenditures</t>
  </si>
  <si>
    <t>France</t>
  </si>
  <si>
    <t>الكويت</t>
  </si>
  <si>
    <t>Kuwait</t>
  </si>
  <si>
    <t>لبنان</t>
  </si>
  <si>
    <t>آلات وأجهزة</t>
  </si>
  <si>
    <t>وسائل النقل</t>
  </si>
  <si>
    <t>ميزان الخدمات</t>
  </si>
  <si>
    <t>ميزان الدخل</t>
  </si>
  <si>
    <t>التحويلات الجارية</t>
  </si>
  <si>
    <t>Annual Change in Millions of SYP</t>
  </si>
  <si>
    <t>Local Resources</t>
  </si>
  <si>
    <t>Other Investment Revenues</t>
  </si>
  <si>
    <t>حسب الوظيفة</t>
  </si>
  <si>
    <t>Gross Output at Producers Value</t>
  </si>
  <si>
    <t>الاستهلاك الوسيط</t>
  </si>
  <si>
    <t>Intermediate Consumption</t>
  </si>
  <si>
    <t>الناتج المحلي بسعر السوق</t>
  </si>
  <si>
    <t>Gross Domestic Product at Market Prices</t>
  </si>
  <si>
    <t>اهتلاك رأس المال الثابت</t>
  </si>
  <si>
    <t>Consumption of Fixed Capital</t>
  </si>
  <si>
    <t>الناتج المحلي الصافي بسعر السوق</t>
  </si>
  <si>
    <t>شبه النقد</t>
  </si>
  <si>
    <t>Other Expenditures</t>
  </si>
  <si>
    <t>نفقات جارية</t>
  </si>
  <si>
    <t>رواتب وأجور</t>
  </si>
  <si>
    <t>ضرائب على التجارة الدولية</t>
  </si>
  <si>
    <t>ضرائب أخرى</t>
  </si>
  <si>
    <t>Other Taxes</t>
  </si>
  <si>
    <t>Facsimile :</t>
  </si>
  <si>
    <t>Telephone :</t>
  </si>
  <si>
    <t>عدد العاملين</t>
  </si>
  <si>
    <t>Extractive Industries</t>
  </si>
  <si>
    <t>الصناعات التحويلية</t>
  </si>
  <si>
    <t>النقد في الصندوق (بالليرة السورية)</t>
  </si>
  <si>
    <t>Demand Deposits</t>
  </si>
  <si>
    <t>Foreign Currency Deposits</t>
  </si>
  <si>
    <t xml:space="preserve">بلدان الاتحاد الأوروبي  </t>
  </si>
  <si>
    <t>U.S.A. and Canada</t>
  </si>
  <si>
    <t>U.S.A.</t>
  </si>
  <si>
    <t>Free Zones</t>
  </si>
  <si>
    <t xml:space="preserve">المناطق الحرة </t>
  </si>
  <si>
    <t>In Foreign Currency</t>
  </si>
  <si>
    <t>متوسطة الأجل</t>
  </si>
  <si>
    <t>طويلة الأجل</t>
  </si>
  <si>
    <t>Finished</t>
  </si>
  <si>
    <t>المواد نصف المصنعة</t>
  </si>
  <si>
    <t>Semi-finished</t>
  </si>
  <si>
    <t>قطاع عام</t>
  </si>
  <si>
    <t>أهم الصادرات</t>
  </si>
  <si>
    <t>العدس</t>
  </si>
  <si>
    <t>Raw and Refined Sugar</t>
  </si>
  <si>
    <t>Chemicals and Products thereof</t>
  </si>
  <si>
    <t>Resins, Artificial Rubber and Products thereof</t>
  </si>
  <si>
    <t>وسطي الفترة</t>
  </si>
  <si>
    <t>Period Average</t>
  </si>
  <si>
    <t>اليورو</t>
  </si>
  <si>
    <t>Euro</t>
  </si>
  <si>
    <t>الجنيه الاسترليني</t>
  </si>
  <si>
    <t>Sterling Pound</t>
  </si>
  <si>
    <t>الريال السعودي</t>
  </si>
  <si>
    <t>Saudi Riyal</t>
  </si>
  <si>
    <t>الدينار الأردني</t>
  </si>
  <si>
    <t>Jordanian Dinar</t>
  </si>
  <si>
    <t>الليرة اللبنانية</t>
  </si>
  <si>
    <t>Lebanese Pound</t>
  </si>
  <si>
    <t>الجنيه المصري</t>
  </si>
  <si>
    <t>Egyptian Pound</t>
  </si>
  <si>
    <t>الليرة التركية</t>
  </si>
  <si>
    <t>Turkish Pound</t>
  </si>
  <si>
    <t xml:space="preserve">End of Period </t>
  </si>
  <si>
    <t>Cooperative Sector</t>
  </si>
  <si>
    <t>Time Deposits</t>
  </si>
  <si>
    <t>Saving Deposits</t>
  </si>
  <si>
    <t>Other</t>
  </si>
  <si>
    <t>European Union</t>
  </si>
  <si>
    <t>Egypt</t>
  </si>
  <si>
    <t>Money Supply ( M1 )</t>
  </si>
  <si>
    <t>مصنعة</t>
  </si>
  <si>
    <t>Processed</t>
  </si>
  <si>
    <t>Public and Mixed Sectors and Individuals</t>
  </si>
  <si>
    <t>المستشفيات، المدارس، المنشآت والجمعيات التعاونية السياحية</t>
  </si>
  <si>
    <t>الناتج المحلي الإجمالي بتكلفة عوامل الإنتاج</t>
  </si>
  <si>
    <t xml:space="preserve">خام </t>
  </si>
  <si>
    <t>Primary</t>
  </si>
  <si>
    <t>Industry</t>
  </si>
  <si>
    <t>Households</t>
  </si>
  <si>
    <t xml:space="preserve">الفائض المتاح </t>
  </si>
  <si>
    <t>Available Surplus</t>
  </si>
  <si>
    <t>الاستيراد</t>
  </si>
  <si>
    <t xml:space="preserve">الملابس </t>
  </si>
  <si>
    <t xml:space="preserve"> Glasses,Tables and House Tools</t>
  </si>
  <si>
    <t>Other Goods and Services</t>
  </si>
  <si>
    <t>ديون  أخرى</t>
  </si>
  <si>
    <t>محفظة السندات</t>
  </si>
  <si>
    <t>تأمينات لقاء عمليات الاستيراد</t>
  </si>
  <si>
    <t>قطاعات أخرى</t>
  </si>
  <si>
    <t>…</t>
  </si>
  <si>
    <t>Other Sectors</t>
  </si>
  <si>
    <t>الزراعة</t>
  </si>
  <si>
    <t>المجموع</t>
  </si>
  <si>
    <t>Agriculture</t>
  </si>
  <si>
    <t>Capital Accounts</t>
  </si>
  <si>
    <t>الودائع تحت الطلب</t>
  </si>
  <si>
    <t>الميزان الجاري (نسبة من الناتج المحلي)</t>
  </si>
  <si>
    <t>National Accounts and Prices</t>
  </si>
  <si>
    <t>الحسابات القومية والأسعار</t>
  </si>
  <si>
    <t>معدل النمو الاقتصادي الحقيقي (%)</t>
  </si>
  <si>
    <t>Current Expenditures</t>
  </si>
  <si>
    <t>External Accounts</t>
  </si>
  <si>
    <t>Total Consumption</t>
  </si>
  <si>
    <t>Gross Capital Formation</t>
  </si>
  <si>
    <t>Net Exports of Goods and Services</t>
  </si>
  <si>
    <t>In Percent of GDP</t>
  </si>
  <si>
    <t>الصادرات</t>
  </si>
  <si>
    <t xml:space="preserve">الميزان التجاري </t>
  </si>
  <si>
    <t>Building Materials</t>
  </si>
  <si>
    <t xml:space="preserve"> </t>
  </si>
  <si>
    <t>Net Domestic Product at Market Prices</t>
  </si>
  <si>
    <t>قطاع خاص</t>
  </si>
  <si>
    <t>Neighboring Arab Countries</t>
  </si>
  <si>
    <t xml:space="preserve">بلدان عربية مجاورة </t>
  </si>
  <si>
    <t>بقية العالم</t>
  </si>
  <si>
    <t>Net Foreign Assets</t>
  </si>
  <si>
    <t>Net Domestic Assets</t>
  </si>
  <si>
    <t>Local Banks</t>
  </si>
  <si>
    <t>صافي الموجودات المحلية</t>
  </si>
  <si>
    <t>مجموع الموجودات = مجموع المطاليب</t>
  </si>
  <si>
    <t>المطاليب</t>
  </si>
  <si>
    <t>بالعملات الأجنبية</t>
  </si>
  <si>
    <t>الالتزامات الأجنبية</t>
  </si>
  <si>
    <t>المطاليب الأخرى</t>
  </si>
  <si>
    <t>End of Period</t>
  </si>
  <si>
    <t>نهاية الفترة</t>
  </si>
  <si>
    <t>Cash in Vault (in foreign currency)</t>
  </si>
  <si>
    <t xml:space="preserve">  Public Sector</t>
  </si>
  <si>
    <t xml:space="preserve">  Private Sector</t>
  </si>
  <si>
    <t>الناتج المحلي الإجمالي</t>
  </si>
  <si>
    <t>Machinery and other Equipments</t>
  </si>
  <si>
    <t>الإنتاج النباتي</t>
  </si>
  <si>
    <t>الإنتاج الحيواني</t>
  </si>
  <si>
    <t>أهم المحاصيل (بآلاف الأطنان)</t>
  </si>
  <si>
    <t>Major Crops (in Thousands of Tons)</t>
  </si>
  <si>
    <t>Animal Production</t>
  </si>
  <si>
    <t>Wool and Hair</t>
  </si>
  <si>
    <t>Cotton (Unginned )</t>
  </si>
  <si>
    <t>Peanuts</t>
  </si>
  <si>
    <t>Eggs (in Millions of Units)</t>
  </si>
  <si>
    <t>Tanning, Preparation, and Hides</t>
  </si>
  <si>
    <t>Radio and T.V. Equipments</t>
  </si>
  <si>
    <t>إنتاج الطاقة الكهربائية</t>
  </si>
  <si>
    <t>Workers Remittances</t>
  </si>
  <si>
    <t>Current Transfers</t>
  </si>
  <si>
    <t>الفهرس</t>
  </si>
  <si>
    <t>الصفحة</t>
  </si>
  <si>
    <t>Industry of Electric and Water</t>
  </si>
  <si>
    <t>Production of Electric Power</t>
  </si>
  <si>
    <t>المشروبات والتبغ</t>
  </si>
  <si>
    <t>Beverages and Tobacco</t>
  </si>
  <si>
    <t>مواد غذائية أخرى</t>
  </si>
  <si>
    <t>Other Foodstuff</t>
  </si>
  <si>
    <t>المواد العلفية</t>
  </si>
  <si>
    <t>المواد الأولية الزراعية</t>
  </si>
  <si>
    <t>Nights Spent by Tourists</t>
  </si>
  <si>
    <t>الليالي السياحية</t>
  </si>
  <si>
    <t>متحصلات استثنائية</t>
  </si>
  <si>
    <t>Foreign Loans and Resources</t>
  </si>
  <si>
    <t>Lending and other Repayable Liabilities</t>
  </si>
  <si>
    <t>بالليرة السورية</t>
  </si>
  <si>
    <t>طرطوس</t>
  </si>
  <si>
    <t>Tartous</t>
  </si>
  <si>
    <t>Alcoholic Drinks</t>
  </si>
  <si>
    <t>الإحصاءات النقدية والمصرفية</t>
  </si>
  <si>
    <t>الإحصاءات المالية</t>
  </si>
  <si>
    <t>Government Services</t>
  </si>
  <si>
    <t xml:space="preserve">الحسابات النقدية </t>
  </si>
  <si>
    <t xml:space="preserve">Monetary Accounts </t>
  </si>
  <si>
    <t xml:space="preserve"> الديون على المؤسسات العامة الاقتصادية</t>
  </si>
  <si>
    <t xml:space="preserve"> الديون على القطاع الخاص (مقيم)</t>
  </si>
  <si>
    <t xml:space="preserve"> الديون على المؤسسات المالية غير المصرفية</t>
  </si>
  <si>
    <t>الودائع تحت الطلب بالليرة السورية</t>
  </si>
  <si>
    <t xml:space="preserve"> الحكومة المركزية</t>
  </si>
  <si>
    <t xml:space="preserve"> المؤسسات المالية غير المصرفية</t>
  </si>
  <si>
    <t>شهادات الايداع</t>
  </si>
  <si>
    <t>Central Government</t>
  </si>
  <si>
    <t>Private sector (Resident)</t>
  </si>
  <si>
    <t>الاحتياطيات</t>
  </si>
  <si>
    <t>القطاع الخاص (مقيم)</t>
  </si>
  <si>
    <t>المؤسسات المالية غير المصرفية</t>
  </si>
  <si>
    <t>Claims on Public sector</t>
  </si>
  <si>
    <t>Claims on Private sector (Resident)</t>
  </si>
  <si>
    <t>Claims on Other Financial Institutions</t>
  </si>
  <si>
    <t>Reserves</t>
  </si>
  <si>
    <t>Deposits with the Central Bank of Syria</t>
  </si>
  <si>
    <t>Certificate of Deposits (CDs)</t>
  </si>
  <si>
    <t>Credit from the Central Bank Of Syria</t>
  </si>
  <si>
    <t xml:space="preserve"> الديون على الحكومة المركزية</t>
  </si>
  <si>
    <t xml:space="preserve">الكتلة النقدية ( م1 ) </t>
  </si>
  <si>
    <t>أرصدة لدى المراسلون في الخارج</t>
  </si>
  <si>
    <t xml:space="preserve"> الديون على القطاع العام </t>
  </si>
  <si>
    <t xml:space="preserve"> المؤسسات العامة الاقتصادية</t>
  </si>
  <si>
    <t xml:space="preserve"> القطاع الخاص (مقيم)</t>
  </si>
  <si>
    <t xml:space="preserve"> ودائع التوفير (قطاع خاص مقيم)</t>
  </si>
  <si>
    <t xml:space="preserve">  القطاع الخاص (مقيم)</t>
  </si>
  <si>
    <t xml:space="preserve">  الحكومة المركزية</t>
  </si>
  <si>
    <t xml:space="preserve">  المؤسسات العامة الاقتصادية</t>
  </si>
  <si>
    <t xml:space="preserve">  المؤسسات المالية غير المصرفية</t>
  </si>
  <si>
    <t xml:space="preserve"> القطاع الخاص (غير مقيم)</t>
  </si>
  <si>
    <t xml:space="preserve">     مؤسسات الأعمال</t>
  </si>
  <si>
    <t xml:space="preserve">      الأفراد</t>
  </si>
  <si>
    <t xml:space="preserve">     المؤسسات المالية غير المصرفية</t>
  </si>
  <si>
    <t xml:space="preserve"> الودائع بالليرة السورية</t>
  </si>
  <si>
    <t xml:space="preserve"> الودائع بالقطع الأجنبي</t>
  </si>
  <si>
    <t xml:space="preserve"> ودائع توفير</t>
  </si>
  <si>
    <t>نسبة من إجمالي الودائع</t>
  </si>
  <si>
    <t>الودائع حسب الجهة المودعة</t>
  </si>
  <si>
    <t>الودائع حسب نوع العملة</t>
  </si>
  <si>
    <t>الودائع حسب نوع الوديعة</t>
  </si>
  <si>
    <t xml:space="preserve"> الودائع تحت الطلب</t>
  </si>
  <si>
    <t xml:space="preserve"> الودائع لأجل</t>
  </si>
  <si>
    <t xml:space="preserve"> ودائع التوفير</t>
  </si>
  <si>
    <t>وحدة حقوق السحب الخاصة (SDRs)</t>
  </si>
  <si>
    <t xml:space="preserve">الفرنك السويسري </t>
  </si>
  <si>
    <t>معدل نمو الودائع</t>
  </si>
  <si>
    <t>الودائع بالليرة السورية</t>
  </si>
  <si>
    <t xml:space="preserve">   الأفراد (مقيمين)</t>
  </si>
  <si>
    <t xml:space="preserve">ودائع لأجل </t>
  </si>
  <si>
    <t xml:space="preserve">   الأفراد (غير مقيمين)</t>
  </si>
  <si>
    <t xml:space="preserve">المرابحة </t>
  </si>
  <si>
    <t>البيع الآجل</t>
  </si>
  <si>
    <t>السلم</t>
  </si>
  <si>
    <t>الاستصناع</t>
  </si>
  <si>
    <t>المضاربة</t>
  </si>
  <si>
    <t>المشاركة الثابتة والمنتهية بالتمليك</t>
  </si>
  <si>
    <t>صيغ التمويل الأخرى</t>
  </si>
  <si>
    <t>المصارف الخاصة التقليدية</t>
  </si>
  <si>
    <t>عدد الشهادات (بالآلاف)</t>
  </si>
  <si>
    <t>الاستردادات</t>
  </si>
  <si>
    <t>صافي المبيعات</t>
  </si>
  <si>
    <t>Deposits in Syrian pounds</t>
  </si>
  <si>
    <t>Private sector</t>
  </si>
  <si>
    <t>التمويل التأجيري</t>
  </si>
  <si>
    <t xml:space="preserve">   منها القطاع العام</t>
  </si>
  <si>
    <t>المغرب</t>
  </si>
  <si>
    <t>قطر</t>
  </si>
  <si>
    <t>تونس</t>
  </si>
  <si>
    <t>كرواتيا</t>
  </si>
  <si>
    <t>السنغال</t>
  </si>
  <si>
    <t>الأرجنتين</t>
  </si>
  <si>
    <t>قبرص</t>
  </si>
  <si>
    <t>ماليزيا</t>
  </si>
  <si>
    <t>Total  Deposits</t>
  </si>
  <si>
    <t>Deposits According to Sectors</t>
  </si>
  <si>
    <t>Deposits According to Currency</t>
  </si>
  <si>
    <t>Deposits in Foreign Currency</t>
  </si>
  <si>
    <t>Deposits in Syrian Pounds</t>
  </si>
  <si>
    <t>Growth rate of Deposits</t>
  </si>
  <si>
    <t>Banks</t>
  </si>
  <si>
    <t xml:space="preserve">Al Salam </t>
  </si>
  <si>
    <t>Islamic Leasing</t>
  </si>
  <si>
    <t>Murabaha</t>
  </si>
  <si>
    <t>Total of Credit</t>
  </si>
  <si>
    <t>Sale term</t>
  </si>
  <si>
    <t>Other Financing Methods</t>
  </si>
  <si>
    <t>Credit according to Sectors</t>
  </si>
  <si>
    <t>Credit According to Currency</t>
  </si>
  <si>
    <t xml:space="preserve"> القطاع الخاص </t>
  </si>
  <si>
    <t>Industriazation</t>
  </si>
  <si>
    <t>Euro ( € )</t>
  </si>
  <si>
    <t>Index</t>
  </si>
  <si>
    <t>رقم الجدول</t>
  </si>
  <si>
    <t>Table  No.</t>
  </si>
  <si>
    <t xml:space="preserve"> Main Economic Indicators   </t>
  </si>
  <si>
    <t xml:space="preserve"> Exchange Rates   </t>
  </si>
  <si>
    <t xml:space="preserve"> Exports and Imports according to SITC Classification, Utilization, Type of Goods, and Sector   </t>
  </si>
  <si>
    <t xml:space="preserve"> Exports by Economic Use of the Product   </t>
  </si>
  <si>
    <t xml:space="preserve"> Imports by Economic Use of the Product   </t>
  </si>
  <si>
    <t xml:space="preserve"> Distribution of Syrian Exports by Destination   </t>
  </si>
  <si>
    <t xml:space="preserve"> Distribution of Syrian Imports by Source   </t>
  </si>
  <si>
    <t xml:space="preserve"> Main Syrian Exports and Imports  </t>
  </si>
  <si>
    <t xml:space="preserve"> Production and Net Domestic Product   </t>
  </si>
  <si>
    <t xml:space="preserve"> Gross Domestic Product at Market Prices by Sector   </t>
  </si>
  <si>
    <t xml:space="preserve"> Gross Domestic Product by Expenditure Accounts   </t>
  </si>
  <si>
    <t xml:space="preserve"> Production Indices and Major Agricultural Crops   </t>
  </si>
  <si>
    <t xml:space="preserve"> Employees and Wages in the Industrial Public Sector   </t>
  </si>
  <si>
    <t>وحدة حقوق السحب الخاصة (SDR)</t>
  </si>
  <si>
    <t xml:space="preserve"> Other Financial Institutions</t>
  </si>
  <si>
    <t>القروض والسلف</t>
  </si>
  <si>
    <t>Fixed Participation  ended with ownership</t>
  </si>
  <si>
    <t xml:space="preserve">عرض النقود ( م2 )  </t>
  </si>
  <si>
    <t>نسبة الديون على القطاع الخاص للناتج المحلي</t>
  </si>
  <si>
    <t>Credit to Private sector / GDP</t>
  </si>
  <si>
    <t>نسبة الديون الممنوحة إلى إجمالي الودائع</t>
  </si>
  <si>
    <t>نسبة الديون على القطاع الخاص لإجمالي الديون</t>
  </si>
  <si>
    <t>Credit to Private Sector/ Total credit</t>
  </si>
  <si>
    <t xml:space="preserve">نسب الديون والودائع </t>
  </si>
  <si>
    <t>سرعة دوران النقود*</t>
  </si>
  <si>
    <t>Velocity Of Money*</t>
  </si>
  <si>
    <t xml:space="preserve">البلدان الآسيوية </t>
  </si>
  <si>
    <t>Non-Financial Public Enterprise Credit / GDP</t>
  </si>
  <si>
    <t>Cash in Vault (SYP)</t>
  </si>
  <si>
    <t>Deposits According to Type</t>
  </si>
  <si>
    <t>Commercial  Privet Banks</t>
  </si>
  <si>
    <t>In Percent of Total of Credit</t>
  </si>
  <si>
    <t>Japanese Yen (100 Yen)</t>
  </si>
  <si>
    <t>Pound Sterling (£)</t>
  </si>
  <si>
    <t>Swiss Franc</t>
  </si>
  <si>
    <t xml:space="preserve">Goods </t>
  </si>
  <si>
    <t>Services</t>
  </si>
  <si>
    <t>Income</t>
  </si>
  <si>
    <t>Current transfers</t>
  </si>
  <si>
    <t>Morocco</t>
  </si>
  <si>
    <t>Qatar</t>
  </si>
  <si>
    <t>Tunisia</t>
  </si>
  <si>
    <t>Croatia</t>
  </si>
  <si>
    <t>Senegal</t>
  </si>
  <si>
    <t>Argentina</t>
  </si>
  <si>
    <t>Cyprus</t>
  </si>
  <si>
    <t>Malaysia</t>
  </si>
  <si>
    <t>ودائع تحت الطلب</t>
  </si>
  <si>
    <t>شهر</t>
  </si>
  <si>
    <t>ستة أشهر</t>
  </si>
  <si>
    <t>سنة</t>
  </si>
  <si>
    <t>أكثر من سنة</t>
  </si>
  <si>
    <t>ودائع الأطفال</t>
  </si>
  <si>
    <t>ثلاثة أشهر</t>
  </si>
  <si>
    <t>1- Month</t>
  </si>
  <si>
    <t>3-Month</t>
  </si>
  <si>
    <t>6-Month</t>
  </si>
  <si>
    <t>1-Year</t>
  </si>
  <si>
    <t>More than 1-Year</t>
  </si>
  <si>
    <t>Children Deposits</t>
  </si>
  <si>
    <t>Jan- كانون الثاني</t>
  </si>
  <si>
    <t>Feb- شباط</t>
  </si>
  <si>
    <t>Mar-آذار</t>
  </si>
  <si>
    <t>Apr- نيسان</t>
  </si>
  <si>
    <t>May- أيار</t>
  </si>
  <si>
    <t>Jun- حزيران</t>
  </si>
  <si>
    <t>Jul- تموز</t>
  </si>
  <si>
    <t>Aug -آب</t>
  </si>
  <si>
    <t>Sep -ايلول</t>
  </si>
  <si>
    <t>Oct- تشرين الاول</t>
  </si>
  <si>
    <t>Nov - تشرين الثاني</t>
  </si>
  <si>
    <t>Dec- كانون الأول</t>
  </si>
  <si>
    <t>ودائع توفير*</t>
  </si>
  <si>
    <t>حسم سندات</t>
  </si>
  <si>
    <t>Bill Discounted</t>
  </si>
  <si>
    <t xml:space="preserve"> قصيرة الأجل</t>
  </si>
  <si>
    <t>متوسط الأجل</t>
  </si>
  <si>
    <t>طويل الأجل</t>
  </si>
  <si>
    <t>ضمانة عينية</t>
  </si>
  <si>
    <t>ضمانة شخصية</t>
  </si>
  <si>
    <t>بدون ضمانة</t>
  </si>
  <si>
    <t>ضمانات أخرى</t>
  </si>
  <si>
    <t>Short Term</t>
  </si>
  <si>
    <t>Medium Term</t>
  </si>
  <si>
    <t>المتوسط</t>
  </si>
  <si>
    <t>Long term</t>
  </si>
  <si>
    <t xml:space="preserve">Personal </t>
  </si>
  <si>
    <t>Without</t>
  </si>
  <si>
    <t>Average</t>
  </si>
  <si>
    <t>In-Kind</t>
  </si>
  <si>
    <t>Other Guarantee</t>
  </si>
  <si>
    <t>إعادة الحسم*</t>
  </si>
  <si>
    <t>Other Domestic Assets</t>
  </si>
  <si>
    <t>Islamic Sukuk</t>
  </si>
  <si>
    <t>Credit from the Central Bank</t>
  </si>
  <si>
    <t>8.0-6.0</t>
  </si>
  <si>
    <t>6.5 -4.5</t>
  </si>
  <si>
    <t>6.5-4.5</t>
  </si>
  <si>
    <t>10.0-9.0</t>
  </si>
  <si>
    <t xml:space="preserve"> الميزانية الموحدة للمصارف الإسلامية</t>
  </si>
  <si>
    <t xml:space="preserve"> Consolidated Balance Sheet of the Islamic Banks</t>
  </si>
  <si>
    <t xml:space="preserve"> Sale and Redemption of Investment Certificates</t>
  </si>
  <si>
    <t xml:space="preserve"> Market interest rates on Credit Facilities in Syrian pounds (Weighted Average)</t>
  </si>
  <si>
    <t xml:space="preserve"> Distribution of Gross Fixed Capital Formation   </t>
  </si>
  <si>
    <t xml:space="preserve"> Index of Industrial Production in the Public Sector   </t>
  </si>
  <si>
    <t xml:space="preserve"> مبيعات واستردادات شهادات الاستثمار</t>
  </si>
  <si>
    <t xml:space="preserve"> Market interest rates on client`s Deposits in Syrian pounds (Weighted Average)</t>
  </si>
  <si>
    <t>المصرف المركزي</t>
  </si>
  <si>
    <t>Central bank</t>
  </si>
  <si>
    <t>الجدول رقم ( 4 ) : التغيرات في كل من المكونات والعوامل المؤثرة في عرض النقود (م2)</t>
  </si>
  <si>
    <t>Table No ( 4 ) : Factors Affecting and Components Changes in Broad Money (M2)</t>
  </si>
  <si>
    <t>الجدول رقم (5) : مؤشرات ونسب نقدية</t>
  </si>
  <si>
    <t>Table No (5) : Monetary Indicators and Ratios</t>
  </si>
  <si>
    <t>Page</t>
  </si>
  <si>
    <t>3</t>
  </si>
  <si>
    <t>4-5</t>
  </si>
  <si>
    <t>6-7</t>
  </si>
  <si>
    <t>10-11</t>
  </si>
  <si>
    <t>12-13</t>
  </si>
  <si>
    <t>14-15</t>
  </si>
  <si>
    <t>16-17</t>
  </si>
  <si>
    <t>20-21</t>
  </si>
  <si>
    <t>Foodstuff Alcoholic Drinks</t>
  </si>
  <si>
    <t>المازوت الخام</t>
  </si>
  <si>
    <t>Commercial Privet Banks</t>
  </si>
  <si>
    <t xml:space="preserve"> Islamic Privet Banks</t>
  </si>
  <si>
    <t xml:space="preserve"> Estimated Revenue in the General Budget   </t>
  </si>
  <si>
    <t>بنك فرنسبنك - سورية</t>
  </si>
  <si>
    <t>بنك الأردن - سورية</t>
  </si>
  <si>
    <t>Bank of Jordan - Syria</t>
  </si>
  <si>
    <t>France bank - Syria</t>
  </si>
  <si>
    <t xml:space="preserve"> الميزانية الموحدة للمصارف الخاصة التقليدية</t>
  </si>
  <si>
    <t xml:space="preserve"> Local Banks Interest Rates on Deposits</t>
  </si>
  <si>
    <t xml:space="preserve"> فروع القطاع المصرفي حسب المحافظات</t>
  </si>
  <si>
    <t xml:space="preserve"> Central Bank Interest Rates (Credit Facilities) Applied on Banks</t>
  </si>
  <si>
    <t>شهادات الإيداع</t>
  </si>
  <si>
    <t xml:space="preserve">  الودائع تحت الطلب</t>
  </si>
  <si>
    <t xml:space="preserve">    Central Government</t>
  </si>
  <si>
    <t xml:space="preserve">    Total  Deposits</t>
  </si>
  <si>
    <t>JapaneseYen (100 yen) (¥)</t>
  </si>
  <si>
    <t>Balance of Payments And External Trade Statistics</t>
  </si>
  <si>
    <t xml:space="preserve">  Demand Deposits</t>
  </si>
  <si>
    <t xml:space="preserve">  Saving Deposits</t>
  </si>
  <si>
    <t xml:space="preserve">    Households (Resident)</t>
  </si>
  <si>
    <t xml:space="preserve">  Time Deposits</t>
  </si>
  <si>
    <t xml:space="preserve">                --</t>
  </si>
  <si>
    <t>خدمات النقل</t>
  </si>
  <si>
    <t>خدمات السفر</t>
  </si>
  <si>
    <t>بنك الشرق</t>
  </si>
  <si>
    <t>Belgium</t>
  </si>
  <si>
    <t>بلجيكا</t>
  </si>
  <si>
    <t>عمان</t>
  </si>
  <si>
    <t>بلغاريا</t>
  </si>
  <si>
    <t>البرتغال</t>
  </si>
  <si>
    <t>Oman</t>
  </si>
  <si>
    <t>Bulgaria</t>
  </si>
  <si>
    <t>Portugal</t>
  </si>
  <si>
    <t>تايلند</t>
  </si>
  <si>
    <t>Thailand</t>
  </si>
  <si>
    <t>بنك قطر الوطني - سورية</t>
  </si>
  <si>
    <t>Qatar national Bank - Syria</t>
  </si>
  <si>
    <t xml:space="preserve"> Central Government</t>
  </si>
  <si>
    <t xml:space="preserve"> Private sector (Resident)</t>
  </si>
  <si>
    <t xml:space="preserve"> Cash in Vault (in foreign currency)</t>
  </si>
  <si>
    <t xml:space="preserve"> Other Foreign Assets</t>
  </si>
  <si>
    <t xml:space="preserve"> Cash in Vault </t>
  </si>
  <si>
    <t xml:space="preserve"> Reserves</t>
  </si>
  <si>
    <t xml:space="preserve"> القطاع العام</t>
  </si>
  <si>
    <t xml:space="preserve"> القطاع الخاص</t>
  </si>
  <si>
    <t xml:space="preserve">  Business Sector</t>
  </si>
  <si>
    <t xml:space="preserve">  Households</t>
  </si>
  <si>
    <t xml:space="preserve">  Other Financial Institutions</t>
  </si>
  <si>
    <t>الودائع لأجل بالليرة السورية</t>
  </si>
  <si>
    <t>ودائع التوفير بالليرة السورية</t>
  </si>
  <si>
    <t>حسابات رأس المال***</t>
  </si>
  <si>
    <t>Capital Accounts***</t>
  </si>
  <si>
    <t xml:space="preserve">   Public sector</t>
  </si>
  <si>
    <t xml:space="preserve">   Private sector</t>
  </si>
  <si>
    <t xml:space="preserve">      Business Sector</t>
  </si>
  <si>
    <t xml:space="preserve">      Households</t>
  </si>
  <si>
    <t>الحكومة العامة</t>
  </si>
  <si>
    <t>(In Millions of US Dollar)</t>
  </si>
  <si>
    <t>Value ( in Millions of US Dollar )</t>
  </si>
  <si>
    <t>الصين</t>
  </si>
  <si>
    <t>النمسا</t>
  </si>
  <si>
    <t>Austria</t>
  </si>
  <si>
    <t>Arab Countries</t>
  </si>
  <si>
    <t>نصيب</t>
  </si>
  <si>
    <t>الجديدة</t>
  </si>
  <si>
    <t>باب الهوى</t>
  </si>
  <si>
    <t>التنف</t>
  </si>
  <si>
    <t>مراكز أخرى</t>
  </si>
  <si>
    <t>Naseeb</t>
  </si>
  <si>
    <t>Al-Jdaideh</t>
  </si>
  <si>
    <t>Bab Al-Hawa</t>
  </si>
  <si>
    <t>Al-Tnaf</t>
  </si>
  <si>
    <t>18-19</t>
  </si>
  <si>
    <t xml:space="preserve">Part One: Monetary and Banking Statistics   </t>
  </si>
  <si>
    <t xml:space="preserve"> Interest Rates Charged by Local Banks (Indicators)</t>
  </si>
  <si>
    <t xml:space="preserve"> Number of Banking Sector Branches by Governorates</t>
  </si>
  <si>
    <t xml:space="preserve"> Foreign Trade Indicators</t>
  </si>
  <si>
    <t xml:space="preserve"> Estimated Expenditure in the General Budget   </t>
  </si>
  <si>
    <t xml:space="preserve"> Tourism Activity   </t>
  </si>
  <si>
    <t>Other Financial Institutions</t>
  </si>
  <si>
    <t xml:space="preserve">  Securities</t>
  </si>
  <si>
    <t>In Percent of Total Deposits</t>
  </si>
  <si>
    <t>In Percent of Total Credit</t>
  </si>
  <si>
    <t>Productive, Industrial and Professional Loans</t>
  </si>
  <si>
    <t>Main Countries</t>
  </si>
  <si>
    <t>Raw Hides and Leather (excluding Fur skins)</t>
  </si>
  <si>
    <t>Water Supplement and other Housing Services</t>
  </si>
  <si>
    <t>Special Drawing Rights (SDR)</t>
  </si>
  <si>
    <t>نسبة الديون على المؤسسات العامة الاقتصادية للناتج المحلي</t>
  </si>
  <si>
    <t>Total Credit/ Total Deposits</t>
  </si>
  <si>
    <t>المضاعف النقدي (م2 / م0)</t>
  </si>
  <si>
    <t xml:space="preserve">عرض النقود ( م2)  </t>
  </si>
  <si>
    <t xml:space="preserve">الكتلة النقدية ( م1) </t>
  </si>
  <si>
    <t>Broad Money (M2)</t>
  </si>
  <si>
    <t>Money Supply (M1)</t>
  </si>
  <si>
    <t xml:space="preserve">نسب من عرض النقود (م2)  </t>
  </si>
  <si>
    <t>المصارف الخاصة الإسلامية</t>
  </si>
  <si>
    <t>الحساب الجاري المدين، القرض على المكشوف</t>
  </si>
  <si>
    <t>أكثر من عشرة سنوات</t>
  </si>
  <si>
    <t>قروض حرفية وصناعية وإنتاجية</t>
  </si>
  <si>
    <t>Short-Term Loans exceeding  50000 SYP</t>
  </si>
  <si>
    <t>ألمانيا</t>
  </si>
  <si>
    <t>إيطاليا</t>
  </si>
  <si>
    <t>إيران</t>
  </si>
  <si>
    <t>الكهرباء والغاز وأنواع الوقود الأخرى</t>
  </si>
  <si>
    <t>التجهيزات والمعدات المنزلية وأعمال الصيانة الاعتيادية للبيوت</t>
  </si>
  <si>
    <t>الأثاث والتجهيزات والسجاد وغيره من مفروشات الارض</t>
  </si>
  <si>
    <t>الأجهزة المنزلية</t>
  </si>
  <si>
    <t>الأدوات الزجاجية وأدوات المائدة والأدوات المنزلية</t>
  </si>
  <si>
    <t>Penalty Interest</t>
  </si>
  <si>
    <t>دمشق وريفها</t>
  </si>
  <si>
    <t>المصرف الدولي للتجارة والتمويل</t>
  </si>
  <si>
    <t>الديون والالتزامات الواجبة الأداء</t>
  </si>
  <si>
    <t>Semi-durable</t>
  </si>
  <si>
    <t>Non-durable</t>
  </si>
  <si>
    <t>Consumer Goods (Non-food)</t>
  </si>
  <si>
    <t>Industrial Supplies (Non-food)</t>
  </si>
  <si>
    <t>Non-profit Private Services</t>
  </si>
  <si>
    <t>Washed Wool (Thousand tuns)</t>
  </si>
  <si>
    <t>Non-alcoholic Drinks</t>
  </si>
  <si>
    <t xml:space="preserve"> Non-financial Public Enterprises</t>
  </si>
  <si>
    <t xml:space="preserve">    Private sector (Non-resident)</t>
  </si>
  <si>
    <t xml:space="preserve">    Households (Non-resident)</t>
  </si>
  <si>
    <t>Non-financial Public Enterprises</t>
  </si>
  <si>
    <t>Non-metallic Products</t>
  </si>
  <si>
    <t>Furniture and Products (n.i.e)</t>
  </si>
  <si>
    <t xml:space="preserve">    Non-financial Public Enterprises</t>
  </si>
  <si>
    <t>Speculation (Mudaraba)</t>
  </si>
  <si>
    <t xml:space="preserve"> Private Sector (resident)</t>
  </si>
  <si>
    <t>المصارف الإسلامية</t>
  </si>
  <si>
    <t xml:space="preserve">    Other Financial Institutions</t>
  </si>
  <si>
    <t xml:space="preserve">      Other Financial Institutions</t>
  </si>
  <si>
    <t xml:space="preserve">    Private Sector (Non-resident)</t>
  </si>
  <si>
    <t xml:space="preserve">    Private Sector (Resident)</t>
  </si>
  <si>
    <t xml:space="preserve">   Public Sector</t>
  </si>
  <si>
    <t xml:space="preserve">   Private Sector</t>
  </si>
  <si>
    <t>Private Sector (Resident)</t>
  </si>
  <si>
    <t xml:space="preserve"> Private Sector (Non-resident)</t>
  </si>
  <si>
    <t>الديون على المؤسسات العامة الاقتصادية</t>
  </si>
  <si>
    <t>ذمم على الحكومة المركزية</t>
  </si>
  <si>
    <t>ذمم على المؤسسات العامة الاقتصادية</t>
  </si>
  <si>
    <t>ذمم على القطاع الخاص (مقيم)</t>
  </si>
  <si>
    <t>ذمم على المؤسسات المالية غير المصرفية</t>
  </si>
  <si>
    <t>ذمم البيوع الآجلة</t>
  </si>
  <si>
    <t>الاستثمارات</t>
  </si>
  <si>
    <t>عقارات و موجودات ثابتة</t>
  </si>
  <si>
    <t>Financing Islamic methods</t>
  </si>
  <si>
    <t>Investments</t>
  </si>
  <si>
    <t xml:space="preserve"> Credit to General Government</t>
  </si>
  <si>
    <t xml:space="preserve"> Credit to Privet Sector</t>
  </si>
  <si>
    <t xml:space="preserve"> Credit to Public Enterprises</t>
  </si>
  <si>
    <t xml:space="preserve"> Credit to Non-financial Public Sector</t>
  </si>
  <si>
    <t>Other Items Net</t>
  </si>
  <si>
    <t xml:space="preserve">Claims on Central Government </t>
  </si>
  <si>
    <t>Claims on Non-financial Public Enterprises</t>
  </si>
  <si>
    <t>in Syrian Pounds</t>
  </si>
  <si>
    <t>in Foreign Currency</t>
  </si>
  <si>
    <t>المصرف الزراعي التعاوني**</t>
  </si>
  <si>
    <t>Agricultural Cooperative Bank**</t>
  </si>
  <si>
    <t>General merchandise</t>
  </si>
  <si>
    <t>Electricity</t>
  </si>
  <si>
    <t>Grants</t>
  </si>
  <si>
    <t>Non oil</t>
  </si>
  <si>
    <t>Oil</t>
  </si>
  <si>
    <t xml:space="preserve">Transportation </t>
  </si>
  <si>
    <t xml:space="preserve">        Sea transport</t>
  </si>
  <si>
    <t xml:space="preserve">Passenger </t>
  </si>
  <si>
    <t>Freight</t>
  </si>
  <si>
    <t xml:space="preserve">Other </t>
  </si>
  <si>
    <t>Travel</t>
  </si>
  <si>
    <t xml:space="preserve">Telecommunication services </t>
  </si>
  <si>
    <t>Construction services</t>
  </si>
  <si>
    <t>Insurance services</t>
  </si>
  <si>
    <t xml:space="preserve">Financial services </t>
  </si>
  <si>
    <t>Computer and information services</t>
  </si>
  <si>
    <t xml:space="preserve">Royalties and license fees </t>
  </si>
  <si>
    <t>Other business services</t>
  </si>
  <si>
    <t>Personal, cultural and recreational services</t>
  </si>
  <si>
    <t xml:space="preserve">Government services   </t>
  </si>
  <si>
    <t>Compensation of employees</t>
  </si>
  <si>
    <t>Investment income</t>
  </si>
  <si>
    <t>Direct investment</t>
  </si>
  <si>
    <t>Income on debt (interest)</t>
  </si>
  <si>
    <t>النقل البحري</t>
  </si>
  <si>
    <t>نقل الركاب</t>
  </si>
  <si>
    <t>نقل البضائع</t>
  </si>
  <si>
    <t>النقل الجوي</t>
  </si>
  <si>
    <t>نقل آخر</t>
  </si>
  <si>
    <t>دخل الاستثمار</t>
  </si>
  <si>
    <t>Other transport</t>
  </si>
  <si>
    <t>Air transport</t>
  </si>
  <si>
    <t>تحويلات العاملين</t>
  </si>
  <si>
    <t>تحويلات أخرى</t>
  </si>
  <si>
    <t>Other transfers</t>
  </si>
  <si>
    <t>Other sectors</t>
  </si>
  <si>
    <t>General government</t>
  </si>
  <si>
    <t>Workers' remittances</t>
  </si>
  <si>
    <t>القطاع الخاص (غير مقيم)</t>
  </si>
  <si>
    <t>مؤسسات الأعمال</t>
  </si>
  <si>
    <t>الأفراد</t>
  </si>
  <si>
    <t>Islamic  Banks</t>
  </si>
  <si>
    <t>الصادرات (مليار ل.س)</t>
  </si>
  <si>
    <t>الميزان الجاري (مليار ل.س)</t>
  </si>
  <si>
    <t>Exports (in Billions of SYP)</t>
  </si>
  <si>
    <t>Current Account Balance (in Billions of SYP)</t>
  </si>
  <si>
    <t>Imports (in Billions of SYP)</t>
  </si>
  <si>
    <t>(+ 963) 11 224 20 77</t>
  </si>
  <si>
    <t>AL-Sharq bank</t>
  </si>
  <si>
    <t xml:space="preserve"> 2254, Damascus</t>
  </si>
  <si>
    <t>E-mail:</t>
  </si>
  <si>
    <t>Workforce (in Thousands)</t>
  </si>
  <si>
    <t>عدد العمالة (ألف نسمة)</t>
  </si>
  <si>
    <t>بنك البركة - سورية</t>
  </si>
  <si>
    <t>AlBaraka Bank Syria</t>
  </si>
  <si>
    <t xml:space="preserve">  Real Estate and Fixed Assets</t>
  </si>
  <si>
    <t xml:space="preserve"> Balances with Foreign Correspondents</t>
  </si>
  <si>
    <t>Medium-Term Loans</t>
  </si>
  <si>
    <t>قروض متوسطة الآجل</t>
  </si>
  <si>
    <t>إحصاءات سوق دمشق للأوراق المالية</t>
  </si>
  <si>
    <t>Damascus Security Exchange Statistics</t>
  </si>
  <si>
    <t>بنك سورية الدولي الإسلامي</t>
  </si>
  <si>
    <t>معدل دوران الأسهم *</t>
  </si>
  <si>
    <t>Turnover Ratio*</t>
  </si>
  <si>
    <t>الزراعي</t>
  </si>
  <si>
    <t>الشركة  الهندسية الزراعية للاستثمارات- نماء</t>
  </si>
  <si>
    <t xml:space="preserve">التأمين </t>
  </si>
  <si>
    <t>الشركة المتحدة للتأمين</t>
  </si>
  <si>
    <t xml:space="preserve">المصارف </t>
  </si>
  <si>
    <t xml:space="preserve">البنك العربي </t>
  </si>
  <si>
    <t>البنك الدولي للتجارة والتمويل</t>
  </si>
  <si>
    <t>بنك بيمو السعودي الفرنسي</t>
  </si>
  <si>
    <t xml:space="preserve">بنك عودة </t>
  </si>
  <si>
    <t xml:space="preserve">الصناعة </t>
  </si>
  <si>
    <t>الشركة الأهلية لصناعة الزيوت النباتية</t>
  </si>
  <si>
    <t xml:space="preserve">الخدمات </t>
  </si>
  <si>
    <t>الشركة الأهلية للنقل</t>
  </si>
  <si>
    <t>المجموعة المتحدة للنشر والإعلان والتسويق</t>
  </si>
  <si>
    <t xml:space="preserve">تاريخ الإدراج </t>
  </si>
  <si>
    <t>Agricultural Engineering Co. For Investments - Nama'a</t>
  </si>
  <si>
    <t>Syria International Insurance</t>
  </si>
  <si>
    <t>Insurance</t>
  </si>
  <si>
    <t>United Insurance Company</t>
  </si>
  <si>
    <t>Arab Bank-Syria</t>
  </si>
  <si>
    <t>The International Bank For Trade &amp; Finance</t>
  </si>
  <si>
    <t>Byblos Bank Syria</t>
  </si>
  <si>
    <t>Banque Bemo Saudi Fransi</t>
  </si>
  <si>
    <t xml:space="preserve"> Bank Audi Syria </t>
  </si>
  <si>
    <t>Alahliah Vegtable Oil Company E.S.A</t>
  </si>
  <si>
    <t>Alahliah.co For Transport</t>
  </si>
  <si>
    <t>United Group For Publishing Advertising and Marketing</t>
  </si>
  <si>
    <t xml:space="preserve">القطاع </t>
  </si>
  <si>
    <t>اسم الشركة</t>
  </si>
  <si>
    <t>date of listed</t>
  </si>
  <si>
    <t>Capital</t>
  </si>
  <si>
    <t>No. of shares</t>
  </si>
  <si>
    <t>Sector</t>
  </si>
  <si>
    <t>company</t>
  </si>
  <si>
    <t xml:space="preserve">عدد الشركات المدرجة </t>
  </si>
  <si>
    <t>عدد الصفقات</t>
  </si>
  <si>
    <t xml:space="preserve">قطاع الصناعة </t>
  </si>
  <si>
    <t xml:space="preserve">عدد الأسهم </t>
  </si>
  <si>
    <t xml:space="preserve">قيمة الأسهم </t>
  </si>
  <si>
    <t xml:space="preserve">قطاع الخدمات </t>
  </si>
  <si>
    <t xml:space="preserve">قطاع التأمين </t>
  </si>
  <si>
    <t xml:space="preserve">قطاع الزراعة </t>
  </si>
  <si>
    <t>الإجمالي</t>
  </si>
  <si>
    <t>number of companies listed</t>
  </si>
  <si>
    <t>number of transactions</t>
  </si>
  <si>
    <t>industry sector</t>
  </si>
  <si>
    <t>services sector</t>
  </si>
  <si>
    <t>banking sector</t>
  </si>
  <si>
    <t>insurance sector</t>
  </si>
  <si>
    <t xml:space="preserve">agriculture sector </t>
  </si>
  <si>
    <t>In Percente of the total</t>
  </si>
  <si>
    <t xml:space="preserve"> Clearance  Room Statistics</t>
  </si>
  <si>
    <t>القسم الثاني: إحصاءات سوق دمشق للأوراق المالية</t>
  </si>
  <si>
    <t xml:space="preserve">Part Three: Fiscal Statistics   </t>
  </si>
  <si>
    <t xml:space="preserve">السورية الوطنية للتأمين </t>
  </si>
  <si>
    <t>العقيلة للتأمين التكافلي</t>
  </si>
  <si>
    <t xml:space="preserve">بنك الشرق </t>
  </si>
  <si>
    <t>Syria national Insurance</t>
  </si>
  <si>
    <t>السورية الدولية للتأمين (أروب)</t>
  </si>
  <si>
    <t xml:space="preserve">AL-Aqeelah Takaful Insurance </t>
  </si>
  <si>
    <t>الصكوك الإسلامية</t>
  </si>
  <si>
    <t>الحساب الجاري للمصرف المركزي</t>
  </si>
  <si>
    <t>النقد في الصندوق</t>
  </si>
  <si>
    <t>أرصدة لدى المراسلين في الخارج</t>
  </si>
  <si>
    <t xml:space="preserve">Traditional Private Banks </t>
  </si>
  <si>
    <t>Islamic Private Banks</t>
  </si>
  <si>
    <t>*تمثل أسعار الفائدة على ودائع التوفير التي يقل رصيدها عن مليون ليرة سورية.</t>
  </si>
  <si>
    <t>*All Interbank Transactions Were Eliminated for consolidate Purposes.</t>
  </si>
  <si>
    <t>.رقم مطلق*</t>
  </si>
  <si>
    <t>*Absolute Number.</t>
  </si>
  <si>
    <t xml:space="preserve"> تداولات الأسهم حسب القطاعات</t>
  </si>
  <si>
    <t xml:space="preserve"> مؤشرات سوق دمشق للأوراق المالية</t>
  </si>
  <si>
    <t xml:space="preserve"> Stocks Trading by Sectors</t>
  </si>
  <si>
    <t xml:space="preserve"> إحصاءات غرفة التقاص</t>
  </si>
  <si>
    <t>صافي الديون على الحكومة المركزية</t>
  </si>
  <si>
    <t>صافي البنود الأخرى</t>
  </si>
  <si>
    <t>Net Claims on Central Government</t>
  </si>
  <si>
    <t>الديون على القطاع الخاص (مقيم)</t>
  </si>
  <si>
    <t>الديون على المؤسسات المالية غير المصرفية</t>
  </si>
  <si>
    <t>Demand Deposits in SYP</t>
  </si>
  <si>
    <t>Claims on Private Sector (Resident)</t>
  </si>
  <si>
    <t>Time Deposits in SYP</t>
  </si>
  <si>
    <t>Saving Deposits in SYP</t>
  </si>
  <si>
    <t>Private sector (Resident)**</t>
  </si>
  <si>
    <t>Balances with Foreign Correspondents</t>
  </si>
  <si>
    <t xml:space="preserve"> Cash in vault (in Syrian Pounds)</t>
  </si>
  <si>
    <t xml:space="preserve"> Deposits with the Central Bank</t>
  </si>
  <si>
    <t>*Central bank of Syria Did not change the interest rates on discount operations Since 1962.</t>
  </si>
  <si>
    <t>.تم استثناء كافة ودائع غير المقيمين وترحيلها إلى الالتزامات الأجنبية حسب دليل الاحصاءات النقدية 2000**</t>
  </si>
  <si>
    <t>السوريون المغادرون عبر أهم المراكز الحدودية البرية</t>
  </si>
  <si>
    <t>The  Syrians Departing through  The Most Important land Border</t>
  </si>
  <si>
    <t xml:space="preserve">التغير عن الرصيد في نهاية العام السابق بملايين الليرات السورية </t>
  </si>
  <si>
    <t xml:space="preserve">التغير النسبي عن الرصيد في نهاية العام السابق </t>
  </si>
  <si>
    <t>التغير النسبي من رصيد عرض النقود م2 في نهاية العام السابق</t>
  </si>
  <si>
    <t>Annual Change of M2 (in Percentage)</t>
  </si>
  <si>
    <t>الواردات (مليار ل.س)</t>
  </si>
  <si>
    <t>P.O.BOX :</t>
  </si>
  <si>
    <t xml:space="preserve"> كانون الأول</t>
  </si>
  <si>
    <t>بنك بيبلوس سورية</t>
  </si>
  <si>
    <t>بنك سورية و المهجر</t>
  </si>
  <si>
    <t xml:space="preserve"> القطاع الخاص (مقيم)**</t>
  </si>
  <si>
    <t>النقد في التداول</t>
  </si>
  <si>
    <t>Currency Incirculation</t>
  </si>
  <si>
    <t>عدد الشيكات المحررة</t>
  </si>
  <si>
    <t>المتوسط اليومي لعدد الشيكات المحررة</t>
  </si>
  <si>
    <t>Daily average of Cheques Cleared</t>
  </si>
  <si>
    <t>عدد الشيكات المستردة</t>
  </si>
  <si>
    <t>Number of Returned Cheques</t>
  </si>
  <si>
    <t>إصلاح السلع</t>
  </si>
  <si>
    <t>Repairs on Good</t>
  </si>
  <si>
    <t>حق الدولة من حقول النفط والثروات المعدنية</t>
  </si>
  <si>
    <t>Government Portion from Petroleum Fields and Mineral Fields</t>
  </si>
  <si>
    <t>Total**</t>
  </si>
  <si>
    <t>المجموع**</t>
  </si>
  <si>
    <t>مصرف التوفير*</t>
  </si>
  <si>
    <t>Savings Bank*</t>
  </si>
  <si>
    <t>Syrian union cooperation insurance</t>
  </si>
  <si>
    <t>بنك فرنسبنك</t>
  </si>
  <si>
    <t>الاتحاد التعاوني للتأمين</t>
  </si>
  <si>
    <t xml:space="preserve">عدد أيام التداول </t>
  </si>
  <si>
    <t>Number of The Traded Days</t>
  </si>
  <si>
    <t>الحسابات الجارية</t>
  </si>
  <si>
    <t>Current Account</t>
  </si>
  <si>
    <t>ودائع التوفير</t>
  </si>
  <si>
    <t>المصارف العاملة</t>
  </si>
  <si>
    <t xml:space="preserve">قطاع المصارف </t>
  </si>
  <si>
    <t>مجموع التسهيلات الائتمانية</t>
  </si>
  <si>
    <t>نسبة من إجمالي التسهيلات الائتمانية</t>
  </si>
  <si>
    <t>التسهيلات الائتمانية حسب الجهة المقترضة</t>
  </si>
  <si>
    <t>التسهيلات الائتمانية حسب نوع العملة</t>
  </si>
  <si>
    <t xml:space="preserve"> التسهيلات الائتمانية الممنوحة بالليرة السورية</t>
  </si>
  <si>
    <t xml:space="preserve"> التسهيلات الائتمانية الممنوحة بالعملة الأجنبية</t>
  </si>
  <si>
    <t>الشركة السورية الكويتية للتأمين</t>
  </si>
  <si>
    <t>Syrian Kuwaiti Insurance Company</t>
  </si>
  <si>
    <t>Qatar National Bank - Syria</t>
  </si>
  <si>
    <t>(Value in Millions of Syrian Pounds )</t>
  </si>
  <si>
    <t>(عدد الأسهم بالآلاف)</t>
  </si>
  <si>
    <t>(No. of Shares in Thousands)</t>
  </si>
  <si>
    <t>ايرادات الوحدات الحسابية المستقلة</t>
  </si>
  <si>
    <t>حق الدولة في شركات عقود الخدمة (الهاتف النقال)</t>
  </si>
  <si>
    <t>دولار</t>
  </si>
  <si>
    <t>يورو</t>
  </si>
  <si>
    <t>فرنك سويسري</t>
  </si>
  <si>
    <t>درهم إماراتي</t>
  </si>
  <si>
    <t>جنيه استرليني</t>
  </si>
  <si>
    <t>دينار أردني</t>
  </si>
  <si>
    <t>ريال سعودي</t>
  </si>
  <si>
    <t>ين ياباني</t>
  </si>
  <si>
    <t>جنيه مصري</t>
  </si>
  <si>
    <t>عملات أخرى</t>
  </si>
  <si>
    <t>Japanese Yen</t>
  </si>
  <si>
    <t>Dollar</t>
  </si>
  <si>
    <t>Swiss franc</t>
  </si>
  <si>
    <t>Emirate dirhum</t>
  </si>
  <si>
    <t xml:space="preserve"> Imports by Main Currencies</t>
  </si>
  <si>
    <t xml:space="preserve"> المستوردات حســب أهم العملات</t>
  </si>
  <si>
    <t>أهم المستوردات</t>
  </si>
  <si>
    <t>المستوردات</t>
  </si>
  <si>
    <t>Revenues from Independent Accounting Units</t>
  </si>
  <si>
    <t>Government Portion from mobile-phone company</t>
  </si>
  <si>
    <t>المصدر : مصرف سورية المركزي.</t>
  </si>
  <si>
    <t>Source : The Central Bank of Syria.</t>
  </si>
  <si>
    <t>***تتضمن حساب فروقات إعادة تقييم القطع الأجنبي اعتبارا من عام 2006.</t>
  </si>
  <si>
    <t>**Non-resident Deposits are Excluded and added to Foreign liabilities According to Monetary and Financial statistics manual 2000.</t>
  </si>
  <si>
    <t>***Includes  the valuation adjustment since 2006.</t>
  </si>
  <si>
    <t>.Represent the interest rates on Saving Deposits which are less than One Million SYP*</t>
  </si>
  <si>
    <t>*تعتبر هذه الفوائد تأشيرية غير ملزمة تسترشد بها المصارف.</t>
  </si>
  <si>
    <t>**يتم تطبيق فائدة على القطاع المشترك بمقدار 6%.</t>
  </si>
  <si>
    <t>*This Rates are Indicative Rates for Local Banks.</t>
  </si>
  <si>
    <t>**The interest rate in the mixed sector is 6.00 %.</t>
  </si>
  <si>
    <t>**المجموع لا يتضمن المصرف المركزي ولكنه يتضمن فروع المصرف التجاري في المناطق الحرة.</t>
  </si>
  <si>
    <t>Source: Dmascus Securities Exchange.</t>
  </si>
  <si>
    <t>المصدر : سوق دمشق للأوراق المالية .</t>
  </si>
  <si>
    <t>*تم احتساب معدل دوران الأسهم  بقسمة قيمة الاسهم المتداولة على القيمة السوقية.</t>
  </si>
  <si>
    <t>المصدر : وزارة المالية.</t>
  </si>
  <si>
    <t>المصدر : المكتب المركزي للإحصاء.</t>
  </si>
  <si>
    <t>القيمة الاسمية 
(بالليرات السورية)</t>
  </si>
  <si>
    <t>رأس المال 
(بملايين الليرات السورية)</t>
  </si>
  <si>
    <t>قيمة الأسهم المتداولة 
(بملايين الليرات السورية)</t>
  </si>
  <si>
    <t>القيمة السوقية للأسهم المتداولة 
(بملايين الليرات السورية)</t>
  </si>
  <si>
    <t>*The Saving Bank has a branch in each governorate in the country except Damascus Countryside.</t>
  </si>
  <si>
    <t>الحسابات القومية والأرقام القياسية للأسعار</t>
  </si>
  <si>
    <t>National Accounts and Indexes</t>
  </si>
  <si>
    <t>Part Five: National Accounts and Indexes</t>
  </si>
  <si>
    <t xml:space="preserve"> Companies listed in the Damascus Stock Exchange Securities</t>
  </si>
  <si>
    <t>Nominal Value
(in SYPs)</t>
  </si>
  <si>
    <t>( in Millions of SYPs)</t>
  </si>
  <si>
    <t>Value of Shares Traded
( in Millions of SYPs)</t>
  </si>
  <si>
    <t>Market Value of Shares
( in Millions of SYPs)</t>
  </si>
  <si>
    <t>الناتج المحلي الإجمالي بالأسعار الجارية (مليار ل.س)</t>
  </si>
  <si>
    <t>GDP in Current Prices (in Billions of SYP)</t>
  </si>
  <si>
    <t>Real GDP Growth Rate (in %)</t>
  </si>
  <si>
    <t xml:space="preserve"> المؤشر العام للأسهم**</t>
  </si>
  <si>
    <t>General Share Price Index**</t>
  </si>
  <si>
    <t>**في نهاية الفترة.</t>
  </si>
  <si>
    <t>**At the end of period.</t>
  </si>
  <si>
    <t>عدد الاسهم 
(بالآلاف)</t>
  </si>
  <si>
    <t>عدد الأسهم المتداولة 
(بالآلاف)</t>
  </si>
  <si>
    <t>No.  of Shares Traded
(in Thousands)</t>
  </si>
  <si>
    <t>(in Thousands)</t>
  </si>
  <si>
    <t>نصيب الفرد من الناتج المحلي (بالدولار الأمريكي)</t>
  </si>
  <si>
    <t>GDP per Capita (in US dollar)</t>
  </si>
  <si>
    <t>إمدادات المياه والخدمات المتنوعة المتصلة بالمسكن</t>
  </si>
  <si>
    <t>البقول والخضار</t>
  </si>
  <si>
    <t>Social Indicators</t>
  </si>
  <si>
    <t>2017P</t>
  </si>
  <si>
    <t>خدمات النقل والتخزين والاتصلات</t>
  </si>
  <si>
    <t>منتجات أخرى*</t>
  </si>
  <si>
    <t>الأرقام القياسية (سنة الأساس 2000)</t>
  </si>
  <si>
    <t>Production Indices (Basic Year 2000)</t>
  </si>
  <si>
    <t>Others*</t>
  </si>
  <si>
    <t>روبل روسي</t>
  </si>
  <si>
    <t>الليرة السورية</t>
  </si>
  <si>
    <t xml:space="preserve">يوان صيني </t>
  </si>
  <si>
    <t>كورون سويدي</t>
  </si>
  <si>
    <t>مصنوعات إستهلاكية</t>
  </si>
  <si>
    <t>Consumer Artices</t>
  </si>
  <si>
    <t>2018P</t>
  </si>
  <si>
    <t>statistics.division@cb.gov.sy</t>
  </si>
  <si>
    <t>Syrian Pound</t>
  </si>
  <si>
    <t>Swedish Kronor</t>
  </si>
  <si>
    <t>Chinese Yuan</t>
  </si>
  <si>
    <t>Other Currenc</t>
  </si>
  <si>
    <t>Russian Rubel</t>
  </si>
  <si>
    <t>Lebanese pound</t>
  </si>
  <si>
    <t>الأرقام القياسية لمبيعات القطاع العام الصناعي والزراعي</t>
  </si>
  <si>
    <t>Index Number of Industrial &amp; Agricultural</t>
  </si>
  <si>
    <t>الأرقام القياسية لمبيعات قطاع التجارة</t>
  </si>
  <si>
    <t xml:space="preserve">Index Number of The Commercial Sector Sales </t>
  </si>
  <si>
    <t>Interest Rates on Saving Deposits (in %)</t>
  </si>
  <si>
    <t>أسعار الفائدة على ودائع التوفير (%)</t>
  </si>
  <si>
    <r>
      <rPr>
        <b/>
        <sz val="17"/>
        <rFont val="Sakkal Majalla"/>
      </rPr>
      <t>1-</t>
    </r>
    <r>
      <rPr>
        <b/>
        <sz val="24"/>
        <rFont val="Sakkal Majalla"/>
      </rPr>
      <t xml:space="preserve"> </t>
    </r>
    <r>
      <rPr>
        <sz val="14"/>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</si>
  <si>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sz val="17"/>
        <rFont val="Sakkal Majalla"/>
      </rPr>
      <t>1-</t>
    </r>
    <r>
      <rPr>
        <sz val="14"/>
        <rFont val="Sakkal Majalla"/>
      </rPr>
      <t>Due to putting article /11/in decree no.21 dated in 9/2/2011 into effect; foreign currency in the central bank balance sheet was re-evaluated according to foreign exchange quotation end of period.</t>
    </r>
  </si>
  <si>
    <t>Annual Bulletin</t>
  </si>
  <si>
    <t>النشرة الإحصائية السنوية</t>
  </si>
  <si>
    <r>
      <t>الحسابات الخارجية</t>
    </r>
    <r>
      <rPr>
        <sz val="20"/>
        <rFont val="Sakkal Majalla"/>
      </rPr>
      <t xml:space="preserve"> </t>
    </r>
  </si>
  <si>
    <t>2011P ¹</t>
  </si>
  <si>
    <t>1-Due to putting article /11/in decree no.21 dated in 9/2/2011 into effect; foreign currency in the central bank balance sheet was re-evaluated according to foreign exchange quotation end of period.</t>
  </si>
  <si>
    <r>
      <rPr>
        <b/>
        <sz val="16"/>
        <rFont val="Sakkal Majalla"/>
      </rPr>
      <t xml:space="preserve">1- </t>
    </r>
    <r>
      <rPr>
        <sz val="16"/>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</si>
  <si>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b/>
        <sz val="20"/>
        <rFont val="Sakkal Majalla"/>
      </rPr>
      <t xml:space="preserve">  </t>
    </r>
    <r>
      <rPr>
        <b/>
        <u/>
        <sz val="20"/>
        <rFont val="Sakkal Majalla"/>
      </rPr>
      <t xml:space="preserve">Deposits in Foreign Currency </t>
    </r>
  </si>
  <si>
    <r>
      <t>المصرف العقاري</t>
    </r>
    <r>
      <rPr>
        <b/>
        <sz val="20"/>
        <rFont val="Sakkal Majalla"/>
      </rPr>
      <t xml:space="preserve"> </t>
    </r>
  </si>
  <si>
    <t>التسهيلات الائتمانية حسب الآجال</t>
  </si>
  <si>
    <t>تسهيلات ائتمانية قصير الأجل (أقل من سنة)</t>
  </si>
  <si>
    <t>تسهيلات ائتمانية متوسط الأجل ( سنة حتى خمس سنوات)</t>
  </si>
  <si>
    <t>تسهيلات ائتمانية طويل الأجل (أكثر من خمس سنوات)</t>
  </si>
  <si>
    <t>Credit According to Terms</t>
  </si>
  <si>
    <t>Short-Term (less 1 year)</t>
  </si>
  <si>
    <t>Long-Term (more than 5 years)</t>
  </si>
  <si>
    <t>Medium-Term (from 1 year to 5 years)</t>
  </si>
  <si>
    <t xml:space="preserve">حسابات جارية مدينة                                                                                  Overdrafts  </t>
  </si>
  <si>
    <t>2019P</t>
  </si>
  <si>
    <t>مؤسسات التمويل الصغير</t>
  </si>
  <si>
    <t>Microfinance Institution</t>
  </si>
  <si>
    <t>نسبة من الإجمالي</t>
  </si>
  <si>
    <t>*من واقع بيانات الموقع الالكتروني لسوق دمشق للأوراق المالية.</t>
  </si>
  <si>
    <t>*The source is Damascus Stock Exchange Securities's Web Site.</t>
  </si>
  <si>
    <t xml:space="preserve">Agriculture sector </t>
  </si>
  <si>
    <t>Insurance sector</t>
  </si>
  <si>
    <t>Banking sector</t>
  </si>
  <si>
    <t>Industry sector</t>
  </si>
  <si>
    <t>Services sector</t>
  </si>
  <si>
    <t>number of shares</t>
  </si>
  <si>
    <t xml:space="preserve">value of shares </t>
  </si>
  <si>
    <t xml:space="preserve"> Consolidated Balance Sheet of the Microfinance Institution</t>
  </si>
  <si>
    <t>Milk (Thousand tuns)</t>
  </si>
  <si>
    <t>حليب (ألف طن)</t>
  </si>
  <si>
    <t>صوف مغسول (ألف طن)</t>
  </si>
  <si>
    <t>عدد السكان (ألف نسمة) *</t>
  </si>
  <si>
    <t>Population (in Thousands)*</t>
  </si>
  <si>
    <t>8-9</t>
  </si>
  <si>
    <t>24</t>
  </si>
  <si>
    <t>25</t>
  </si>
  <si>
    <t>46</t>
  </si>
  <si>
    <t>47</t>
  </si>
  <si>
    <t>50-51</t>
  </si>
  <si>
    <t>52-53</t>
  </si>
  <si>
    <t>59</t>
  </si>
  <si>
    <t>60</t>
  </si>
  <si>
    <t>61</t>
  </si>
  <si>
    <t>62</t>
  </si>
  <si>
    <t>63</t>
  </si>
  <si>
    <t>64</t>
  </si>
  <si>
    <t>65</t>
  </si>
  <si>
    <t xml:space="preserve"> تقديرات الحساب الجاري</t>
  </si>
  <si>
    <t xml:space="preserve">Current Account Estimates   </t>
  </si>
  <si>
    <t>القسم الخامس: الحسابات القومية والأرقام القياسية للأسعار</t>
  </si>
  <si>
    <t xml:space="preserve"> الميزانية الموحدة لمؤسسات التمويل الصغير</t>
  </si>
  <si>
    <t xml:space="preserve"> أسعار الفائدة السوقية على ودائع العملاء بالليرة السورية (متوسط مرجح)</t>
  </si>
  <si>
    <t xml:space="preserve"> أسعار الفائدة السوقية على التسهيلات الائتمانية بالليرة السورية (متوسط مرجح)</t>
  </si>
  <si>
    <t xml:space="preserve"> أهم مؤشرات الحساب الجاري</t>
  </si>
  <si>
    <t xml:space="preserve"> Main Indicators of the Current Account </t>
  </si>
  <si>
    <t>الأوزان</t>
  </si>
  <si>
    <t xml:space="preserve"> أهم الصادرات والمستوردات السورية</t>
  </si>
  <si>
    <t xml:space="preserve"> توزيع الصادرات السورية حسب البلدان</t>
  </si>
  <si>
    <t xml:space="preserve"> توزيع المستوردات السورية حسب البلدان</t>
  </si>
  <si>
    <t xml:space="preserve"> مؤشرات التجارة الخارجية</t>
  </si>
  <si>
    <t>القسم الأول: الإحصاءات النقدية والمصرفية</t>
  </si>
  <si>
    <t xml:space="preserve"> أهم المؤشرات الاقتصادية</t>
  </si>
  <si>
    <t xml:space="preserve"> أسعار الصرف</t>
  </si>
  <si>
    <t>*لم يحدث أي تغيير على أسعار الفوائد على حسم السندات منذ علم 1962.</t>
  </si>
  <si>
    <t xml:space="preserve"> معدلات الفائدة لدى المصارف العاملة (تأشيرية)</t>
  </si>
  <si>
    <t xml:space="preserve"> معدلات الفائدة لدى المصارف العاملة المدفوعة على الودائع</t>
  </si>
  <si>
    <t xml:space="preserve"> معدلات الفائدة على تسهيلات الإقراض لدى المصرف المركزي المطبقة على المصارف</t>
  </si>
  <si>
    <t xml:space="preserve"> الشركات المدرجة في سوق دمشق للأوراق المالية</t>
  </si>
  <si>
    <t>القسم الثالث: الإحصاءات المالية</t>
  </si>
  <si>
    <t xml:space="preserve"> الموارد التقديرية في الموازنة العامة</t>
  </si>
  <si>
    <t xml:space="preserve"> المدفوعات التقديرية في الموازنة العامة</t>
  </si>
  <si>
    <t xml:space="preserve"> الصادرات حسب الاستخدام الاقتصادي للسلع</t>
  </si>
  <si>
    <t xml:space="preserve"> المستوردات حسب الاستخدام الاقتصادي للسلع</t>
  </si>
  <si>
    <t xml:space="preserve"> الإنتاج والناتج المحلي الصافي</t>
  </si>
  <si>
    <t xml:space="preserve"> الناتج المحلي الإجمالي بسعر السوق حسب القطاعات</t>
  </si>
  <si>
    <t xml:space="preserve"> الناتج المحلي الإجمالي حسب الإنفاق</t>
  </si>
  <si>
    <t xml:space="preserve"> توزيع مجمل تكوين رأس المال</t>
  </si>
  <si>
    <t xml:space="preserve"> الأرقام القياسية وأهم محاصيل الإنتاج الزراعي</t>
  </si>
  <si>
    <t xml:space="preserve"> الأرقام القياسية للنشاط الصناعي في القطاع العام</t>
  </si>
  <si>
    <t xml:space="preserve"> عدد وأجور العاملين في القطاع العام الصناعي</t>
  </si>
  <si>
    <t xml:space="preserve"> نشاط السياحة</t>
  </si>
  <si>
    <t>Part Two: Damascus Security Exchange Statistics</t>
  </si>
  <si>
    <t xml:space="preserve"> Indicators of Damascus Securities Exchange </t>
  </si>
  <si>
    <t>الدولار الأمريكي</t>
  </si>
  <si>
    <t>US Dollar</t>
  </si>
  <si>
    <t>*سعر صرف الليرة السورية مقابل العملات الأجنبية حسب النشرة الرسمية لأسعار الصرف للعملات الأجنبية الصادرة عن مصرف سورية المركزي.</t>
  </si>
  <si>
    <t>*SYP per Foreign Currency According to official Foreign Exchange Quotations Issued by Central Bank of Syria.</t>
  </si>
  <si>
    <t>مديرية الأبحاث الاقتصادية والإحصاءات العامة والتخطيط</t>
  </si>
  <si>
    <t xml:space="preserve"> 2254، دمشق</t>
  </si>
  <si>
    <t>Economic Research, General Statistics and  Planning  Department</t>
  </si>
  <si>
    <t xml:space="preserve">إحصاءات الحساب الجاري والتجارة الخارجية </t>
  </si>
  <si>
    <t xml:space="preserve">Part Four: the Current Account and External trade Statistics  </t>
  </si>
  <si>
    <t>معدل البطالة ( %)</t>
  </si>
  <si>
    <t>Unemployment Rate ( %)</t>
  </si>
  <si>
    <t xml:space="preserve"> الصادرات والمستوردات حسب التصنيف الدولي المعدل، نوع الاستخدام، طبيعة المواد ونوع القطاعات</t>
  </si>
  <si>
    <t>معدل التضخم (نسبة التغير في مؤشر أسعار المستهلك ( %))</t>
  </si>
  <si>
    <t>Inflation - CPI (%)</t>
  </si>
  <si>
    <t>الأرقام القياسية لمبيعات القطاع العام الصناعي والزراعي ومبيعات قطاع التجارة حسب لاسبير</t>
  </si>
  <si>
    <t>Claims on Central Government</t>
  </si>
  <si>
    <t>تعريف أهم المصطلحات الاقتصادية</t>
  </si>
  <si>
    <t>Main Economic Terms</t>
  </si>
  <si>
    <t>أ</t>
  </si>
  <si>
    <t>A</t>
  </si>
  <si>
    <t>للمراسلات و الاستفسارات:</t>
  </si>
  <si>
    <t>العنوان البريدي:</t>
  </si>
  <si>
    <t>البريد الالكتروني:</t>
  </si>
  <si>
    <t>صندوق البريد:</t>
  </si>
  <si>
    <t>هاتف:</t>
  </si>
  <si>
    <t>Postal Address:</t>
  </si>
  <si>
    <t>For Correspondence and Enquiries:</t>
  </si>
  <si>
    <t>الجدول رقم (1): أهم المؤشرات الاقتصادية</t>
  </si>
  <si>
    <t>المصدر: مصرف سورية المركزي، وزارة المالية، المكتب المركزي للإحصاء.</t>
  </si>
  <si>
    <t>Source: The Central Bank of Syria, The Ministry of Finance, The Central Bureau of Statistics.</t>
  </si>
  <si>
    <t>(بملايين الليرات السورية)</t>
  </si>
  <si>
    <t>المصدر: مصرف سورية المركزي.</t>
  </si>
  <si>
    <t>*تم استثناء كافة المعاملات ما بين المصارف وذلك لأغراض توحيد القوائم المالية.</t>
  </si>
  <si>
    <t>Source: The Central Bank of Syria.</t>
  </si>
  <si>
    <t>(In Millions of Syrian Pounds)</t>
  </si>
  <si>
    <t>(بالليرات السورية للوحدة)</t>
  </si>
  <si>
    <t>(In Syrian Pounds per Unit)</t>
  </si>
  <si>
    <t>الين الياباني (100ين)</t>
  </si>
  <si>
    <t>اليورو (€)</t>
  </si>
  <si>
    <t>الجنيه الاسترليني (£)</t>
  </si>
  <si>
    <t>الين الياباني (100ين) (¥)</t>
  </si>
  <si>
    <t>Euro (€)</t>
  </si>
  <si>
    <t>(نسب مئوية)</t>
  </si>
  <si>
    <t>سندات صفقات صغار التجار وأرباب المهن لمدة 120 يوماً</t>
  </si>
  <si>
    <t>سندات تمويل صغار التجار وأرباب المهن لمدة 120 يوماً</t>
  </si>
  <si>
    <t>(In Percentage)</t>
  </si>
  <si>
    <t>(Annual Rates)</t>
  </si>
  <si>
    <t>(معدل فائدة سنوي)</t>
  </si>
  <si>
    <t>قروض المشافي والمخابر ودور الأشعة الخ</t>
  </si>
  <si>
    <t>No. of Cheques Cleared</t>
  </si>
  <si>
    <t>*فرع في كل محافظة من محافظات القطر عدا محافظة ريف دمشق.</t>
  </si>
  <si>
    <t>(القيمة بملايين الليرات السورية)</t>
  </si>
  <si>
    <t>المصدر: وزارة المالية.</t>
  </si>
  <si>
    <t>Source: The Ministry of Finance.</t>
  </si>
  <si>
    <t>القيمة (بملايين الدولارات الأمريكية)</t>
  </si>
  <si>
    <t xml:space="preserve">  (بملايين الدولارات الأمريكية)   </t>
  </si>
  <si>
    <t>رسوم الامتياز  والتراخيص</t>
  </si>
  <si>
    <t>خدمات حكومية (غير مدرجة في أماكن أخرى)</t>
  </si>
  <si>
    <t>إعادة التصدير</t>
  </si>
  <si>
    <t>المصدر: المكتب المركزي للإحصاء.</t>
  </si>
  <si>
    <t>Source: The Central Bureau of Statistics.</t>
  </si>
  <si>
    <t>المواد الخام غير المعدة للأكل باستثناء المحروقات</t>
  </si>
  <si>
    <t>مواد ضرورية للصناعة غير مصنفة في مكان أخر</t>
  </si>
  <si>
    <t>غزول وأنسجة</t>
  </si>
  <si>
    <t>حيوانات حية ولحوم ومحضراتها</t>
  </si>
  <si>
    <t>مطاط، لدائن اصطناعية ومصنوعاتها</t>
  </si>
  <si>
    <t>سكر (خام ومكرر)</t>
  </si>
  <si>
    <t xml:space="preserve">حيوانات حية، لحوم ومحضراتها          </t>
  </si>
  <si>
    <t>Fruits, Vegetables and Preparations thereof</t>
  </si>
  <si>
    <t>(بملايين الليرات السورية )</t>
  </si>
  <si>
    <t>(الأجور بملايين الليرات السورية)</t>
  </si>
  <si>
    <t>(Wages in Millions of Syrian Pounds)</t>
  </si>
  <si>
    <t>(بالآلاف)</t>
  </si>
  <si>
    <t>(In Thousands)</t>
  </si>
  <si>
    <t>( 2010 = 100)</t>
  </si>
  <si>
    <t>(2010 = 100)</t>
  </si>
  <si>
    <t>الخبز  والحبوب</t>
  </si>
  <si>
    <t>housing, water, Electricity, Gaz and other kind of Fuel</t>
  </si>
  <si>
    <t>Coffee, Tea and Cocoa</t>
  </si>
  <si>
    <t>Sugar, Jam, Honey, chocolate and Sweet</t>
  </si>
  <si>
    <t>Milk, Cheese and Eggs</t>
  </si>
  <si>
    <t xml:space="preserve"> Index Number (Laspeyr 's) of public Industrial &amp; Agricultural and The Commercial Sectors' Sales </t>
  </si>
  <si>
    <t>القسم الرابع: إحصاءات الحساب الجاري والتجارة الخارجية</t>
  </si>
  <si>
    <t>Table No. (1): Main Economic Indicators</t>
  </si>
  <si>
    <t xml:space="preserve">سعر صرف وحدة حقوق السحب الخاصة مقابل الليرة السورية  </t>
  </si>
  <si>
    <t xml:space="preserve">Exchange rate of SDR against Syrian Pound SYP  </t>
  </si>
  <si>
    <t>Foreign currency Exchange Rate ($ /SYP)</t>
  </si>
  <si>
    <t>سعر صرف العملات الأجنبية (دولار -ل.س )</t>
  </si>
  <si>
    <t>Foreign Currency Exchange Rate per SYP *</t>
  </si>
  <si>
    <t xml:space="preserve">SDR against Syrian Pound  </t>
  </si>
  <si>
    <t>سعر صرف العملات الأجنبية مقابل الليرة السورية *:</t>
  </si>
  <si>
    <t xml:space="preserve">The Major Foreign currencies against US Dollar </t>
  </si>
  <si>
    <t>تعادل أهم العملات الأجنبية اتجاه الدولار الأمريكي:</t>
  </si>
  <si>
    <t>Table No. (2): Consolidated Balance Sheet of the Private Banks*</t>
  </si>
  <si>
    <t>الجدول رقم (2): الميزانية الموحدة للمصارف الخاصة*</t>
  </si>
  <si>
    <t xml:space="preserve"> الميزانية الموحدة للمصارف الخاصة</t>
  </si>
  <si>
    <t xml:space="preserve"> Consolidated Balance Sheet of the Private Banks</t>
  </si>
  <si>
    <t>الجدول رقم (3): الميزانية الموحدة للمصارف الخاصة التقليدية</t>
  </si>
  <si>
    <t>الجدول رقم (4): الميزانية الموحدة للمصارف الإسلامية</t>
  </si>
  <si>
    <t>Table No. (4): Consolidated Balance Sheet of the Islamic Banks</t>
  </si>
  <si>
    <t>الجدول رقم (5): الميزانية الموحدة لمؤسسات التمويل الصغير</t>
  </si>
  <si>
    <t>Table No. (5): Consolidated Balance Sheet of the Microfinance Institutions</t>
  </si>
  <si>
    <t>Table No. (10): Sale and Redemption of Investment Certificates</t>
  </si>
  <si>
    <t>الجدول رقم (10): مبيعات واستردادات شهادات الاستثمار</t>
  </si>
  <si>
    <t>الجدول رقم (11): أسعار الصرف</t>
  </si>
  <si>
    <t>Table No. (11): Exchange Rates</t>
  </si>
  <si>
    <t>الجدول رقم (12): معدلات الفائدة على تسهيلات الإقراض لدى المصرف المركزي المطبقة على المصارف</t>
  </si>
  <si>
    <t>Table No. (12): Central Bank Interest Rates (Credit Facilities) Applied on Banks</t>
  </si>
  <si>
    <t>الجدول رقم (13): أسعار الفائدة السوقية على ودائع العملاء بالليرة السورية (متوسط مرجح)</t>
  </si>
  <si>
    <t>Table No.(13): Market interest rates on Customers' Deposits in Syrian pounds (Weighted Average)</t>
  </si>
  <si>
    <t>الجدول رقم (14): أسعار الفائدة السوقية على التسهيلات الائتمانية بالليرة السورية (متوسط مرجح)</t>
  </si>
  <si>
    <t>Table No.(14): Market interest rates on Credit Facilities in Syrian pounds (Weighted Average)</t>
  </si>
  <si>
    <t>الجدول رقم (15): معدلات الفائدة لدى المصارف العامة (تأشيرية)*</t>
  </si>
  <si>
    <t>Table No. (15): Interest Rates Charged by Public Banks (Indicators)*</t>
  </si>
  <si>
    <t xml:space="preserve">الجدول رقم (16): معدلات الفائدة لدى المصارف العاملة المدفوعة على الودائع </t>
  </si>
  <si>
    <t xml:space="preserve">Table No. (16): Local Banks Interest Rates on Deposits </t>
  </si>
  <si>
    <t>الجدول رقم (17): إحصاءات غرفة التقاص*</t>
  </si>
  <si>
    <t>Table No. (17): Clearance  Room Statistics*</t>
  </si>
  <si>
    <t>22</t>
  </si>
  <si>
    <t>23</t>
  </si>
  <si>
    <t>26-27</t>
  </si>
  <si>
    <t>28</t>
  </si>
  <si>
    <t>31-34</t>
  </si>
  <si>
    <t>31</t>
  </si>
  <si>
    <t>32-33</t>
  </si>
  <si>
    <t>34</t>
  </si>
  <si>
    <t>37</t>
  </si>
  <si>
    <t>38</t>
  </si>
  <si>
    <t>37-38</t>
  </si>
  <si>
    <t>41-53</t>
  </si>
  <si>
    <t>41</t>
  </si>
  <si>
    <t>42-43</t>
  </si>
  <si>
    <t>44</t>
  </si>
  <si>
    <t>45</t>
  </si>
  <si>
    <t>48-49</t>
  </si>
  <si>
    <t>57-67</t>
  </si>
  <si>
    <t>57</t>
  </si>
  <si>
    <t>58</t>
  </si>
  <si>
    <t>66-67</t>
  </si>
  <si>
    <t>3-28</t>
  </si>
  <si>
    <t>الجدول رقم (19): الشركات المدرجة في سوق دمشق للأوراق المالية*</t>
  </si>
  <si>
    <t>Table No. (19): Companies listed in the Damascus Stock Exchange Securities*</t>
  </si>
  <si>
    <t>الجدول رقم (20): حجم التداول في سوق دمشق للأوراق المالية حسب القطاعات*</t>
  </si>
  <si>
    <t>Table No. (20): Value Traded at  Damascus Securities Exchange  According to Sectors*</t>
  </si>
  <si>
    <t>الجدول رقم (21):  مؤشرات سوق دمشق للأوراق المالية</t>
  </si>
  <si>
    <t xml:space="preserve">Table No. (21): Indicators of Damascus Securities Exchange </t>
  </si>
  <si>
    <t>الجدول رقم ( 22): الموارد التقديرية في الموازنة العامة</t>
  </si>
  <si>
    <t>Table No. (22): Estimated Revenue in the General Budget</t>
  </si>
  <si>
    <t>الجدول رقم (23): المدفوعات التقديرية في الموازنة العامة</t>
  </si>
  <si>
    <t>Table No. (23): Estimated Expenditure  in the General Budget</t>
  </si>
  <si>
    <t>الجدول رقم (24): أهم مؤشرات الحساب الجاري</t>
  </si>
  <si>
    <t>Table No. (24): Main Indicators of the Current Account</t>
  </si>
  <si>
    <t xml:space="preserve">*الجدول رقم (25): تقديرات الحساب الجاري </t>
  </si>
  <si>
    <t>Table No. (25): Current Account Estimates*</t>
  </si>
  <si>
    <t>الجدول رقم (26): مؤشرات التجارة الخارجية</t>
  </si>
  <si>
    <t xml:space="preserve">Table No. (26): Foreign Trade Indicators   </t>
  </si>
  <si>
    <t>الجدول رقم (27): المستوردات حســب أهم العملات</t>
  </si>
  <si>
    <t>Table No. (27):  Imports by Main Currencies</t>
  </si>
  <si>
    <t xml:space="preserve">الجدول رقم (28):  الصادرات والمستوردات حسب التصنيف الدولي المعدل، نوع الاستخدام، طبيعة المواد ونوع القطاعات </t>
  </si>
  <si>
    <t>Table No. (28): Exports and Imports according to SITC Classification, Utilization, Type of Goods, and Sector</t>
  </si>
  <si>
    <t xml:space="preserve">الجدول رقم (29): الصادرات حسب الاستخدام الاقتصادي للسلع </t>
  </si>
  <si>
    <t>Table No. (29): Exports by Economic Use of the Product</t>
  </si>
  <si>
    <t xml:space="preserve">الجدول رقم ( 30):  المستوردات حسب الاستخدام الاقتصادي للسلع </t>
  </si>
  <si>
    <t>Table No. (30): Imports by Economic Use of the Product</t>
  </si>
  <si>
    <t xml:space="preserve">الجدول رقم (31): توزيع الصادرات السورية حسب البلدان  </t>
  </si>
  <si>
    <t>Table No. (31): Distribution of Syrian Exports by Destination</t>
  </si>
  <si>
    <t xml:space="preserve">الجدول رقم (32): توزيع المستوردات السورية حسب البلدان  </t>
  </si>
  <si>
    <t>Table No. (32): Distribution of Syrian Imports by Source</t>
  </si>
  <si>
    <t xml:space="preserve">الجدول رقم (33): أهم الصادرات والمستوردات السورية  </t>
  </si>
  <si>
    <t>Table No. (33): Main Syrian Exports and Imports</t>
  </si>
  <si>
    <t>الجدول رقم (34): الإنتاج والناتج المحلي الصافي</t>
  </si>
  <si>
    <t>Table No. (34): Production and Net Domestic Product</t>
  </si>
  <si>
    <t xml:space="preserve">الجدول رقم (35):  الناتج المحلي الإجمالي بسعر السوق حسب القطاعات </t>
  </si>
  <si>
    <t>Table No. (35): Gross Domestic Product at Market Prices by Sector</t>
  </si>
  <si>
    <t>الجدول رقم (36): الناتج المحلي الإجمالي حسب الإنفاق</t>
  </si>
  <si>
    <t>Table No. (36): Gross Domestic Product by Expenditure Accounts</t>
  </si>
  <si>
    <t xml:space="preserve">الجدول رقم (37):  توزيع مجمل تكوين رأس المال </t>
  </si>
  <si>
    <t>Table No. (37): Distribution of Gross Fixed Capital Formation</t>
  </si>
  <si>
    <t xml:space="preserve">الجدول رقم (38): الأرقام القياسية وأهم محاصيل الإنتاج الزراعي </t>
  </si>
  <si>
    <t>Table No. (38): Production Indices and Major Agricultural Crops</t>
  </si>
  <si>
    <t>الجدول رقم (39): الأرقام القياسية للنشاط الصناعي في القطاع العام</t>
  </si>
  <si>
    <t>Table No. (39): Index of Industrial Production in the Public Sector</t>
  </si>
  <si>
    <t>الجدول رقم (40): عدد وأجور العاملين في القطاع العام الصناعي</t>
  </si>
  <si>
    <t>Table No. (40): Employees and Wages in the Industrial Public Sector</t>
  </si>
  <si>
    <t xml:space="preserve">الجدول رقم (41): نشاط السياحة </t>
  </si>
  <si>
    <t xml:space="preserve">Table No. (41): Tourism Activity </t>
  </si>
  <si>
    <t>الجدول رقم (42): الأرقام القياسية لمبيعات القطاع العام الصناعي والزراعي ومبيعات قطاع التجارة حسب لاسبير</t>
  </si>
  <si>
    <t xml:space="preserve">Table No. (42): Index Number (Laspeyr 's) of public Industrial &amp; Agricultural and The Commercial Sectors'  Sales </t>
  </si>
  <si>
    <t>المصدر: سوق دمشق للأوراق المالية.</t>
  </si>
  <si>
    <t>*تم الاعتماد على بيانات السنة السابقة.</t>
  </si>
  <si>
    <t>*They have adopted the last year data.</t>
  </si>
  <si>
    <t>بنك الشام</t>
  </si>
  <si>
    <t>بنك البركة -سورية</t>
  </si>
  <si>
    <t>2014</t>
  </si>
  <si>
    <t>2015P</t>
  </si>
  <si>
    <t>2015</t>
  </si>
  <si>
    <t>2016P</t>
  </si>
  <si>
    <t>2016</t>
  </si>
  <si>
    <t>*Share Turnover is calculated by dividing the traded share`s value by its Market value.</t>
  </si>
  <si>
    <t>2017**</t>
  </si>
  <si>
    <t>** لا تتضمن بيانات الفروع في كل من محافظة درعا، ادلب، دير الزور، والرقة.</t>
  </si>
  <si>
    <t>**the year of 2017 does not include the Data of Branches in each from Daraa, Idleb, Dier Alzore and Al-Raqa.</t>
  </si>
  <si>
    <t>2017</t>
  </si>
  <si>
    <t>بنغلادش</t>
  </si>
  <si>
    <t>Bangladesh</t>
  </si>
  <si>
    <t>قروض                                                         Loans</t>
  </si>
  <si>
    <t>الودائع لأجل 1 أشهر</t>
  </si>
  <si>
    <t>Time Deposits 1 month</t>
  </si>
  <si>
    <t>مساوية لمعدل الفائدة على الوديعة لآجل 6 أشهر</t>
  </si>
  <si>
    <t>equal to the interest rate of Time Deposits for 6 months</t>
  </si>
  <si>
    <t>ودائع التوفير للأطفال</t>
  </si>
  <si>
    <t>مساوية لمعدل الفائدة على الوديعة لآجل 9 أشهر</t>
  </si>
  <si>
    <t>Saving Deposits for children</t>
  </si>
  <si>
    <t>equal to the interest rate of Time Deposits for 9 months</t>
  </si>
  <si>
    <t>المصدر: مصرف سورية المركزي، قرار مجلس النقد والتسليف رقم 91/م ن/ب1 تاريخ 2018/7/5.</t>
  </si>
  <si>
    <t>Source: The Central Bank of Syria, According to the resolution No. /91 /issued by CMC, 5/7/2018.</t>
  </si>
  <si>
    <t>2018**</t>
  </si>
  <si>
    <t>شركة سيريتل موبايل تيليكوم</t>
  </si>
  <si>
    <t>Syriatel</t>
  </si>
  <si>
    <t xml:space="preserve">قطاع الاتصالات </t>
  </si>
  <si>
    <t>Telecommunication sector</t>
  </si>
  <si>
    <t>2018</t>
  </si>
  <si>
    <t>العريضة</t>
  </si>
  <si>
    <t>الدبوسية</t>
  </si>
  <si>
    <t>Al-Arrida</t>
  </si>
  <si>
    <t>Dabbosieh</t>
  </si>
  <si>
    <t>* تم تقدير عدد السكان  وفق سيناريوهات محددة من قبل الفريق المشكّل لتقدير عدد السكان.</t>
  </si>
  <si>
    <t xml:space="preserve">*The population had been estimated by specific scenarios from the team formed to estimate the population.  </t>
  </si>
  <si>
    <t>الجدول رقم (7): توزيع ودائع المصارف الخاصة ومؤسسات التمويل الصغير</t>
  </si>
  <si>
    <t>Table No. (7): Distribution of the Private Banks and Microfinance Institutions</t>
  </si>
  <si>
    <t>الجدول رقم (6): توزيع ودائع المصارف الخاصة ومؤسسات التمويل الصغير وفقاً لنوع الوديعة والجهة المودعة ولنوع العملة</t>
  </si>
  <si>
    <t>Table No. (6): Distribution of Deposits at  the Private Banks and Microfinance Institutions according to Type, Sector and currency of the deposit</t>
  </si>
  <si>
    <t>الجدول رقم (8): توزيع التسهيلات الائتمانية الممنوحة من المصارف الخاصة ومؤسسات التمويل الصغير حسب النشاط ونوع التسهيل الائتماني</t>
  </si>
  <si>
    <t>Table No. (8): Distribution of the Private Banks and Microfinance Institutions Credit according to Economic Activities and Type</t>
  </si>
  <si>
    <t>التسهيلات الائتمانية حسب النشاط الاقتصادي*</t>
  </si>
  <si>
    <t>التسهيلات الائتمانية حسب نوع التسهيل الائتماني*</t>
  </si>
  <si>
    <t>التسهيلات الائتمانية حسب النشاط الاقتصادي *</t>
  </si>
  <si>
    <t>التسهيلات الائتمانية*</t>
  </si>
  <si>
    <t>* لا تتضمن التسهيلات الائتمانية الممنوحة للحكومة المركزية.</t>
  </si>
  <si>
    <t>*Credit to the Central Government are not included.</t>
  </si>
  <si>
    <t>Credit by Banks*</t>
  </si>
  <si>
    <t>By Economic Activity*</t>
  </si>
  <si>
    <t>By Type of Credit*</t>
  </si>
  <si>
    <t>2019**</t>
  </si>
  <si>
    <t>شركة اسمنت البادية</t>
  </si>
  <si>
    <t>Al Badia Cement</t>
  </si>
  <si>
    <t>Telecommunication</t>
  </si>
  <si>
    <t>شركة MTN سوريا</t>
  </si>
  <si>
    <t>MTN-Syria</t>
  </si>
  <si>
    <t>2019</t>
  </si>
  <si>
    <t>سفن</t>
  </si>
  <si>
    <t>طيران</t>
  </si>
  <si>
    <t>Goods procured in ports by carriers</t>
  </si>
  <si>
    <t>In seaports</t>
  </si>
  <si>
    <t>In airports</t>
  </si>
  <si>
    <t xml:space="preserve">* سعر الصرف المستخدم في التحويل يعادل 167.73، 269.21، 461.56، 507.95، 435.79 و435.79 للأعوام  2014، 2015، 2016، 2017، 2018 و2019 على التوالي. </t>
  </si>
  <si>
    <t xml:space="preserve">*Exchange rates used in conversion is: 167.73, 269.21, 461.56, 507.95, 435.79 and 435.79 for years 2014, 2015, 2016, 2017, 2018 and 2019 on Sequence. </t>
  </si>
  <si>
    <t>*تقديرات أولية.</t>
  </si>
  <si>
    <t>*preliminary estimates.</t>
  </si>
  <si>
    <t>الجدول رقم (9): توزيع التسهيلات الائتمانية الممنوحة من المصارف الخاصة ومؤسسات التمويل الصغير حسب الجهة المقترضة ونوع العملة والآجال</t>
  </si>
  <si>
    <t>Table No. (9): Distribution of the Private Banks and Microfinance Institutions Credit according to Sectors and Currency and Terms</t>
  </si>
  <si>
    <t>السنة: 2020</t>
  </si>
  <si>
    <t>2020**</t>
  </si>
  <si>
    <t>*بيانات غرفة التقاص لعامي 2015 و2016 تشمل بيانات فرع دمشق فقط، وبدءً من عام 2017 تم إضافة بيانات جميع فروع مصرف سورية المركزي في المحافظات.</t>
  </si>
  <si>
    <t>*Clearance Room Statistics (2015-2016) were included just Damascus's Branch,from 2017 we were added all Branches of Central Bank of Syria.</t>
  </si>
  <si>
    <t>Microfinance Institutions</t>
  </si>
  <si>
    <t>مصرف الإبداع للتمويل الصغير والمتناهي الصغير</t>
  </si>
  <si>
    <t>Ibdaa Bank</t>
  </si>
  <si>
    <t>مؤسسة التمويل الصغير الأولى</t>
  </si>
  <si>
    <t>The First Microfinance Institution</t>
  </si>
  <si>
    <t>المؤسسة الوطنية للتمويل الصغير</t>
  </si>
  <si>
    <t>AlWataniya Microfinance Institution</t>
  </si>
  <si>
    <t>مؤسسة نور للتمويل الصغير</t>
  </si>
  <si>
    <t>Nour Microfinance Institution</t>
  </si>
  <si>
    <t>**Central Bank Branches are not included in the Total, however  The Commercial Bank Branches in the Free Zone were Included.</t>
  </si>
  <si>
    <t>الجدول رقم (18): فروع القطاع المصرفي ومؤسسات التمويل الصغير حسب المحافظات</t>
  </si>
  <si>
    <t>Table No. (18): Number of Banking Sector and  Microfinance Institutions Branches by Governorates</t>
  </si>
  <si>
    <t>* الشركات المدرجة في السوق النظامية والموازية وتمثل الوضع القائم لغاية 2020/12/31.</t>
  </si>
  <si>
    <t>*Companies listed in Regular and Parallel Market as in 31/12/2020.</t>
  </si>
  <si>
    <t>2020</t>
  </si>
  <si>
    <t xml:space="preserve">  Year: 2020</t>
  </si>
  <si>
    <t xml:space="preserve"> توزيع ودائع المصارف الخاصة ومؤسسات التمويل الصغير وفقاً لنوع الوديعة والجهة المودعة ولنوع العملة</t>
  </si>
  <si>
    <t xml:space="preserve"> توزيع ودائع المصارف الخاصة ومؤسسات التمويل الصغير</t>
  </si>
  <si>
    <t xml:space="preserve"> توزيع التسهيلات الائتمانية الممنوحة من المصارف الخاصة ومؤسسات التمويل الصغير حسب النشاط ونوع التسهيل الائتماني</t>
  </si>
  <si>
    <t xml:space="preserve"> توزيع التسهيلات الائتمانية الممنوحة من المصارف الخاصة ومؤسسات التمويل الصغير حسب الجهة المقترضة ونوع العملة والآجال</t>
  </si>
  <si>
    <t xml:space="preserve"> Consolidated Balance Sheet of the Traditional Private Banks</t>
  </si>
  <si>
    <t xml:space="preserve"> Distribution of Deposits at  the Private Banks and Microfinance Institutions according to Type, Sector and currency of the deposit</t>
  </si>
  <si>
    <t xml:space="preserve"> Distribution of the Private Banks and Microfinance Institutions</t>
  </si>
  <si>
    <t xml:space="preserve"> Distribution of the Private Banks and Microfinance Institutions Credit according to Economic Activities and Type</t>
  </si>
  <si>
    <t xml:space="preserve"> Distribution of  the Private Banks and Microfinance Institutions Credit according to Sectors and Currency and Terms</t>
  </si>
  <si>
    <t>Table No. (3): Consolidated Balance Sheet of the Traditional Private Banks</t>
  </si>
  <si>
    <r>
      <t xml:space="preserve">                                                                                </t>
    </r>
    <r>
      <rPr>
        <b/>
        <u/>
        <sz val="16"/>
        <rFont val="Sakkal Majalla"/>
      </rPr>
      <t>تعريف أهم المصطلحات الاقتصادية</t>
    </r>
    <r>
      <rPr>
        <b/>
        <u/>
        <sz val="14"/>
        <rFont val="Sakkal Majalla"/>
      </rPr>
      <t xml:space="preserve">
أولاً:المفاهيم النقدية والمصرفية: </t>
    </r>
    <r>
      <rPr>
        <sz val="14"/>
        <rFont val="Sakkal Majalla"/>
      </rPr>
      <t xml:space="preserve">
• </t>
    </r>
    <r>
      <rPr>
        <b/>
        <sz val="14"/>
        <rFont val="Sakkal Majalla"/>
      </rPr>
      <t>المصارف الخاصة:</t>
    </r>
    <r>
      <rPr>
        <sz val="14"/>
        <rFont val="Sakkal Majalla"/>
      </rPr>
      <t xml:space="preserve"> تشمل جميع المصارف الخاصة التقليدية والإسلامية العاملة في الجمهورية العربية السورية التي تمارس العمل المصرفي (قبول الودائع ومنح القروض،...) ولا يشمل هذا التعريف المؤسسات المالية غير المصرفية. 
•</t>
    </r>
    <r>
      <rPr>
        <b/>
        <sz val="14"/>
        <rFont val="Sakkal Majalla"/>
      </rPr>
      <t xml:space="preserve"> مؤسسات التمويل الصغير:</t>
    </r>
    <r>
      <rPr>
        <sz val="14"/>
        <rFont val="Sakkal Majalla"/>
      </rPr>
      <t xml:space="preserve"> هي مؤسسات مالية مصرفية اجتماعية تهدف إلى تقديم التمويل الصغير والمتناهي الصغر بالإضافة إلى خدمات مالية ومصرفية أخرى لشرائح معينة من السكان،  وتتضمن بيانات مؤسسات التمويل الصغير بيانات المؤسسات المالية المصرفية الاجتماعية العاملة في سورية وبيانات مصرف الإبداع للتمويل الصغير والمتناهي الصغر.
•</t>
    </r>
    <r>
      <rPr>
        <b/>
        <sz val="14"/>
        <rFont val="Sakkal Majalla"/>
      </rPr>
      <t xml:space="preserve"> الحكومة المركزية:</t>
    </r>
    <r>
      <rPr>
        <sz val="14"/>
        <rFont val="Sakkal Majalla"/>
      </rPr>
      <t xml:space="preserve"> تضم الوزارات والإدارات العامة غير المالية (وهي الدوائر الحكومية التي تعمل ضمن أجهزة السلطة المركزية في الدولة والمؤسسات العامة التي لا تعمل من أجل الربح).
</t>
    </r>
    <r>
      <rPr>
        <b/>
        <sz val="14"/>
        <rFont val="Sakkal Majalla"/>
      </rPr>
      <t>• المؤسسات العامة الاقتصادية:</t>
    </r>
    <r>
      <rPr>
        <sz val="14"/>
        <rFont val="Sakkal Majalla"/>
      </rPr>
      <t xml:space="preserve"> تضم كافة المؤسسات العامة غير المالية والتي تملك الدولة فيها مصلحة أو قوة تصويتية مؤثرة وتعمل من أجل الربح.
</t>
    </r>
    <r>
      <rPr>
        <b/>
        <sz val="14"/>
        <rFont val="Sakkal Majalla"/>
      </rPr>
      <t xml:space="preserve">• القطاع العام: </t>
    </r>
    <r>
      <rPr>
        <sz val="14"/>
        <rFont val="Sakkal Majalla"/>
      </rPr>
      <t xml:space="preserve">ويتكون من الحكومة المركزية بالإضافة إلى المؤسسات العامة الاقتصادية.
</t>
    </r>
    <r>
      <rPr>
        <b/>
        <sz val="14"/>
        <rFont val="Sakkal Majalla"/>
      </rPr>
      <t>• القطاع الخاص:</t>
    </r>
    <r>
      <rPr>
        <sz val="14"/>
        <rFont val="Sakkal Majalla"/>
      </rPr>
      <t xml:space="preserve"> ويشمل الأفراد والمؤسسات والشركات الخاصة، وتلك المنتمية إلى القطاعين التعاوني والمشترك.
</t>
    </r>
    <r>
      <rPr>
        <b/>
        <sz val="14"/>
        <rFont val="Sakkal Majalla"/>
      </rPr>
      <t>• المؤسسات المالية غير المصرفية:</t>
    </r>
    <r>
      <rPr>
        <sz val="14"/>
        <rFont val="Sakkal Majalla"/>
      </rPr>
      <t xml:space="preserve"> وهي المؤسسات العامة والخاصة التي تقوم بتجميع الأموال ولكن ليس على شكل ودائع، وتتولى توظيفها في الأسواق المالية للحصول على أنواع أخرى من الأصول المالية، مثل شركات التأمين وشركات الصرافة والمؤسسة العامة للتأمينات الإجتماعية، صندوق تقاعد الموظفين وشركات الوساطة المالية.
</t>
    </r>
    <r>
      <rPr>
        <b/>
        <sz val="14"/>
        <rFont val="Sakkal Majalla"/>
      </rPr>
      <t>• المقيم:</t>
    </r>
    <r>
      <rPr>
        <sz val="14"/>
        <rFont val="Sakkal Majalla"/>
      </rPr>
      <t xml:space="preserve"> الشخص الطبيعي أوالاعتباري الذي يقيم عادة داخل الجمهورية العربية السورية أومضى على إقامته في سورية مدة سنة فأكثر، بغض النظر عن جنسية هذا الشخص، باستثناء الهيئات والمؤسسات الدولية والطلاب والقادمين للعلاج الذين يقيمون لأكثر من سنة.
</t>
    </r>
    <r>
      <rPr>
        <b/>
        <sz val="14"/>
        <rFont val="Sakkal Majalla"/>
      </rPr>
      <t>• غير المقيم:</t>
    </r>
    <r>
      <rPr>
        <sz val="14"/>
        <rFont val="Sakkal Majalla"/>
      </rPr>
      <t xml:space="preserve"> الشخص الطبيعي أوالاعتباري الذي يقيم عادة خارج الجمهورية العربية السورية و/ أو الذي لم يكمل مدة سنة من الإقامة داخل سورية، بغض النظر عن جنسية هذا الشخص بإستثناء العائلات والأفراد الذين لهم مركز أومصلحة اقتصادية ولهم سكن دائم حتى لو أقام به بشكل متقطع.
</t>
    </r>
    <r>
      <rPr>
        <b/>
        <sz val="14"/>
        <rFont val="Sakkal Majalla"/>
      </rPr>
      <t>• الديون على القطاع الخاص (مقيم):</t>
    </r>
    <r>
      <rPr>
        <sz val="14"/>
        <rFont val="Sakkal Majalla"/>
      </rPr>
      <t xml:space="preserve"> يشمل هذا البند التسهيلات المباشرة الممنوحة من قبل المصارف المحلية للقطاع الخاص بالإضافة الى استثمارات المصارف المحلية في أسهم وسندات الشركات.
</t>
    </r>
    <r>
      <rPr>
        <b/>
        <sz val="14"/>
        <rFont val="Sakkal Majalla"/>
      </rPr>
      <t>• الديون على الحكومة المركزية:</t>
    </r>
    <r>
      <rPr>
        <sz val="14"/>
        <rFont val="Sakkal Majalla"/>
      </rPr>
      <t xml:space="preserve"> التسهيلات الائتمانية المباشرة الممنوحة للحكومة المركزية من المصارف المحلية مضافاً إليها استثمارات المصارف المحلية في السندات والأذونات الحكومية والمساهمة في المؤسسات المالية الدولية.
</t>
    </r>
    <r>
      <rPr>
        <b/>
        <sz val="14"/>
        <rFont val="Sakkal Majalla"/>
      </rPr>
      <t>• الاحتياطيات:</t>
    </r>
    <r>
      <rPr>
        <sz val="14"/>
        <rFont val="Sakkal Majalla"/>
      </rPr>
      <t xml:space="preserve"> تظهر في الجدول رقم (2) وهي النقد بالليرة السورية الموجود في صناديق المصارف الخاصة بالإضافة إلى أرصدة هذه المصارف لدى المصرف المركزي.
</t>
    </r>
    <r>
      <rPr>
        <b/>
        <sz val="14"/>
        <rFont val="Sakkal Majalla"/>
      </rPr>
      <t>• شهادات الاستثمار:</t>
    </r>
    <r>
      <rPr>
        <sz val="14"/>
        <rFont val="Sakkal Majalla"/>
      </rPr>
      <t xml:space="preserve"> تظهر في الجدول رقم (10) وهي سندات يصدرها مصرف التسليف الشعبي بالنيابة عن وزارة المالية.
</t>
    </r>
    <r>
      <rPr>
        <b/>
        <u/>
        <sz val="14"/>
        <rFont val="Sakkal Majalla"/>
      </rPr>
      <t>ثانياً: مفاهيم المالية العامة:</t>
    </r>
    <r>
      <rPr>
        <sz val="14"/>
        <rFont val="Sakkal Majalla"/>
      </rPr>
      <t xml:space="preserve">
</t>
    </r>
    <r>
      <rPr>
        <b/>
        <sz val="14"/>
        <rFont val="Sakkal Majalla"/>
      </rPr>
      <t>• فائض السيولة:</t>
    </r>
    <r>
      <rPr>
        <sz val="14"/>
        <rFont val="Sakkal Majalla"/>
      </rPr>
      <t xml:space="preserve"> يظهر في الجدول رقم (22) ويمثل استهلاكات الموجودات الثابتة، والمؤونات، والاحتياطيات لشركات القطاع العام الاقتصادي غير المالي.
</t>
    </r>
    <r>
      <rPr>
        <b/>
        <sz val="14"/>
        <rFont val="Sakkal Majalla"/>
      </rPr>
      <t>• فائض الموازنة:</t>
    </r>
    <r>
      <rPr>
        <sz val="14"/>
        <rFont val="Sakkal Majalla"/>
      </rPr>
      <t xml:space="preserve"> يظهر في الجدول رقم (22) ويمثل الأرباح الصافية للمؤسسات العامة الاقتصادية.
</t>
    </r>
    <r>
      <rPr>
        <b/>
        <u/>
        <sz val="14"/>
        <rFont val="Sakkal Majalla"/>
      </rPr>
      <t>ثالثاً: مفاهيم الحساب الجاري:</t>
    </r>
    <r>
      <rPr>
        <sz val="14"/>
        <rFont val="Sakkal Majalla"/>
      </rPr>
      <t xml:space="preserve">
</t>
    </r>
    <r>
      <rPr>
        <b/>
        <sz val="14"/>
        <rFont val="Sakkal Majalla"/>
      </rPr>
      <t>• الحساب الجاري:</t>
    </r>
    <r>
      <rPr>
        <sz val="14"/>
        <rFont val="Sakkal Majalla"/>
      </rPr>
      <t xml:space="preserve"> يشتمل الحساب الجاري على كافة المعاملات التي تتضمن قيماً اقتصادية وتقع بين جهات مقيمة وجهات أخرى غير مقيمة، وينقسم هذا الحساب إلى البنود التالية: السلع والخدمات، الدخل والتحويلات الجارية.
</t>
    </r>
    <r>
      <rPr>
        <b/>
        <sz val="14"/>
        <rFont val="Sakkal Majalla"/>
      </rPr>
      <t>• السلع:</t>
    </r>
    <r>
      <rPr>
        <sz val="14"/>
        <rFont val="Sakkal Majalla"/>
      </rPr>
      <t xml:space="preserve"> يشمل بند السلع على: البضائع العامة المنقولة المصدرة والمستوردة بين جهات مقيمة وأخرى غير مقيمة والتي ينجم عنها تغير في الملكية، كما يشتمل على السلع المرسلة للتجهيز وإصلاح السلع والسلع التي تحصل عليها الناقلات في الموانئ والذهب غير النقدي بالإضافة إلى الكهرباء والغاز والمياه والسلع المهربة والعملة الورقية والمسكوكات غير المتداولة والأوراق المالية غير المصدرة والمنح والهبات السلعية. ويتم الحصول على البيانات من المكتب المركزي للإحصاء الذي يستقي بياناته من المديرية العامة للجمارك ووزارة النفط ووزارة الكهرباء وبعض الجهات والمؤسسات الحكومية ذات العلاقة.
</t>
    </r>
    <r>
      <rPr>
        <b/>
        <sz val="14"/>
        <rFont val="Sakkal Majalla"/>
      </rPr>
      <t>ميزان الخدمات: ويشتمل ميزان الخدمات على البنود التالية:</t>
    </r>
    <r>
      <rPr>
        <sz val="14"/>
        <rFont val="Sakkal Majalla"/>
      </rPr>
      <t xml:space="preserve">
</t>
    </r>
    <r>
      <rPr>
        <b/>
        <sz val="14"/>
        <rFont val="Sakkal Majalla"/>
      </rPr>
      <t>• النقل:</t>
    </r>
    <r>
      <rPr>
        <sz val="14"/>
        <rFont val="Sakkal Majalla"/>
      </rPr>
      <t xml:space="preserve"> يشتمل بند النقل على جميع خدمات نقل الركاب والبضائع (جوي، بحري، بري) التي يقدمها مقيمون إلى غير مقيم والعكس. ويتم الحصول على البيانات من وزارة النقل بالإضافة إلى البيانات المستقاة من نظام إبلاغ المعاملات الدولية (ITRS). 
</t>
    </r>
    <r>
      <rPr>
        <b/>
        <sz val="14"/>
        <rFont val="Sakkal Majalla"/>
      </rPr>
      <t>• السفر:</t>
    </r>
    <r>
      <rPr>
        <sz val="14"/>
        <rFont val="Sakkal Majalla"/>
      </rPr>
      <t xml:space="preserve"> يغطى بند السفر السلع والخدمات، بما فيها تلك المتعلقة بالصحة والتعليم التي يحصل عليها المسافرون غير المقيمين في الاقتصاد المضيف لأغراض تتعلق بالأعمال أوالإستخدام الشخصي خلال زياراتهم. يتم الحصول على الإيرادات من السفر عن طريق المسح الذي تعده وزارة السياحة بينما يقدر رقم المدفوعات بالاعتماد على أعداد المغادرين السوريين ووجهة سفرهم.
</t>
    </r>
    <r>
      <rPr>
        <b/>
        <sz val="14"/>
        <rFont val="Sakkal Majalla"/>
      </rPr>
      <t>• الخدمات الحكومية:</t>
    </r>
    <r>
      <rPr>
        <sz val="14"/>
        <rFont val="Sakkal Majalla"/>
      </rPr>
      <t xml:space="preserve"> تشمل فئة الخدمات الحكومية جميع الخدمات المرتبطة بقطاعات حكومية أومنظمات دولية أوإقليمية (مثال ذلك مصروفات السفارات والقنصليات)، وخدمات أخرى. يتم الحصول على البيانات من نظام إبلاغ المعاملات الدولية (ITRS).
</t>
    </r>
    <r>
      <rPr>
        <b/>
        <sz val="14"/>
        <rFont val="Sakkal Majalla"/>
      </rPr>
      <t xml:space="preserve">• خدمات أخرى: </t>
    </r>
    <r>
      <rPr>
        <sz val="14"/>
        <rFont val="Sakkal Majalla"/>
      </rPr>
      <t xml:space="preserve">وتشمل على (خدمات الاتصالات والتشييد والتأمين والمالية والحاسب الآلي والمعلومات ورسوم الامتياز والتراخيص وخدمات أعمال متفرقة وخدمات ثقافية وترفيهية) إضافة إلى بعض الخدمات الأخرى والتي تتم بين مقيم وغير مقيم ويتم الحصول عليها من نظام إبلاغ المعاملات الدولية (ITRS) وبعض الجهات والمؤسسات الحكومية ذات العلاقة.
</t>
    </r>
    <r>
      <rPr>
        <b/>
        <sz val="14"/>
        <rFont val="Sakkal Majalla"/>
      </rPr>
      <t>• الدخل:</t>
    </r>
    <r>
      <rPr>
        <sz val="14"/>
        <rFont val="Sakkal Majalla"/>
      </rPr>
      <t xml:space="preserve"> ويشتمل هذا الحساب على البنود التالية:
</t>
    </r>
    <r>
      <rPr>
        <b/>
        <sz val="14"/>
        <rFont val="Sakkal Majalla"/>
      </rPr>
      <t>• تعويضات العاملين:</t>
    </r>
    <r>
      <rPr>
        <sz val="14"/>
        <rFont val="Sakkal Majalla"/>
      </rPr>
      <t xml:space="preserve"> يشتمل بند تعويضات العاملين على الأجور والرواتب والمزايا الأخرى النقديـة والعينية ويتضمن عمال الحدود والعمال الموسميين وغيرهم من العمال غيـر المقيمين (مثل المستخدمين المحليين العاملين في السفارات) ويتم الحصول على بيانات المتحصلات منها عن طريق تقديرات لدخل العمال السوريين العاملين بشكل جزئي في الدول المجاورة، ومن شركات الطيران الأجنبية (رواتب السوريين العاملين لديها)، أما المدفوعات من تعويضات العاملين فيتم الحصول عليها بالاعتماد على عدد العاملين الأجانب في سورية (غير المقيمين) المقدمة من وزارة العمل بالإضافة إلى نظام إبلاغ المعاملات الدولية (ITRS).
</t>
    </r>
    <r>
      <rPr>
        <b/>
        <sz val="14"/>
        <rFont val="Sakkal Majalla"/>
      </rPr>
      <t>• دخل الاستثمار:</t>
    </r>
    <r>
      <rPr>
        <sz val="14"/>
        <rFont val="Sakkal Majalla"/>
      </rPr>
      <t xml:space="preserve"> يشمل متحصلات الدخل المرتبطة بحيازات المقيمين لأصول مالية خارجية ومدفوعاتهم المرتبطة بخصوم تجاه غير مقيمين. ويتكون دخل الاستثمار من أنواع الدخل المستمدة من أنشطة الاستثمار المباشر واستثمارات أخرى. وينقسم عنصر الاستثمار المباشر إلى دخل حقوق الملكية (الأرباح الموزعة، وأرباح الفروع الموزعة، والعائدات المعاد استثمارها) والدخـل من الدين (الفوائد). ويتم الحصول على المتحصلات من دخل الاستثمار: تحويلات شركات النفط الأجنبية العاملة في سورية وتستقى هذه البيانات من نظام إبلاغ المعاملات الدولية (ITRS).
أما بيانات مدفوعات الدخل من الدين (الفوائد) فيتم تجميعها من مصرف سورية المركزي والمصارف إضافة إلى بيانات من وزارة المالية.
</t>
    </r>
    <r>
      <rPr>
        <b/>
        <sz val="14"/>
        <rFont val="Sakkal Majalla"/>
      </rPr>
      <t>• التحويلات الجارية:</t>
    </r>
    <r>
      <rPr>
        <sz val="14"/>
        <rFont val="Sakkal Majalla"/>
      </rPr>
      <t xml:space="preserve"> هي البنود الموازية للتغيرات في ملكية الموارد الحقيقية أوالبنود المالية بين مقيمين وغير مقيمين دون أن تتضمن المعاملة قيمة اقتصادية مقابلة، وتتكون التحويلات الجارية من: تحويلات الحكومة العامة (مثل التحويلات الجارية المـرتبطة بالتعاون الدولي بين مختلف الحكومات) والتحويلات الأخرى مثل تحويلات العاملين. ويتم الحصول على هذه البيانات من نظام إبلاغ المعاملات الدولية (ITRS)، بالإضافة إلى تقدير تحويلات العاملين المستندة إلى الأرقام من سفاراتنا في الخارج وخصوصاً من دول الخليج العربي بالإضافة إلى أرقام من وزارة العمل عن التحويلات من غير السوريين العاملين في سورية (مقيمين) إلى الخارج.
اختصارات: 
( R ): أرقام معدلة
( e ): أرقام تقديرية
(p  ): أرقام أولية
(... ): أرقام غير متوفرة
تختلف الأرقام جزئياً بين جدول وآخر بسبب تدوير الأرقام إلى العشر الأقرب.
</t>
    </r>
  </si>
  <si>
    <t xml:space="preserve"> الأرقام القياسية لأسعار التجزئة</t>
  </si>
  <si>
    <t xml:space="preserve"> Retail Price Indices</t>
  </si>
  <si>
    <t xml:space="preserve"> Time Deposits</t>
  </si>
  <si>
    <t>تسعة أشهر</t>
  </si>
  <si>
    <t>9-Month</t>
  </si>
  <si>
    <t>الجدول رقم (43): الأرقام القياسية لأسعار التجزئة</t>
  </si>
  <si>
    <t>Table No. (43):  Retail Price Indices</t>
  </si>
  <si>
    <t xml:space="preserve"> الأرقام القياسية لأسعار التجزئة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</si>
</sst>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quot;ل.س.‏&quot;\ * #,##0_-;_-&quot;ل.س.‏&quot;\ * #,##0\-;_-&quot;ل.س.‏&quot;\ * &quot;-&quot;_-;_-@_-"/>
    <numFmt numFmtId="165" formatCode="_-* #,##0_-;_-* #,##0\-;_-* &quot;-&quot;_-;_-@_-"/>
    <numFmt numFmtId="166" formatCode="_-&quot;ل.س.‏&quot;\ * #,##0.00_-;_-&quot;ل.س.‏&quot;\ * #,##0.00\-;_-&quot;ل.س.‏&quot;\ * &quot;-&quot;??_-;_-@_-"/>
    <numFmt numFmtId="167" formatCode="_-* #,##0.00_-;_-* #,##0.00\-;_-* &quot;-&quot;??_-;_-@_-"/>
    <numFmt numFmtId="168" formatCode="0.0"/>
    <numFmt numFmtId="169" formatCode="_-* #,##0.0_-;_-* #,##0.0\-;_-* &quot;-&quot;??_-;_-@_-"/>
    <numFmt numFmtId="170" formatCode="_-* #,##0_-;_-* #,##0\-;_-* &quot;-&quot;??_-;_-@_-"/>
    <numFmt numFmtId="171" formatCode="0.0%"/>
    <numFmt numFmtId="172" formatCode="0.000"/>
    <numFmt numFmtId="173" formatCode="#,##0.0"/>
    <numFmt numFmtId="174" formatCode="0.0000"/>
    <numFmt numFmtId="175" formatCode="_(* #,##0.0_);_(* \(#,##0.0\);_(* &quot;-&quot;??_);_(@_)"/>
    <numFmt numFmtId="176" formatCode="0.00000"/>
    <numFmt numFmtId="177" formatCode="_(* #,##0_);_(* \(#,##0\);_(* &quot;-&quot;??_);_(@_)"/>
    <numFmt numFmtId="178" formatCode="0.000%"/>
    <numFmt numFmtId="179" formatCode="0.0000%"/>
    <numFmt numFmtId="180" formatCode="#,##0.0_ ;\-#,##0.0\ "/>
    <numFmt numFmtId="181" formatCode="#,##0_ ;\-#,##0\ "/>
    <numFmt numFmtId="182" formatCode="#,##0.0_-"/>
    <numFmt numFmtId="183" formatCode="_-* #,##0.0000_-;_-* #,##0.0000\-;_-* &quot;-&quot;??_-;_-@_-"/>
  </numFmts>
  <fonts count="56" x14ac:knownFonts="1">
    <font>
      <sz val="10"/>
      <name val="Arial"/>
      <charset val="178"/>
    </font>
    <font>
      <sz val="11"/>
      <color theme="1"/>
      <name val="Arial"/>
      <family val="2"/>
      <charset val="178"/>
      <scheme val="minor"/>
    </font>
    <font>
      <sz val="11"/>
      <color theme="1"/>
      <name val="Arial"/>
      <family val="2"/>
      <scheme val="minor"/>
    </font>
    <font>
      <sz val="10"/>
      <name val="Arial"/>
      <family val="2"/>
    </font>
    <font>
      <sz val="11"/>
      <name val="Arial"/>
      <family val="2"/>
    </font>
    <font>
      <sz val="10"/>
      <name val="Arial"/>
      <family val="2"/>
    </font>
    <font>
      <sz val="10"/>
      <name val="Arial"/>
      <family val="2"/>
    </font>
    <font>
      <sz val="10"/>
      <name val="Arial"/>
      <family val="2"/>
    </font>
    <font>
      <sz val="11"/>
      <color theme="1"/>
      <name val="Arial"/>
      <family val="2"/>
      <scheme val="minor"/>
    </font>
    <font>
      <u/>
      <sz val="5"/>
      <color theme="10"/>
      <name val="Arial"/>
      <family val="2"/>
    </font>
    <font>
      <b/>
      <sz val="16"/>
      <name val="Sakkal Majalla"/>
    </font>
    <font>
      <b/>
      <sz val="18"/>
      <name val="Sakkal Majalla"/>
    </font>
    <font>
      <sz val="18"/>
      <name val="Sakkal Majalla"/>
    </font>
    <font>
      <b/>
      <sz val="22"/>
      <name val="Sakkal Majalla"/>
    </font>
    <font>
      <sz val="14"/>
      <name val="Sakkal Majalla"/>
    </font>
    <font>
      <b/>
      <sz val="14"/>
      <name val="Sakkal Majalla"/>
    </font>
    <font>
      <b/>
      <sz val="17"/>
      <name val="Sakkal Majalla"/>
    </font>
    <font>
      <sz val="17"/>
      <name val="Sakkal Majalla"/>
    </font>
    <font>
      <sz val="10"/>
      <name val="Sakkal Majalla"/>
    </font>
    <font>
      <b/>
      <sz val="10"/>
      <name val="Sakkal Majalla"/>
    </font>
    <font>
      <sz val="16"/>
      <name val="Sakkal Majalla"/>
    </font>
    <font>
      <b/>
      <u/>
      <sz val="14"/>
      <name val="Sakkal Majalla"/>
    </font>
    <font>
      <b/>
      <u/>
      <sz val="17"/>
      <name val="Sakkal Majalla"/>
    </font>
    <font>
      <sz val="22"/>
      <name val="Sakkal Majalla"/>
    </font>
    <font>
      <sz val="12"/>
      <name val="Sakkal Majalla"/>
    </font>
    <font>
      <b/>
      <sz val="12"/>
      <name val="Sakkal Majalla"/>
    </font>
    <font>
      <b/>
      <sz val="11"/>
      <name val="Sakkal Majalla"/>
    </font>
    <font>
      <sz val="11"/>
      <name val="Sakkal Majalla"/>
    </font>
    <font>
      <sz val="20"/>
      <color rgb="FFFF0000"/>
      <name val="Sakkal Majalla"/>
    </font>
    <font>
      <sz val="12"/>
      <color rgb="FFFF0000"/>
      <name val="Sakkal Majalla"/>
    </font>
    <font>
      <sz val="16"/>
      <color rgb="FFFF0000"/>
      <name val="Sakkal Majalla"/>
    </font>
    <font>
      <b/>
      <sz val="13"/>
      <name val="Sakkal Majalla"/>
    </font>
    <font>
      <b/>
      <sz val="20"/>
      <name val="Sakkal Majalla"/>
    </font>
    <font>
      <sz val="20"/>
      <name val="Sakkal Majalla"/>
    </font>
    <font>
      <b/>
      <u/>
      <sz val="10"/>
      <name val="Sakkal Majalla"/>
    </font>
    <font>
      <u/>
      <sz val="17"/>
      <name val="Sakkal Majalla"/>
    </font>
    <font>
      <b/>
      <sz val="15"/>
      <name val="Sakkal Majalla"/>
    </font>
    <font>
      <b/>
      <sz val="3"/>
      <name val="Sakkal Majalla"/>
    </font>
    <font>
      <b/>
      <u/>
      <sz val="16"/>
      <name val="Sakkal Majalla"/>
    </font>
    <font>
      <sz val="15"/>
      <name val="Sakkal Majalla"/>
    </font>
    <font>
      <sz val="26"/>
      <name val="Sakkal Majalla"/>
    </font>
    <font>
      <b/>
      <sz val="24"/>
      <name val="Sakkal Majalla"/>
    </font>
    <font>
      <b/>
      <sz val="18"/>
      <color rgb="FFFF0000"/>
      <name val="Sakkal Majalla"/>
    </font>
    <font>
      <sz val="10"/>
      <color rgb="FFFF0000"/>
      <name val="Sakkal Majalla"/>
    </font>
    <font>
      <sz val="24"/>
      <name val="Sakkal Majalla"/>
    </font>
    <font>
      <sz val="36"/>
      <name val="Sakkal Majalla"/>
    </font>
    <font>
      <sz val="32"/>
      <name val="Sakkal Majalla"/>
    </font>
    <font>
      <b/>
      <u/>
      <sz val="20"/>
      <name val="Sakkal Majalla"/>
    </font>
    <font>
      <b/>
      <sz val="20"/>
      <color rgb="FFFF0000"/>
      <name val="Sakkal Majalla"/>
    </font>
    <font>
      <b/>
      <sz val="24"/>
      <color rgb="FFFF0000"/>
      <name val="Sakkal Majalla"/>
    </font>
    <font>
      <b/>
      <sz val="19"/>
      <name val="Sakkal Majalla"/>
    </font>
    <font>
      <u/>
      <sz val="20"/>
      <name val="Sakkal Majalla"/>
    </font>
    <font>
      <sz val="17.3"/>
      <name val="Sakkal Majalla"/>
    </font>
    <font>
      <b/>
      <sz val="26"/>
      <name val="Sakkal Majalla"/>
    </font>
    <font>
      <sz val="14"/>
      <name val="Symbol"/>
      <family val="1"/>
      <charset val="2"/>
    </font>
    <font>
      <b/>
      <sz val="14"/>
      <name val="Symbol"/>
      <family val="1"/>
      <charset val="2"/>
    </font>
  </fonts>
  <fills count="3">
    <fill>
      <patternFill patternType="none"/>
    </fill>
    <fill>
      <patternFill patternType="gray125"/>
    </fill>
    <fill>
      <patternFill patternType="solid">
        <fgColor rgb="FFCCCCFF"/>
        <bgColor indexed="64"/>
      </patternFill>
    </fill>
  </fills>
  <borders count="110">
    <border>
      <left/>
      <right/>
      <top/>
      <bottom/>
      <diagonal/>
    </border>
    <border>
      <left/>
      <right/>
      <top style="double">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right style="thin">
        <color indexed="64"/>
      </right>
      <top/>
      <bottom/>
      <diagonal/>
    </border>
    <border>
      <left style="double">
        <color indexed="64"/>
      </left>
      <right/>
      <top/>
      <bottom style="double">
        <color indexed="64"/>
      </bottom>
      <diagonal/>
    </border>
    <border>
      <left style="thin">
        <color indexed="64"/>
      </left>
      <right style="double">
        <color indexed="64"/>
      </right>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style="double">
        <color indexed="64"/>
      </top>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bottom style="thin">
        <color indexed="64"/>
      </bottom>
      <diagonal/>
    </border>
    <border>
      <left/>
      <right/>
      <top style="double">
        <color indexed="64"/>
      </top>
      <bottom style="thin">
        <color indexed="64"/>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auto="1"/>
      </left>
      <right style="thin">
        <color auto="1"/>
      </right>
      <top/>
      <bottom style="double">
        <color auto="1"/>
      </bottom>
      <diagonal/>
    </border>
    <border>
      <left style="thin">
        <color auto="1"/>
      </left>
      <right/>
      <top/>
      <bottom style="double">
        <color indexed="64"/>
      </bottom>
      <diagonal/>
    </border>
    <border>
      <left style="thin">
        <color indexed="64"/>
      </left>
      <right style="thick">
        <color indexed="64"/>
      </right>
      <top style="double">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style="double">
        <color indexed="64"/>
      </bottom>
      <diagonal/>
    </border>
    <border>
      <left style="thin">
        <color indexed="64"/>
      </left>
      <right style="thin">
        <color indexed="64"/>
      </right>
      <top/>
      <bottom style="double">
        <color indexed="64"/>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top/>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double">
        <color indexed="64"/>
      </bottom>
      <diagonal/>
    </border>
    <border>
      <left style="thin">
        <color indexed="64"/>
      </left>
      <right/>
      <top/>
      <bottom style="double">
        <color indexed="64"/>
      </bottom>
      <diagonal/>
    </border>
    <border>
      <left style="thin">
        <color indexed="64"/>
      </left>
      <right style="thin">
        <color theme="0" tint="-0.14996795556505021"/>
      </right>
      <top style="double">
        <color indexed="64"/>
      </top>
      <bottom style="thin">
        <color indexed="64"/>
      </bottom>
      <diagonal/>
    </border>
    <border>
      <left style="thin">
        <color theme="0" tint="-0.14996795556505021"/>
      </left>
      <right style="thin">
        <color theme="0" tint="-0.14996795556505021"/>
      </right>
      <top style="double">
        <color indexed="64"/>
      </top>
      <bottom style="thin">
        <color indexed="64"/>
      </bottom>
      <diagonal/>
    </border>
    <border>
      <left style="thin">
        <color theme="0" tint="-0.14996795556505021"/>
      </left>
      <right style="thin">
        <color auto="1"/>
      </right>
      <top style="double">
        <color indexed="64"/>
      </top>
      <bottom style="thin">
        <color indexed="64"/>
      </bottom>
      <diagonal/>
    </border>
    <border>
      <left style="thin">
        <color theme="0" tint="-0.14996795556505021"/>
      </left>
      <right style="thin">
        <color auto="1"/>
      </right>
      <top/>
      <bottom style="thin">
        <color indexed="64"/>
      </bottom>
      <diagonal/>
    </border>
    <border>
      <left style="thin">
        <color indexed="64"/>
      </left>
      <right style="thin">
        <color theme="0" tint="-0.14996795556505021"/>
      </right>
      <top/>
      <bottom/>
      <diagonal/>
    </border>
    <border>
      <left style="thin">
        <color theme="0" tint="-0.14996795556505021"/>
      </left>
      <right style="thin">
        <color auto="1"/>
      </right>
      <top/>
      <bottom/>
      <diagonal/>
    </border>
    <border>
      <left style="thin">
        <color theme="0" tint="-0.14996795556505021"/>
      </left>
      <right style="thin">
        <color auto="1"/>
      </right>
      <top/>
      <bottom style="double">
        <color indexed="64"/>
      </bottom>
      <diagonal/>
    </border>
    <border>
      <left style="thin">
        <color theme="0" tint="-0.14996795556505021"/>
      </left>
      <right/>
      <top/>
      <bottom/>
      <diagonal/>
    </border>
    <border>
      <left style="double">
        <color theme="1"/>
      </left>
      <right style="thin">
        <color theme="1"/>
      </right>
      <top style="double">
        <color theme="1"/>
      </top>
      <bottom/>
      <diagonal/>
    </border>
    <border>
      <left style="thin">
        <color theme="1"/>
      </left>
      <right style="thin">
        <color theme="1"/>
      </right>
      <top style="double">
        <color theme="1"/>
      </top>
      <bottom/>
      <diagonal/>
    </border>
    <border>
      <left style="thin">
        <color theme="1"/>
      </left>
      <right style="double">
        <color theme="1"/>
      </right>
      <top style="double">
        <color theme="1"/>
      </top>
      <bottom/>
      <diagonal/>
    </border>
    <border>
      <left style="double">
        <color theme="1"/>
      </left>
      <right style="thin">
        <color theme="1"/>
      </right>
      <top/>
      <bottom/>
      <diagonal/>
    </border>
    <border>
      <left style="thin">
        <color theme="1"/>
      </left>
      <right style="thin">
        <color theme="1"/>
      </right>
      <top/>
      <bottom/>
      <diagonal/>
    </border>
    <border>
      <left style="thin">
        <color theme="1"/>
      </left>
      <right style="double">
        <color theme="1"/>
      </right>
      <top/>
      <bottom/>
      <diagonal/>
    </border>
    <border>
      <left style="double">
        <color theme="1"/>
      </left>
      <right style="thin">
        <color theme="1"/>
      </right>
      <top style="thin">
        <color indexed="55"/>
      </top>
      <bottom style="thin">
        <color indexed="55"/>
      </bottom>
      <diagonal/>
    </border>
    <border>
      <left style="thin">
        <color theme="1"/>
      </left>
      <right style="thin">
        <color theme="1"/>
      </right>
      <top style="thin">
        <color indexed="55"/>
      </top>
      <bottom style="thin">
        <color indexed="55"/>
      </bottom>
      <diagonal/>
    </border>
    <border>
      <left style="thin">
        <color theme="1"/>
      </left>
      <right style="double">
        <color theme="1"/>
      </right>
      <top style="thin">
        <color indexed="55"/>
      </top>
      <bottom style="thin">
        <color indexed="55"/>
      </bottom>
      <diagonal/>
    </border>
    <border>
      <left style="double">
        <color theme="1"/>
      </left>
      <right style="thin">
        <color theme="1"/>
      </right>
      <top/>
      <bottom style="double">
        <color theme="1"/>
      </bottom>
      <diagonal/>
    </border>
    <border>
      <left style="thin">
        <color theme="1"/>
      </left>
      <right style="thin">
        <color theme="1"/>
      </right>
      <top/>
      <bottom style="double">
        <color theme="1"/>
      </bottom>
      <diagonal/>
    </border>
    <border>
      <left style="thin">
        <color theme="1"/>
      </left>
      <right style="double">
        <color theme="1"/>
      </right>
      <top/>
      <bottom style="double">
        <color theme="1"/>
      </bottom>
      <diagonal/>
    </border>
    <border>
      <left style="double">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double">
        <color theme="1"/>
      </right>
      <top/>
      <bottom style="thin">
        <color theme="1"/>
      </bottom>
      <diagonal/>
    </border>
    <border>
      <left style="thin">
        <color auto="1"/>
      </left>
      <right style="double">
        <color auto="1"/>
      </right>
      <top/>
      <bottom style="double">
        <color auto="1"/>
      </bottom>
      <diagonal/>
    </border>
    <border>
      <left style="double">
        <color auto="1"/>
      </left>
      <right style="thin">
        <color rgb="FF040B98"/>
      </right>
      <top/>
      <bottom/>
      <diagonal/>
    </border>
    <border>
      <left style="double">
        <color auto="1"/>
      </left>
      <right style="thin">
        <color rgb="FF040B98"/>
      </right>
      <top/>
      <bottom style="double">
        <color auto="1"/>
      </bottom>
      <diagonal/>
    </border>
    <border>
      <left style="thin">
        <color theme="0" tint="-0.14996795556505021"/>
      </left>
      <right/>
      <top/>
      <bottom style="double">
        <color auto="1"/>
      </bottom>
      <diagonal/>
    </border>
    <border>
      <left style="thin">
        <color indexed="64"/>
      </left>
      <right style="thin">
        <color theme="0" tint="-0.14996795556505021"/>
      </right>
      <top/>
      <bottom style="double">
        <color auto="1"/>
      </bottom>
      <diagonal/>
    </border>
    <border>
      <left style="double">
        <color auto="1"/>
      </left>
      <right style="thin">
        <color rgb="FF040B98"/>
      </right>
      <top style="double">
        <color auto="1"/>
      </top>
      <bottom/>
      <diagonal/>
    </border>
    <border>
      <left/>
      <right style="thin">
        <color indexed="64"/>
      </right>
      <top style="double">
        <color auto="1"/>
      </top>
      <bottom/>
      <diagonal/>
    </border>
    <border>
      <left style="double">
        <color auto="1"/>
      </left>
      <right style="thin">
        <color rgb="FF040B98"/>
      </right>
      <top/>
      <bottom style="thin">
        <color auto="1"/>
      </bottom>
      <diagonal/>
    </border>
    <border>
      <left style="thin">
        <color indexed="64"/>
      </left>
      <right/>
      <top style="thin">
        <color auto="1"/>
      </top>
      <bottom/>
      <diagonal/>
    </border>
    <border>
      <left style="thin">
        <color theme="0" tint="-0.14996795556505021"/>
      </left>
      <right style="thin">
        <color theme="0" tint="-0.14996795556505021"/>
      </right>
      <top style="double">
        <color auto="1"/>
      </top>
      <bottom/>
      <diagonal/>
    </border>
    <border>
      <left style="thin">
        <color theme="0" tint="-0.14996795556505021"/>
      </left>
      <right/>
      <top style="double">
        <color auto="1"/>
      </top>
      <bottom/>
      <diagonal/>
    </border>
    <border>
      <left style="thin">
        <color indexed="64"/>
      </left>
      <right style="thin">
        <color theme="0" tint="-0.14996795556505021"/>
      </right>
      <top style="double">
        <color auto="1"/>
      </top>
      <bottom/>
      <diagonal/>
    </border>
    <border>
      <left style="thin">
        <color theme="0" tint="-0.14996795556505021"/>
      </left>
      <right style="thin">
        <color indexed="64"/>
      </right>
      <top style="double">
        <color auto="1"/>
      </top>
      <bottom/>
      <diagonal/>
    </border>
    <border>
      <left/>
      <right style="thin">
        <color indexed="64"/>
      </right>
      <top style="thin">
        <color auto="1"/>
      </top>
      <bottom/>
      <diagonal/>
    </border>
    <border>
      <left style="thin">
        <color auto="1"/>
      </left>
      <right style="thin">
        <color auto="1"/>
      </right>
      <top style="thin">
        <color auto="1"/>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auto="1"/>
      </left>
      <right style="thin">
        <color theme="0" tint="-0.14996795556505021"/>
      </right>
      <top/>
      <bottom style="thin">
        <color indexed="64"/>
      </bottom>
      <diagonal/>
    </border>
    <border>
      <left style="double">
        <color indexed="64"/>
      </left>
      <right/>
      <top style="thin">
        <color indexed="64"/>
      </top>
      <bottom/>
      <diagonal/>
    </border>
    <border>
      <left/>
      <right style="thin">
        <color auto="1"/>
      </right>
      <top/>
      <bottom style="double">
        <color indexed="64"/>
      </bottom>
      <diagonal/>
    </border>
    <border>
      <left/>
      <right style="double">
        <color auto="1"/>
      </right>
      <top style="double">
        <color indexed="64"/>
      </top>
      <bottom style="thin">
        <color auto="1"/>
      </bottom>
      <diagonal/>
    </border>
    <border>
      <left style="thin">
        <color indexed="64"/>
      </left>
      <right style="double">
        <color indexed="64"/>
      </right>
      <top style="thin">
        <color indexed="64"/>
      </top>
      <bottom style="thin">
        <color indexed="64"/>
      </bottom>
      <diagonal/>
    </border>
    <border>
      <left style="double">
        <color theme="1"/>
      </left>
      <right style="thin">
        <color theme="1"/>
      </right>
      <top style="thin">
        <color indexed="55"/>
      </top>
      <bottom style="thin">
        <color indexed="55"/>
      </bottom>
      <diagonal/>
    </border>
    <border>
      <left style="thin">
        <color theme="1"/>
      </left>
      <right style="double">
        <color theme="1"/>
      </right>
      <top style="thin">
        <color indexed="55"/>
      </top>
      <bottom style="thin">
        <color indexed="55"/>
      </bottom>
      <diagonal/>
    </border>
    <border>
      <left style="thin">
        <color auto="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auto="1"/>
      </right>
      <top style="thin">
        <color indexed="64"/>
      </top>
      <bottom/>
      <diagonal/>
    </border>
    <border>
      <left style="thin">
        <color indexed="64"/>
      </left>
      <right style="double">
        <color indexed="64"/>
      </right>
      <top style="thin">
        <color indexed="64"/>
      </top>
      <bottom/>
      <diagonal/>
    </border>
    <border>
      <left style="thin">
        <color indexed="64"/>
      </left>
      <right style="thin">
        <color auto="1"/>
      </right>
      <top/>
      <bottom style="double">
        <color indexed="64"/>
      </bottom>
      <diagonal/>
    </border>
    <border>
      <left style="thin">
        <color indexed="64"/>
      </left>
      <right style="thin">
        <color indexed="64"/>
      </right>
      <top style="thin">
        <color indexed="64"/>
      </top>
      <bottom/>
      <diagonal/>
    </border>
    <border>
      <left style="thin">
        <color auto="1"/>
      </left>
      <right/>
      <top/>
      <bottom style="thin">
        <color indexed="64"/>
      </bottom>
      <diagonal/>
    </border>
    <border>
      <left style="double">
        <color auto="1"/>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theme="1"/>
      </left>
      <right style="thin">
        <color theme="1"/>
      </right>
      <top style="thin">
        <color indexed="55"/>
      </top>
      <bottom style="thin">
        <color indexed="55"/>
      </bottom>
      <diagonal/>
    </border>
  </borders>
  <cellStyleXfs count="38">
    <xf numFmtId="0" fontId="0" fillId="0" borderId="0"/>
    <xf numFmtId="167" fontId="3" fillId="0" borderId="0" applyFont="0" applyFill="0" applyBorder="0" applyAlignment="0" applyProtection="0"/>
    <xf numFmtId="167" fontId="3" fillId="0" borderId="0" applyFont="0" applyFill="0" applyBorder="0" applyAlignment="0" applyProtection="0"/>
    <xf numFmtId="0" fontId="5" fillId="0" borderId="0"/>
    <xf numFmtId="0" fontId="3" fillId="0" borderId="0"/>
    <xf numFmtId="0" fontId="7" fillId="0" borderId="0"/>
    <xf numFmtId="0" fontId="8" fillId="0" borderId="0"/>
    <xf numFmtId="0" fontId="3" fillId="0" borderId="0"/>
    <xf numFmtId="0" fontId="6" fillId="0" borderId="0"/>
    <xf numFmtId="0" fontId="3" fillId="0" borderId="0"/>
    <xf numFmtId="0" fontId="3" fillId="0" borderId="0"/>
    <xf numFmtId="0" fontId="4"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1" fillId="0" borderId="0"/>
    <xf numFmtId="167" fontId="1" fillId="0" borderId="0" applyFont="0" applyFill="0" applyBorder="0" applyAlignment="0" applyProtection="0"/>
    <xf numFmtId="0" fontId="3" fillId="0" borderId="0" applyFont="0" applyFill="0" applyBorder="0" applyAlignment="0" applyProtection="0"/>
    <xf numFmtId="178"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cellStyleXfs>
  <cellXfs count="1980">
    <xf numFmtId="0" fontId="0" fillId="0" borderId="0" xfId="0"/>
    <xf numFmtId="0" fontId="10" fillId="0" borderId="0" xfId="12" applyFont="1" applyFill="1" applyAlignment="1">
      <alignment horizontal="center" vertical="center"/>
    </xf>
    <xf numFmtId="0" fontId="11" fillId="0" borderId="0" xfId="12" applyFont="1" applyFill="1" applyAlignment="1">
      <alignment horizontal="center"/>
    </xf>
    <xf numFmtId="0" fontId="11" fillId="0" borderId="0" xfId="12" applyFont="1" applyFill="1" applyAlignment="1">
      <alignment horizontal="center" vertical="center"/>
    </xf>
    <xf numFmtId="171" fontId="11" fillId="0" borderId="0" xfId="14" applyNumberFormat="1" applyFont="1" applyFill="1" applyAlignment="1">
      <alignment horizontal="center"/>
    </xf>
    <xf numFmtId="0" fontId="10" fillId="0" borderId="0" xfId="12" applyFont="1" applyFill="1" applyAlignment="1">
      <alignment horizontal="center"/>
    </xf>
    <xf numFmtId="0" fontId="12" fillId="0" borderId="0" xfId="4" applyFont="1" applyFill="1" applyAlignment="1">
      <alignment horizontal="center" vertical="center"/>
    </xf>
    <xf numFmtId="0" fontId="11" fillId="0" borderId="0" xfId="4" applyFont="1" applyFill="1" applyAlignment="1">
      <alignment horizontal="center" vertical="center"/>
    </xf>
    <xf numFmtId="0" fontId="12" fillId="0" borderId="0" xfId="4" applyFont="1" applyFill="1"/>
    <xf numFmtId="0" fontId="14" fillId="0" borderId="0" xfId="4" applyFont="1" applyFill="1" applyAlignment="1">
      <alignment horizontal="center" vertical="center"/>
    </xf>
    <xf numFmtId="0" fontId="15" fillId="0" borderId="0" xfId="4" applyFont="1" applyFill="1" applyAlignment="1">
      <alignment horizontal="center" vertical="center"/>
    </xf>
    <xf numFmtId="0" fontId="14" fillId="0" borderId="0" xfId="4" applyFont="1" applyFill="1"/>
    <xf numFmtId="0" fontId="14" fillId="2" borderId="58" xfId="4" applyFont="1" applyFill="1" applyBorder="1" applyAlignment="1">
      <alignment horizontal="center" vertical="center"/>
    </xf>
    <xf numFmtId="0" fontId="14" fillId="2" borderId="59" xfId="4" applyFont="1" applyFill="1" applyBorder="1"/>
    <xf numFmtId="0" fontId="14" fillId="2" borderId="59" xfId="4" applyFont="1" applyFill="1" applyBorder="1" applyAlignment="1">
      <alignment horizontal="center" vertical="center"/>
    </xf>
    <xf numFmtId="0" fontId="14" fillId="2" borderId="60" xfId="4" applyFont="1" applyFill="1" applyBorder="1" applyAlignment="1">
      <alignment horizontal="center" vertical="center"/>
    </xf>
    <xf numFmtId="0" fontId="14" fillId="2" borderId="61" xfId="4" applyFont="1" applyFill="1" applyBorder="1" applyAlignment="1">
      <alignment horizontal="center" vertical="center"/>
    </xf>
    <xf numFmtId="0" fontId="14" fillId="2" borderId="62" xfId="4" applyFont="1" applyFill="1" applyBorder="1" applyAlignment="1"/>
    <xf numFmtId="0" fontId="14" fillId="2" borderId="62" xfId="4" applyFont="1" applyFill="1" applyBorder="1" applyAlignment="1">
      <alignment horizontal="center" vertical="center"/>
    </xf>
    <xf numFmtId="0" fontId="14" fillId="2" borderId="63" xfId="4" applyFont="1" applyFill="1" applyBorder="1" applyAlignment="1">
      <alignment horizontal="center" vertical="center"/>
    </xf>
    <xf numFmtId="0" fontId="17" fillId="0" borderId="0" xfId="4" applyFont="1" applyFill="1"/>
    <xf numFmtId="0" fontId="17" fillId="0" borderId="61" xfId="4" applyFont="1" applyFill="1" applyBorder="1" applyAlignment="1">
      <alignment horizontal="center" vertical="center"/>
    </xf>
    <xf numFmtId="0" fontId="17" fillId="0" borderId="62" xfId="4" applyFont="1" applyFill="1" applyBorder="1" applyAlignment="1">
      <alignment horizontal="right" readingOrder="2"/>
    </xf>
    <xf numFmtId="0" fontId="17" fillId="0" borderId="62" xfId="4" applyFont="1" applyFill="1" applyBorder="1" applyAlignment="1">
      <alignment horizontal="center" vertical="center"/>
    </xf>
    <xf numFmtId="0" fontId="17" fillId="0" borderId="62" xfId="4" applyFont="1" applyFill="1" applyBorder="1" applyAlignment="1"/>
    <xf numFmtId="0" fontId="16" fillId="0" borderId="63" xfId="4" applyFont="1" applyFill="1" applyBorder="1" applyAlignment="1">
      <alignment horizontal="center" vertical="center"/>
    </xf>
    <xf numFmtId="0" fontId="14" fillId="0" borderId="67" xfId="0" applyFont="1" applyFill="1" applyBorder="1" applyAlignment="1">
      <alignment horizontal="center" vertical="center"/>
    </xf>
    <xf numFmtId="0" fontId="15" fillId="0" borderId="68" xfId="0" applyFont="1" applyFill="1" applyBorder="1" applyAlignment="1">
      <alignment horizontal="right"/>
    </xf>
    <xf numFmtId="0" fontId="14" fillId="0" borderId="68" xfId="0" applyFont="1" applyFill="1" applyBorder="1" applyAlignment="1">
      <alignment horizontal="center" vertical="center"/>
    </xf>
    <xf numFmtId="0" fontId="14" fillId="0" borderId="68" xfId="0" applyFont="1" applyFill="1" applyBorder="1" applyAlignment="1">
      <alignment horizontal="right"/>
    </xf>
    <xf numFmtId="0" fontId="14" fillId="0" borderId="69" xfId="0" applyFont="1" applyFill="1" applyBorder="1" applyAlignment="1">
      <alignment horizontal="center" vertical="center"/>
    </xf>
    <xf numFmtId="0" fontId="15" fillId="0" borderId="0" xfId="4" applyFont="1" applyFill="1" applyBorder="1" applyAlignment="1">
      <alignment horizontal="right"/>
    </xf>
    <xf numFmtId="0" fontId="14" fillId="0" borderId="0" xfId="4" applyFont="1" applyFill="1" applyBorder="1" applyAlignment="1">
      <alignment horizontal="center" vertical="center"/>
    </xf>
    <xf numFmtId="0" fontId="14" fillId="0" borderId="0" xfId="4" applyFont="1" applyFill="1" applyBorder="1" applyAlignment="1">
      <alignment horizontal="right"/>
    </xf>
    <xf numFmtId="0" fontId="14" fillId="0" borderId="0" xfId="4" applyFont="1" applyFill="1" applyBorder="1" applyAlignment="1"/>
    <xf numFmtId="0" fontId="14" fillId="0" borderId="0" xfId="4" applyFont="1" applyFill="1" applyBorder="1"/>
    <xf numFmtId="0" fontId="14" fillId="0" borderId="0" xfId="0" applyFont="1" applyFill="1"/>
    <xf numFmtId="0" fontId="14" fillId="2" borderId="26" xfId="0" applyFont="1" applyFill="1" applyBorder="1" applyAlignment="1">
      <alignment horizontal="center" vertical="center"/>
    </xf>
    <xf numFmtId="0" fontId="14" fillId="2" borderId="22" xfId="0" applyFont="1" applyFill="1" applyBorder="1"/>
    <xf numFmtId="0" fontId="14" fillId="2" borderId="22" xfId="0" applyFont="1" applyFill="1" applyBorder="1" applyAlignment="1">
      <alignment horizontal="center" vertical="center"/>
    </xf>
    <xf numFmtId="0" fontId="14" fillId="2" borderId="27" xfId="0" applyFont="1" applyFill="1" applyBorder="1" applyAlignment="1">
      <alignment vertical="center"/>
    </xf>
    <xf numFmtId="0" fontId="17" fillId="0" borderId="0" xfId="0" applyFont="1" applyFill="1"/>
    <xf numFmtId="0" fontId="16" fillId="0" borderId="0" xfId="0" applyFont="1" applyFill="1"/>
    <xf numFmtId="0" fontId="14" fillId="0" borderId="0" xfId="0" applyFont="1" applyFill="1" applyBorder="1" applyAlignment="1">
      <alignment horizontal="right"/>
    </xf>
    <xf numFmtId="0" fontId="14" fillId="0" borderId="0" xfId="0" applyFont="1" applyFill="1" applyAlignment="1">
      <alignment vertical="center"/>
    </xf>
    <xf numFmtId="0" fontId="14" fillId="0" borderId="0" xfId="0" applyFont="1" applyFill="1" applyBorder="1" applyAlignment="1"/>
    <xf numFmtId="0" fontId="14" fillId="0" borderId="0" xfId="0" applyFont="1" applyFill="1" applyBorder="1"/>
    <xf numFmtId="0" fontId="18" fillId="0" borderId="0" xfId="0" applyFont="1" applyFill="1"/>
    <xf numFmtId="0" fontId="15" fillId="0" borderId="0" xfId="0" applyFont="1" applyFill="1" applyAlignment="1">
      <alignment horizontal="right" readingOrder="2"/>
    </xf>
    <xf numFmtId="0" fontId="15" fillId="0" borderId="0" xfId="0" quotePrefix="1" applyFont="1" applyFill="1" applyAlignment="1">
      <alignment horizontal="left"/>
    </xf>
    <xf numFmtId="0" fontId="20" fillId="0" borderId="0" xfId="0" applyFont="1" applyFill="1"/>
    <xf numFmtId="1" fontId="16" fillId="0" borderId="0" xfId="0" applyNumberFormat="1" applyFont="1" applyFill="1"/>
    <xf numFmtId="0" fontId="14" fillId="0" borderId="0" xfId="12" applyFont="1" applyFill="1"/>
    <xf numFmtId="0" fontId="15" fillId="0" borderId="0" xfId="0" applyFont="1" applyFill="1" applyBorder="1"/>
    <xf numFmtId="1" fontId="15" fillId="0" borderId="0" xfId="0" applyNumberFormat="1" applyFont="1" applyFill="1" applyBorder="1" applyAlignment="1">
      <alignment horizontal="right" indent="1"/>
    </xf>
    <xf numFmtId="1" fontId="14" fillId="0" borderId="0" xfId="0" applyNumberFormat="1" applyFont="1" applyFill="1" applyBorder="1" applyAlignment="1">
      <alignment horizontal="right" indent="1"/>
    </xf>
    <xf numFmtId="0" fontId="18" fillId="0" borderId="0" xfId="4" applyFont="1" applyFill="1"/>
    <xf numFmtId="2" fontId="16" fillId="0" borderId="0" xfId="4" applyNumberFormat="1" applyFont="1" applyFill="1"/>
    <xf numFmtId="0" fontId="15" fillId="0" borderId="1" xfId="4" applyFont="1" applyFill="1" applyBorder="1"/>
    <xf numFmtId="1" fontId="15" fillId="0" borderId="1" xfId="4" applyNumberFormat="1" applyFont="1" applyFill="1" applyBorder="1" applyAlignment="1">
      <alignment horizontal="right" indent="1"/>
    </xf>
    <xf numFmtId="0" fontId="15" fillId="0" borderId="1" xfId="4" applyFont="1" applyFill="1" applyBorder="1" applyAlignment="1">
      <alignment horizontal="left"/>
    </xf>
    <xf numFmtId="1" fontId="14" fillId="0" borderId="0" xfId="4" applyNumberFormat="1" applyFont="1" applyFill="1"/>
    <xf numFmtId="0" fontId="14" fillId="0" borderId="0" xfId="12" applyFont="1" applyFill="1" applyAlignment="1">
      <alignment horizontal="right" readingOrder="2"/>
    </xf>
    <xf numFmtId="0" fontId="15" fillId="0" borderId="0" xfId="4" applyFont="1" applyFill="1" applyBorder="1" applyAlignment="1">
      <alignment horizontal="right" indent="1"/>
    </xf>
    <xf numFmtId="0" fontId="15" fillId="0" borderId="0" xfId="4" applyFont="1" applyFill="1" applyBorder="1"/>
    <xf numFmtId="1" fontId="15" fillId="0" borderId="0" xfId="4" applyNumberFormat="1" applyFont="1" applyFill="1" applyBorder="1" applyAlignment="1">
      <alignment horizontal="right" indent="1"/>
    </xf>
    <xf numFmtId="0" fontId="14" fillId="0" borderId="0" xfId="4" applyFont="1" applyFill="1" applyBorder="1" applyAlignment="1">
      <alignment horizontal="right" indent="1"/>
    </xf>
    <xf numFmtId="1" fontId="14" fillId="0" borderId="0" xfId="4" applyNumberFormat="1" applyFont="1" applyFill="1" applyBorder="1" applyAlignment="1">
      <alignment horizontal="right" indent="1"/>
    </xf>
    <xf numFmtId="10" fontId="14" fillId="0" borderId="0" xfId="4" applyNumberFormat="1" applyFont="1" applyFill="1" applyBorder="1" applyAlignment="1">
      <alignment horizontal="right" indent="1"/>
    </xf>
    <xf numFmtId="0" fontId="14" fillId="0" borderId="0" xfId="4" applyFont="1" applyFill="1" applyBorder="1" applyAlignment="1">
      <alignment horizontal="left" indent="1"/>
    </xf>
    <xf numFmtId="0" fontId="14" fillId="0" borderId="0" xfId="4" applyFont="1" applyFill="1" applyBorder="1" applyAlignment="1">
      <alignment horizontal="right" indent="2"/>
    </xf>
    <xf numFmtId="0" fontId="14" fillId="0" borderId="0" xfId="4" applyFont="1" applyFill="1" applyBorder="1" applyAlignment="1">
      <alignment horizontal="left" indent="2"/>
    </xf>
    <xf numFmtId="0" fontId="10" fillId="0" borderId="0" xfId="4" applyFont="1" applyFill="1" applyAlignment="1">
      <alignment horizontal="center"/>
    </xf>
    <xf numFmtId="0" fontId="11" fillId="0" borderId="0" xfId="4" applyFont="1" applyFill="1" applyAlignment="1">
      <alignment horizontal="center"/>
    </xf>
    <xf numFmtId="0" fontId="11" fillId="0" borderId="0" xfId="0" applyFont="1" applyFill="1" applyAlignment="1">
      <alignment horizontal="center"/>
    </xf>
    <xf numFmtId="0" fontId="10" fillId="0" borderId="0" xfId="0" applyFont="1" applyFill="1" applyAlignment="1">
      <alignment horizontal="center"/>
    </xf>
    <xf numFmtId="0" fontId="18" fillId="0" borderId="0" xfId="4" applyFont="1" applyFill="1" applyAlignment="1">
      <alignment horizontal="centerContinuous"/>
    </xf>
    <xf numFmtId="0" fontId="11" fillId="0" borderId="0" xfId="4" applyFont="1" applyFill="1" applyAlignment="1">
      <alignment horizontal="centerContinuous"/>
    </xf>
    <xf numFmtId="0" fontId="15" fillId="0" borderId="0" xfId="0" applyFont="1" applyFill="1"/>
    <xf numFmtId="0" fontId="10" fillId="0" borderId="0" xfId="0" applyFont="1" applyFill="1"/>
    <xf numFmtId="0" fontId="17" fillId="0" borderId="44" xfId="12" applyFont="1" applyFill="1" applyBorder="1" applyAlignment="1">
      <alignment horizontal="center"/>
    </xf>
    <xf numFmtId="0" fontId="17" fillId="0" borderId="0" xfId="12" applyFont="1" applyFill="1" applyAlignment="1">
      <alignment horizontal="center"/>
    </xf>
    <xf numFmtId="0" fontId="18" fillId="0" borderId="0" xfId="4" applyFont="1" applyFill="1" applyAlignment="1">
      <alignment horizontal="right"/>
    </xf>
    <xf numFmtId="2" fontId="18" fillId="0" borderId="0" xfId="4" applyNumberFormat="1" applyFont="1" applyFill="1"/>
    <xf numFmtId="0" fontId="12" fillId="0" borderId="0" xfId="0" applyFont="1" applyFill="1" applyBorder="1" applyAlignment="1">
      <alignment horizontal="centerContinuous"/>
    </xf>
    <xf numFmtId="0" fontId="18" fillId="0" borderId="0" xfId="0" applyFont="1" applyFill="1" applyAlignment="1">
      <alignment horizontal="centerContinuous"/>
    </xf>
    <xf numFmtId="0" fontId="24" fillId="0" borderId="0" xfId="0" applyFont="1" applyFill="1" applyAlignment="1">
      <alignment horizontal="centerContinuous"/>
    </xf>
    <xf numFmtId="0" fontId="11" fillId="0" borderId="0" xfId="0" applyFont="1" applyFill="1" applyAlignment="1">
      <alignment horizontal="centerContinuous"/>
    </xf>
    <xf numFmtId="0" fontId="24" fillId="0" borderId="0" xfId="0" applyFont="1" applyFill="1" applyBorder="1" applyAlignment="1">
      <alignment horizontal="centerContinuous"/>
    </xf>
    <xf numFmtId="172" fontId="20" fillId="0" borderId="0" xfId="0" applyNumberFormat="1" applyFont="1" applyFill="1" applyAlignment="1">
      <alignment horizontal="centerContinuous"/>
    </xf>
    <xf numFmtId="0" fontId="15" fillId="0" borderId="0" xfId="0" applyFont="1" applyFill="1" applyAlignment="1">
      <alignment horizontal="right"/>
    </xf>
    <xf numFmtId="1" fontId="14" fillId="0" borderId="0" xfId="0" applyNumberFormat="1" applyFont="1" applyFill="1"/>
    <xf numFmtId="1" fontId="17" fillId="0" borderId="0" xfId="0" applyNumberFormat="1" applyFont="1" applyFill="1"/>
    <xf numFmtId="0" fontId="20" fillId="0" borderId="14" xfId="0" applyFont="1" applyFill="1" applyBorder="1" applyAlignment="1">
      <alignment horizontal="right" indent="1"/>
    </xf>
    <xf numFmtId="0" fontId="20" fillId="0" borderId="41" xfId="0" applyFont="1" applyFill="1" applyBorder="1"/>
    <xf numFmtId="0" fontId="20" fillId="0" borderId="35" xfId="0" applyFont="1" applyFill="1" applyBorder="1"/>
    <xf numFmtId="0" fontId="20" fillId="0" borderId="12" xfId="0" applyFont="1" applyFill="1" applyBorder="1"/>
    <xf numFmtId="0" fontId="25" fillId="0" borderId="0" xfId="0" applyFont="1" applyFill="1" applyAlignment="1">
      <alignment horizontal="right"/>
    </xf>
    <xf numFmtId="0" fontId="26" fillId="0" borderId="0" xfId="0" applyFont="1" applyFill="1"/>
    <xf numFmtId="0" fontId="25" fillId="0" borderId="0" xfId="0" applyFont="1" applyFill="1"/>
    <xf numFmtId="0" fontId="27" fillId="0" borderId="0" xfId="0" applyFont="1" applyFill="1"/>
    <xf numFmtId="0" fontId="14" fillId="0" borderId="0" xfId="0" applyFont="1" applyFill="1" applyBorder="1" applyAlignment="1">
      <alignment horizontal="left"/>
    </xf>
    <xf numFmtId="177" fontId="18" fillId="0" borderId="0" xfId="1" applyNumberFormat="1" applyFont="1" applyFill="1"/>
    <xf numFmtId="1" fontId="11" fillId="0" borderId="0" xfId="12" applyNumberFormat="1" applyFont="1" applyFill="1" applyAlignment="1">
      <alignment horizontal="center"/>
    </xf>
    <xf numFmtId="0" fontId="24" fillId="0" borderId="0" xfId="0" applyFont="1" applyFill="1"/>
    <xf numFmtId="1" fontId="24" fillId="0" borderId="0" xfId="0" applyNumberFormat="1" applyFont="1" applyFill="1"/>
    <xf numFmtId="1" fontId="18" fillId="0" borderId="0" xfId="0" applyNumberFormat="1" applyFont="1" applyFill="1"/>
    <xf numFmtId="0" fontId="13" fillId="0" borderId="0" xfId="0" applyFont="1" applyFill="1" applyAlignment="1"/>
    <xf numFmtId="0" fontId="29" fillId="0" borderId="0" xfId="0" applyFont="1" applyFill="1"/>
    <xf numFmtId="0" fontId="24" fillId="0" borderId="0" xfId="0" applyFont="1" applyFill="1" applyBorder="1"/>
    <xf numFmtId="171" fontId="14" fillId="0" borderId="0" xfId="14" applyNumberFormat="1" applyFont="1" applyFill="1"/>
    <xf numFmtId="177" fontId="20" fillId="0" borderId="0" xfId="1" applyNumberFormat="1" applyFont="1" applyFill="1"/>
    <xf numFmtId="0" fontId="27" fillId="0" borderId="0" xfId="0" applyFont="1" applyFill="1" applyBorder="1"/>
    <xf numFmtId="0" fontId="18" fillId="0" borderId="0" xfId="0" applyFont="1" applyFill="1" applyBorder="1"/>
    <xf numFmtId="175" fontId="20" fillId="0" borderId="0" xfId="1" applyNumberFormat="1" applyFont="1" applyFill="1"/>
    <xf numFmtId="0" fontId="20" fillId="0" borderId="0" xfId="0" applyFont="1" applyFill="1" applyBorder="1"/>
    <xf numFmtId="0" fontId="23" fillId="0" borderId="0" xfId="4" applyFont="1" applyFill="1"/>
    <xf numFmtId="0" fontId="13" fillId="0" borderId="0" xfId="4" applyFont="1" applyFill="1" applyAlignment="1"/>
    <xf numFmtId="0" fontId="24" fillId="0" borderId="0" xfId="4" applyFont="1" applyFill="1"/>
    <xf numFmtId="0" fontId="15" fillId="0" borderId="0" xfId="4" applyFont="1" applyFill="1" applyAlignment="1">
      <alignment horizontal="right"/>
    </xf>
    <xf numFmtId="0" fontId="15" fillId="0" borderId="0" xfId="4" applyFont="1" applyFill="1"/>
    <xf numFmtId="0" fontId="25" fillId="0" borderId="0" xfId="4" applyFont="1" applyFill="1" applyAlignment="1">
      <alignment horizontal="right"/>
    </xf>
    <xf numFmtId="0" fontId="25" fillId="0" borderId="0" xfId="4" applyFont="1" applyFill="1"/>
    <xf numFmtId="0" fontId="24" fillId="0" borderId="0" xfId="12" applyFont="1" applyFill="1" applyAlignment="1">
      <alignment horizontal="right" readingOrder="2"/>
    </xf>
    <xf numFmtId="0" fontId="23" fillId="0" borderId="0" xfId="0" applyFont="1" applyFill="1"/>
    <xf numFmtId="0" fontId="21" fillId="0" borderId="0" xfId="0" applyFont="1" applyFill="1" applyBorder="1"/>
    <xf numFmtId="0" fontId="21" fillId="0" borderId="0" xfId="0" applyFont="1" applyFill="1" applyBorder="1" applyAlignment="1"/>
    <xf numFmtId="0" fontId="18" fillId="0" borderId="0" xfId="12" applyFont="1" applyFill="1"/>
    <xf numFmtId="0" fontId="31" fillId="0" borderId="0" xfId="0" applyFont="1" applyFill="1" applyAlignment="1">
      <alignment horizontal="right"/>
    </xf>
    <xf numFmtId="0" fontId="17" fillId="0" borderId="16" xfId="12" applyFont="1" applyFill="1" applyBorder="1" applyAlignment="1">
      <alignment horizontal="center"/>
    </xf>
    <xf numFmtId="0" fontId="22" fillId="0" borderId="4" xfId="0" applyFont="1" applyFill="1" applyBorder="1" applyAlignment="1">
      <alignment horizontal="left"/>
    </xf>
    <xf numFmtId="0" fontId="17" fillId="0" borderId="0" xfId="12" applyFont="1" applyFill="1"/>
    <xf numFmtId="1" fontId="17" fillId="0" borderId="41" xfId="0" quotePrefix="1" applyNumberFormat="1" applyFont="1" applyFill="1" applyBorder="1" applyAlignment="1">
      <alignment horizontal="right" indent="1"/>
    </xf>
    <xf numFmtId="1" fontId="17" fillId="0" borderId="35" xfId="0" quotePrefix="1" applyNumberFormat="1" applyFont="1" applyFill="1" applyBorder="1" applyAlignment="1">
      <alignment horizontal="right" indent="1"/>
    </xf>
    <xf numFmtId="0" fontId="14" fillId="0" borderId="1" xfId="0" applyFont="1" applyFill="1" applyBorder="1" applyAlignment="1">
      <alignment horizontal="right" indent="4"/>
    </xf>
    <xf numFmtId="1" fontId="14" fillId="0" borderId="1" xfId="0" applyNumberFormat="1" applyFont="1" applyFill="1" applyBorder="1" applyAlignment="1">
      <alignment horizontal="right" indent="1"/>
    </xf>
    <xf numFmtId="0" fontId="14" fillId="0" borderId="1" xfId="0" applyFont="1" applyFill="1" applyBorder="1" applyAlignment="1">
      <alignment horizontal="left" indent="3"/>
    </xf>
    <xf numFmtId="0" fontId="14" fillId="0" borderId="0" xfId="0" applyFont="1" applyFill="1" applyBorder="1" applyAlignment="1">
      <alignment horizontal="right" indent="4"/>
    </xf>
    <xf numFmtId="0" fontId="14" fillId="0" borderId="0" xfId="0" applyFont="1" applyFill="1" applyBorder="1" applyAlignment="1">
      <alignment horizontal="left" indent="3"/>
    </xf>
    <xf numFmtId="0" fontId="14" fillId="0" borderId="0" xfId="12" applyFont="1" applyFill="1" applyAlignment="1">
      <alignment wrapText="1"/>
    </xf>
    <xf numFmtId="1" fontId="18" fillId="0" borderId="0" xfId="12" applyNumberFormat="1" applyFont="1" applyFill="1"/>
    <xf numFmtId="0" fontId="24" fillId="0" borderId="0" xfId="12" applyFont="1" applyFill="1"/>
    <xf numFmtId="167" fontId="18" fillId="0" borderId="0" xfId="1" applyFont="1" applyFill="1"/>
    <xf numFmtId="0" fontId="20" fillId="0" borderId="0" xfId="0" applyFont="1" applyFill="1" applyAlignment="1">
      <alignment horizontal="right"/>
    </xf>
    <xf numFmtId="2" fontId="11" fillId="0" borderId="0" xfId="0" applyNumberFormat="1" applyFont="1" applyFill="1" applyAlignment="1">
      <alignment horizontal="center"/>
    </xf>
    <xf numFmtId="0" fontId="19" fillId="0" borderId="0" xfId="0" applyFont="1" applyFill="1"/>
    <xf numFmtId="0" fontId="16" fillId="0" borderId="0" xfId="0" quotePrefix="1" applyFont="1" applyFill="1" applyBorder="1" applyAlignment="1">
      <alignment horizontal="center"/>
    </xf>
    <xf numFmtId="0" fontId="16" fillId="0" borderId="0" xfId="0" applyFont="1" applyFill="1" applyBorder="1" applyAlignment="1">
      <alignment horizontal="center"/>
    </xf>
    <xf numFmtId="167" fontId="16" fillId="0" borderId="0" xfId="1" applyFont="1" applyFill="1" applyBorder="1" applyAlignment="1">
      <alignment horizontal="center"/>
    </xf>
    <xf numFmtId="1" fontId="20" fillId="0" borderId="0" xfId="0" applyNumberFormat="1" applyFont="1" applyFill="1" applyAlignment="1">
      <alignment horizontal="center"/>
    </xf>
    <xf numFmtId="1" fontId="20" fillId="0" borderId="0" xfId="0" applyNumberFormat="1" applyFont="1" applyFill="1"/>
    <xf numFmtId="1" fontId="10" fillId="0" borderId="0" xfId="0" applyNumberFormat="1" applyFont="1" applyFill="1" applyAlignment="1">
      <alignment horizontal="center"/>
    </xf>
    <xf numFmtId="0" fontId="20" fillId="0" borderId="0" xfId="0" applyFont="1" applyFill="1" applyBorder="1" applyAlignment="1">
      <alignment horizontal="right" wrapText="1" indent="1"/>
    </xf>
    <xf numFmtId="1" fontId="27" fillId="0" borderId="0" xfId="0" applyNumberFormat="1" applyFont="1" applyFill="1" applyBorder="1" applyAlignment="1">
      <alignment horizontal="right"/>
    </xf>
    <xf numFmtId="1" fontId="16" fillId="0" borderId="0" xfId="0" applyNumberFormat="1" applyFont="1" applyFill="1" applyAlignment="1">
      <alignment vertical="center"/>
    </xf>
    <xf numFmtId="0" fontId="17" fillId="0" borderId="0" xfId="0" applyFont="1" applyFill="1" applyAlignment="1">
      <alignment vertical="center"/>
    </xf>
    <xf numFmtId="0" fontId="16" fillId="0" borderId="9" xfId="0" applyFont="1" applyFill="1" applyBorder="1"/>
    <xf numFmtId="0" fontId="16" fillId="0" borderId="20" xfId="0" applyFont="1" applyFill="1" applyBorder="1"/>
    <xf numFmtId="0" fontId="11" fillId="0" borderId="0" xfId="0" applyFont="1" applyFill="1"/>
    <xf numFmtId="168" fontId="18" fillId="0" borderId="0" xfId="0" applyNumberFormat="1" applyFont="1" applyFill="1"/>
    <xf numFmtId="0" fontId="17" fillId="0" borderId="9" xfId="0" applyFont="1" applyFill="1" applyBorder="1"/>
    <xf numFmtId="9" fontId="14" fillId="0" borderId="0" xfId="14" applyFont="1" applyFill="1"/>
    <xf numFmtId="3" fontId="18" fillId="0" borderId="0" xfId="0" applyNumberFormat="1" applyFont="1" applyFill="1"/>
    <xf numFmtId="177" fontId="10" fillId="0" borderId="0" xfId="1" applyNumberFormat="1" applyFont="1" applyFill="1" applyAlignment="1">
      <alignment horizontal="center"/>
    </xf>
    <xf numFmtId="0" fontId="18" fillId="0" borderId="0" xfId="0" applyFont="1" applyFill="1" applyAlignment="1">
      <alignment horizontal="right" indent="1" readingOrder="2"/>
    </xf>
    <xf numFmtId="177" fontId="12" fillId="0" borderId="0" xfId="1" applyNumberFormat="1" applyFont="1" applyFill="1" applyAlignment="1">
      <alignment horizontal="right" indent="1" readingOrder="2"/>
    </xf>
    <xf numFmtId="177" fontId="12" fillId="0" borderId="0" xfId="1" applyNumberFormat="1" applyFont="1" applyFill="1"/>
    <xf numFmtId="0" fontId="14" fillId="0" borderId="0" xfId="4" applyFont="1" applyFill="1" applyBorder="1" applyAlignment="1">
      <alignment horizontal="right" readingOrder="2"/>
    </xf>
    <xf numFmtId="0" fontId="11" fillId="0" borderId="0" xfId="12" applyFont="1" applyFill="1" applyBorder="1" applyAlignment="1">
      <alignment horizontal="center"/>
    </xf>
    <xf numFmtId="0" fontId="35" fillId="0" borderId="21" xfId="12" applyFont="1" applyFill="1" applyBorder="1" applyAlignment="1">
      <alignment horizontal="right" indent="1"/>
    </xf>
    <xf numFmtId="0" fontId="35" fillId="0" borderId="23" xfId="12" applyFont="1" applyFill="1" applyBorder="1" applyAlignment="1">
      <alignment horizontal="left" indent="1"/>
    </xf>
    <xf numFmtId="0" fontId="16" fillId="0" borderId="0" xfId="12" applyFont="1" applyFill="1"/>
    <xf numFmtId="0" fontId="15" fillId="0" borderId="0" xfId="12" applyFont="1" applyFill="1" applyBorder="1"/>
    <xf numFmtId="1" fontId="15" fillId="0" borderId="0" xfId="12" applyNumberFormat="1" applyFont="1" applyFill="1" applyBorder="1" applyAlignment="1">
      <alignment horizontal="right" indent="1"/>
    </xf>
    <xf numFmtId="0" fontId="15" fillId="0" borderId="0" xfId="12" applyFont="1" applyFill="1"/>
    <xf numFmtId="0" fontId="14" fillId="0" borderId="0" xfId="12" applyFont="1" applyFill="1" applyAlignment="1">
      <alignment vertical="top"/>
    </xf>
    <xf numFmtId="0" fontId="10" fillId="0" borderId="0" xfId="12" applyFont="1" applyFill="1" applyBorder="1"/>
    <xf numFmtId="0" fontId="36" fillId="0" borderId="0" xfId="12" applyFont="1" applyFill="1" applyBorder="1"/>
    <xf numFmtId="0" fontId="37" fillId="0" borderId="0" xfId="12" applyFont="1" applyFill="1"/>
    <xf numFmtId="0" fontId="14" fillId="0" borderId="0" xfId="12" applyFont="1" applyFill="1" applyBorder="1" applyAlignment="1">
      <alignment horizontal="right" indent="1"/>
    </xf>
    <xf numFmtId="1" fontId="14" fillId="0" borderId="0" xfId="12" applyNumberFormat="1" applyFont="1" applyFill="1" applyBorder="1" applyAlignment="1">
      <alignment horizontal="right" indent="1"/>
    </xf>
    <xf numFmtId="0" fontId="14" fillId="0" borderId="0" xfId="12" applyFont="1" applyFill="1" applyBorder="1" applyAlignment="1">
      <alignment horizontal="left" indent="1"/>
    </xf>
    <xf numFmtId="0" fontId="14" fillId="0" borderId="0" xfId="12" applyFont="1" applyFill="1" applyBorder="1" applyAlignment="1">
      <alignment horizontal="center"/>
    </xf>
    <xf numFmtId="0" fontId="24" fillId="0" borderId="0" xfId="12" applyFont="1" applyFill="1" applyBorder="1" applyAlignment="1">
      <alignment horizontal="center"/>
    </xf>
    <xf numFmtId="0" fontId="38" fillId="0" borderId="0" xfId="12" applyFont="1" applyFill="1" applyBorder="1" applyAlignment="1">
      <alignment horizontal="right"/>
    </xf>
    <xf numFmtId="0" fontId="38" fillId="0" borderId="0" xfId="12" applyFont="1" applyFill="1" applyBorder="1"/>
    <xf numFmtId="0" fontId="20" fillId="0" borderId="0" xfId="12" applyFont="1" applyFill="1"/>
    <xf numFmtId="168" fontId="15" fillId="0" borderId="0" xfId="12" applyNumberFormat="1" applyFont="1" applyFill="1" applyBorder="1" applyAlignment="1">
      <alignment horizontal="right" indent="2"/>
    </xf>
    <xf numFmtId="168" fontId="14" fillId="0" borderId="0" xfId="12" applyNumberFormat="1" applyFont="1" applyFill="1" applyBorder="1" applyAlignment="1">
      <alignment horizontal="right" indent="2"/>
    </xf>
    <xf numFmtId="0" fontId="36" fillId="0" borderId="0" xfId="12" applyFont="1" applyFill="1" applyBorder="1" applyAlignment="1">
      <alignment horizontal="right" indent="1"/>
    </xf>
    <xf numFmtId="0" fontId="14" fillId="0" borderId="0" xfId="12" applyFont="1" applyFill="1" applyBorder="1" applyAlignment="1">
      <alignment horizontal="right"/>
    </xf>
    <xf numFmtId="1" fontId="14" fillId="0" borderId="0" xfId="12" applyNumberFormat="1" applyFont="1" applyFill="1" applyBorder="1" applyAlignment="1">
      <alignment horizontal="right" indent="2"/>
    </xf>
    <xf numFmtId="0" fontId="10" fillId="0" borderId="0" xfId="12" applyFont="1" applyFill="1" applyBorder="1" applyAlignment="1">
      <alignment horizontal="right" indent="1"/>
    </xf>
    <xf numFmtId="0" fontId="15" fillId="0" borderId="0" xfId="12" applyFont="1" applyFill="1" applyBorder="1" applyAlignment="1">
      <alignment horizontal="right" indent="1"/>
    </xf>
    <xf numFmtId="0" fontId="14" fillId="0" borderId="0" xfId="12" applyFont="1" applyFill="1" applyBorder="1"/>
    <xf numFmtId="0" fontId="18" fillId="0" borderId="0" xfId="12" applyFont="1" applyFill="1" applyBorder="1"/>
    <xf numFmtId="169" fontId="14" fillId="0" borderId="0" xfId="2" applyNumberFormat="1" applyFont="1" applyFill="1" applyBorder="1"/>
    <xf numFmtId="0" fontId="10" fillId="0" borderId="0" xfId="13" applyFont="1" applyFill="1" applyAlignment="1">
      <alignment horizontal="center"/>
    </xf>
    <xf numFmtId="0" fontId="18" fillId="0" borderId="0" xfId="12" applyFont="1" applyFill="1" applyAlignment="1">
      <alignment horizontal="center"/>
    </xf>
    <xf numFmtId="0" fontId="11" fillId="0" borderId="0" xfId="13" applyFont="1" applyFill="1" applyAlignment="1">
      <alignment horizontal="center"/>
    </xf>
    <xf numFmtId="0" fontId="10" fillId="2" borderId="22" xfId="13" applyFont="1" applyFill="1" applyBorder="1" applyAlignment="1">
      <alignment horizontal="center" vertical="center"/>
    </xf>
    <xf numFmtId="0" fontId="20" fillId="0" borderId="0" xfId="13" applyFont="1" applyFill="1"/>
    <xf numFmtId="0" fontId="37" fillId="0" borderId="0" xfId="13" applyFont="1" applyFill="1"/>
    <xf numFmtId="0" fontId="14" fillId="0" borderId="0" xfId="11" applyFont="1" applyFill="1" applyBorder="1"/>
    <xf numFmtId="2" fontId="14" fillId="0" borderId="0" xfId="11" applyNumberFormat="1" applyFont="1" applyFill="1" applyBorder="1" applyAlignment="1">
      <alignment horizontal="center"/>
    </xf>
    <xf numFmtId="168" fontId="14" fillId="0" borderId="0" xfId="13" applyNumberFormat="1" applyFont="1" applyFill="1" applyBorder="1" applyAlignment="1">
      <alignment horizontal="right" indent="2"/>
    </xf>
    <xf numFmtId="0" fontId="14" fillId="0" borderId="0" xfId="13" applyFont="1" applyFill="1"/>
    <xf numFmtId="0" fontId="14" fillId="0" borderId="0" xfId="13" applyFont="1" applyFill="1" applyBorder="1" applyAlignment="1">
      <alignment horizontal="right" indent="1"/>
    </xf>
    <xf numFmtId="0" fontId="14" fillId="0" borderId="0" xfId="13" applyFont="1" applyFill="1" applyBorder="1" applyAlignment="1">
      <alignment horizontal="left" indent="1"/>
    </xf>
    <xf numFmtId="0" fontId="10" fillId="0" borderId="0" xfId="13" applyFont="1" applyFill="1" applyBorder="1"/>
    <xf numFmtId="0" fontId="36" fillId="0" borderId="0" xfId="13" applyFont="1" applyFill="1" applyBorder="1" applyAlignment="1">
      <alignment horizontal="right" indent="1"/>
    </xf>
    <xf numFmtId="0" fontId="15" fillId="0" borderId="0" xfId="13" applyFont="1" applyFill="1" applyBorder="1"/>
    <xf numFmtId="0" fontId="14" fillId="0" borderId="0" xfId="13" applyFont="1" applyFill="1" applyBorder="1" applyAlignment="1">
      <alignment horizontal="center"/>
    </xf>
    <xf numFmtId="0" fontId="38" fillId="0" borderId="0" xfId="13" applyFont="1" applyFill="1" applyBorder="1" applyAlignment="1">
      <alignment horizontal="right"/>
    </xf>
    <xf numFmtId="0" fontId="10" fillId="0" borderId="0" xfId="13" applyFont="1" applyFill="1" applyBorder="1" applyAlignment="1">
      <alignment horizontal="right" indent="1"/>
    </xf>
    <xf numFmtId="0" fontId="38" fillId="0" borderId="0" xfId="13" applyFont="1" applyFill="1" applyBorder="1"/>
    <xf numFmtId="168" fontId="15" fillId="0" borderId="0" xfId="13" applyNumberFormat="1" applyFont="1" applyFill="1" applyBorder="1" applyAlignment="1">
      <alignment horizontal="right" indent="2"/>
    </xf>
    <xf numFmtId="0" fontId="15" fillId="0" borderId="0" xfId="13" applyFont="1" applyFill="1"/>
    <xf numFmtId="0" fontId="14" fillId="0" borderId="0" xfId="13" applyFont="1" applyFill="1" applyBorder="1" applyAlignment="1">
      <alignment horizontal="right"/>
    </xf>
    <xf numFmtId="1" fontId="14" fillId="0" borderId="0" xfId="13" applyNumberFormat="1" applyFont="1" applyFill="1" applyBorder="1" applyAlignment="1">
      <alignment horizontal="right" indent="2"/>
    </xf>
    <xf numFmtId="0" fontId="15" fillId="0" borderId="0" xfId="13" applyFont="1" applyFill="1" applyBorder="1" applyAlignment="1">
      <alignment horizontal="right" indent="1"/>
    </xf>
    <xf numFmtId="0" fontId="14" fillId="0" borderId="0" xfId="13" applyFont="1" applyFill="1" applyBorder="1"/>
    <xf numFmtId="0" fontId="18" fillId="0" borderId="0" xfId="13" applyFont="1" applyFill="1" applyBorder="1"/>
    <xf numFmtId="0" fontId="18" fillId="0" borderId="0" xfId="13" applyFont="1" applyFill="1"/>
    <xf numFmtId="0" fontId="32" fillId="0" borderId="0" xfId="0" applyFont="1" applyFill="1" applyAlignment="1"/>
    <xf numFmtId="0" fontId="36" fillId="0" borderId="0" xfId="0" applyFont="1" applyFill="1"/>
    <xf numFmtId="0" fontId="32" fillId="2" borderId="22" xfId="0" applyFont="1" applyFill="1" applyBorder="1" applyAlignment="1">
      <alignment horizontal="center"/>
    </xf>
    <xf numFmtId="0" fontId="18" fillId="0" borderId="0" xfId="0" applyNumberFormat="1" applyFont="1" applyFill="1"/>
    <xf numFmtId="0" fontId="18" fillId="0" borderId="1" xfId="0" applyFont="1" applyFill="1" applyBorder="1"/>
    <xf numFmtId="0" fontId="39" fillId="0" borderId="0" xfId="26" applyFont="1" applyFill="1" applyBorder="1" applyAlignment="1">
      <alignment horizontal="right" readingOrder="2"/>
    </xf>
    <xf numFmtId="0" fontId="13" fillId="0" borderId="0" xfId="12" applyFont="1" applyFill="1" applyAlignment="1">
      <alignment horizontal="center"/>
    </xf>
    <xf numFmtId="0" fontId="18" fillId="0" borderId="0" xfId="9" applyFont="1" applyFill="1" applyBorder="1"/>
    <xf numFmtId="0" fontId="37" fillId="0" borderId="0" xfId="12" applyFont="1" applyFill="1" applyBorder="1"/>
    <xf numFmtId="170" fontId="10" fillId="0" borderId="0" xfId="12" applyNumberFormat="1" applyFont="1" applyFill="1" applyAlignment="1">
      <alignment horizontal="center"/>
    </xf>
    <xf numFmtId="170" fontId="15" fillId="0" borderId="0" xfId="1" applyNumberFormat="1" applyFont="1" applyFill="1" applyAlignment="1">
      <alignment horizontal="center"/>
    </xf>
    <xf numFmtId="0" fontId="13" fillId="0" borderId="0" xfId="12" applyFont="1" applyFill="1" applyAlignment="1"/>
    <xf numFmtId="0" fontId="15" fillId="0" borderId="0" xfId="12" applyFont="1" applyFill="1" applyAlignment="1">
      <alignment horizontal="center"/>
    </xf>
    <xf numFmtId="2" fontId="15" fillId="0" borderId="0" xfId="12" applyNumberFormat="1" applyFont="1" applyFill="1" applyAlignment="1">
      <alignment horizontal="center"/>
    </xf>
    <xf numFmtId="1" fontId="10" fillId="0" borderId="0" xfId="12" applyNumberFormat="1" applyFont="1" applyFill="1" applyAlignment="1">
      <alignment horizontal="center"/>
    </xf>
    <xf numFmtId="1" fontId="11" fillId="0" borderId="0" xfId="0" applyNumberFormat="1" applyFont="1" applyFill="1" applyAlignment="1">
      <alignment horizontal="center"/>
    </xf>
    <xf numFmtId="0" fontId="10" fillId="0" borderId="0" xfId="5" applyFont="1" applyFill="1" applyAlignment="1">
      <alignment horizontal="center"/>
    </xf>
    <xf numFmtId="0" fontId="11" fillId="0" borderId="0" xfId="5" applyFont="1" applyFill="1" applyAlignment="1">
      <alignment horizontal="center"/>
    </xf>
    <xf numFmtId="1" fontId="11" fillId="0" borderId="0" xfId="5" applyNumberFormat="1" applyFont="1" applyFill="1" applyAlignment="1">
      <alignment horizontal="center"/>
    </xf>
    <xf numFmtId="0" fontId="14" fillId="0" borderId="0" xfId="5" applyFont="1" applyFill="1"/>
    <xf numFmtId="0" fontId="18" fillId="0" borderId="0" xfId="5" applyFont="1" applyFill="1"/>
    <xf numFmtId="0" fontId="18" fillId="0" borderId="0" xfId="5" applyFont="1" applyFill="1" applyAlignment="1">
      <alignment horizontal="center"/>
    </xf>
    <xf numFmtId="0" fontId="10" fillId="0" borderId="0" xfId="5" applyFont="1" applyFill="1" applyBorder="1"/>
    <xf numFmtId="1" fontId="36" fillId="0" borderId="0" xfId="5" applyNumberFormat="1" applyFont="1" applyFill="1" applyBorder="1" applyAlignment="1">
      <alignment horizontal="right" indent="1"/>
    </xf>
    <xf numFmtId="0" fontId="15" fillId="0" borderId="0" xfId="5" applyFont="1" applyFill="1" applyBorder="1"/>
    <xf numFmtId="0" fontId="20" fillId="0" borderId="0" xfId="5" applyFont="1" applyFill="1" applyBorder="1" applyAlignment="1">
      <alignment horizontal="right" indent="1"/>
    </xf>
    <xf numFmtId="0" fontId="14" fillId="0" borderId="0" xfId="5" applyFont="1" applyFill="1" applyBorder="1" applyAlignment="1">
      <alignment horizontal="left" indent="1"/>
    </xf>
    <xf numFmtId="0" fontId="25" fillId="0" borderId="0" xfId="5" applyFont="1" applyFill="1" applyBorder="1" applyAlignment="1">
      <alignment horizontal="right" indent="1"/>
    </xf>
    <xf numFmtId="0" fontId="33" fillId="0" borderId="0" xfId="12" applyFont="1" applyFill="1"/>
    <xf numFmtId="1" fontId="33" fillId="0" borderId="0" xfId="0" applyNumberFormat="1" applyFont="1" applyFill="1"/>
    <xf numFmtId="0" fontId="33" fillId="0" borderId="0" xfId="0" applyFont="1" applyFill="1"/>
    <xf numFmtId="0" fontId="14" fillId="0" borderId="0" xfId="12" applyFont="1" applyFill="1" applyAlignment="1">
      <alignment horizontal="left" readingOrder="1"/>
    </xf>
    <xf numFmtId="0" fontId="13" fillId="0" borderId="0" xfId="21" applyFont="1" applyFill="1" applyAlignment="1">
      <alignment horizontal="center"/>
    </xf>
    <xf numFmtId="0" fontId="10" fillId="0" borderId="0" xfId="21" applyFont="1" applyFill="1" applyAlignment="1">
      <alignment horizontal="center"/>
    </xf>
    <xf numFmtId="0" fontId="13" fillId="0" borderId="0" xfId="21" applyFont="1" applyFill="1" applyAlignment="1"/>
    <xf numFmtId="0" fontId="11" fillId="0" borderId="0" xfId="21" applyFont="1" applyFill="1" applyAlignment="1">
      <alignment horizontal="center"/>
    </xf>
    <xf numFmtId="0" fontId="14" fillId="0" borderId="0" xfId="21" applyFont="1" applyFill="1"/>
    <xf numFmtId="0" fontId="18" fillId="0" borderId="0" xfId="21" applyFont="1" applyFill="1"/>
    <xf numFmtId="0" fontId="18" fillId="0" borderId="0" xfId="21" applyFont="1" applyFill="1" applyAlignment="1">
      <alignment horizontal="center"/>
    </xf>
    <xf numFmtId="1" fontId="14" fillId="0" borderId="0" xfId="21" applyNumberFormat="1" applyFont="1" applyFill="1"/>
    <xf numFmtId="1" fontId="12" fillId="0" borderId="0" xfId="21" applyNumberFormat="1" applyFont="1" applyFill="1"/>
    <xf numFmtId="1" fontId="16" fillId="0" borderId="0" xfId="6" applyNumberFormat="1" applyFont="1" applyFill="1"/>
    <xf numFmtId="1" fontId="16" fillId="0" borderId="0" xfId="21" applyNumberFormat="1" applyFont="1" applyFill="1"/>
    <xf numFmtId="0" fontId="10" fillId="0" borderId="0" xfId="6" applyFont="1" applyFill="1" applyAlignment="1">
      <alignment horizontal="center"/>
    </xf>
    <xf numFmtId="0" fontId="11" fillId="0" borderId="0" xfId="6" applyFont="1" applyFill="1" applyAlignment="1">
      <alignment horizontal="center"/>
    </xf>
    <xf numFmtId="1" fontId="11" fillId="0" borderId="0" xfId="6" applyNumberFormat="1" applyFont="1" applyFill="1" applyAlignment="1">
      <alignment horizontal="center"/>
    </xf>
    <xf numFmtId="0" fontId="14" fillId="0" borderId="0" xfId="6" applyFont="1" applyFill="1"/>
    <xf numFmtId="1" fontId="14" fillId="0" borderId="0" xfId="6" applyNumberFormat="1" applyFont="1" applyFill="1"/>
    <xf numFmtId="0" fontId="18" fillId="0" borderId="0" xfId="6" applyFont="1" applyFill="1"/>
    <xf numFmtId="0" fontId="18" fillId="0" borderId="0" xfId="6" applyFont="1" applyFill="1" applyAlignment="1">
      <alignment horizontal="center"/>
    </xf>
    <xf numFmtId="1" fontId="18" fillId="0" borderId="0" xfId="6" applyNumberFormat="1" applyFont="1" applyFill="1"/>
    <xf numFmtId="1" fontId="20" fillId="0" borderId="0" xfId="12" applyNumberFormat="1" applyFont="1" applyFill="1"/>
    <xf numFmtId="0" fontId="42" fillId="0" borderId="0" xfId="0" applyFont="1" applyFill="1" applyAlignment="1">
      <alignment horizontal="center"/>
    </xf>
    <xf numFmtId="0" fontId="43" fillId="0" borderId="0" xfId="0" applyFont="1" applyFill="1"/>
    <xf numFmtId="1" fontId="11" fillId="0" borderId="0" xfId="0" applyNumberFormat="1" applyFont="1" applyFill="1"/>
    <xf numFmtId="0" fontId="42" fillId="0" borderId="0" xfId="0" applyFont="1" applyFill="1"/>
    <xf numFmtId="0" fontId="43" fillId="0" borderId="0" xfId="12" applyFont="1" applyFill="1"/>
    <xf numFmtId="168" fontId="43" fillId="0" borderId="0" xfId="0" applyNumberFormat="1" applyFont="1" applyFill="1"/>
    <xf numFmtId="172" fontId="12" fillId="0" borderId="0" xfId="12" applyNumberFormat="1" applyFont="1" applyFill="1" applyAlignment="1">
      <alignment horizontal="center"/>
    </xf>
    <xf numFmtId="0" fontId="25" fillId="0" borderId="0" xfId="12" applyFont="1" applyFill="1" applyAlignment="1">
      <alignment horizontal="right"/>
    </xf>
    <xf numFmtId="0" fontId="25" fillId="0" borderId="0" xfId="12" applyFont="1" applyFill="1"/>
    <xf numFmtId="0" fontId="17" fillId="0" borderId="0" xfId="12" applyFont="1" applyFill="1" applyBorder="1" applyAlignment="1">
      <alignment horizontal="left" indent="1"/>
    </xf>
    <xf numFmtId="0" fontId="44" fillId="0" borderId="0" xfId="0" applyFont="1" applyFill="1" applyBorder="1" applyAlignment="1">
      <alignment horizontal="center"/>
    </xf>
    <xf numFmtId="0" fontId="45" fillId="0" borderId="0" xfId="0" applyFont="1" applyFill="1" applyBorder="1" applyAlignment="1">
      <alignment horizontal="center"/>
    </xf>
    <xf numFmtId="0" fontId="45" fillId="0" borderId="0" xfId="0" applyFont="1" applyFill="1" applyBorder="1" applyAlignment="1">
      <alignment horizontal="center" wrapText="1"/>
    </xf>
    <xf numFmtId="0" fontId="46" fillId="0" borderId="0" xfId="0" applyFont="1" applyFill="1" applyBorder="1" applyAlignment="1">
      <alignment horizontal="center"/>
    </xf>
    <xf numFmtId="0" fontId="46" fillId="0" borderId="0" xfId="0" applyFont="1" applyFill="1" applyBorder="1" applyAlignment="1">
      <alignment horizontal="center" wrapText="1"/>
    </xf>
    <xf numFmtId="0" fontId="40" fillId="0" borderId="0" xfId="0" applyFont="1" applyFill="1" applyBorder="1" applyAlignment="1">
      <alignment vertical="center"/>
    </xf>
    <xf numFmtId="0" fontId="25" fillId="0" borderId="0" xfId="0" applyFont="1" applyFill="1" applyBorder="1"/>
    <xf numFmtId="0" fontId="11" fillId="0" borderId="64" xfId="4" applyFont="1" applyFill="1" applyBorder="1" applyAlignment="1">
      <alignment horizontal="center" vertical="center"/>
    </xf>
    <xf numFmtId="0" fontId="11" fillId="0" borderId="65" xfId="4" applyFont="1" applyFill="1" applyBorder="1" applyAlignment="1">
      <alignment readingOrder="2"/>
    </xf>
    <xf numFmtId="49" fontId="11" fillId="0" borderId="65" xfId="4" applyNumberFormat="1" applyFont="1" applyFill="1" applyBorder="1" applyAlignment="1">
      <alignment horizontal="center" vertical="center" readingOrder="1"/>
    </xf>
    <xf numFmtId="0" fontId="11" fillId="0" borderId="65" xfId="12" applyFont="1" applyFill="1" applyBorder="1" applyAlignment="1">
      <alignment horizontal="left" readingOrder="1"/>
    </xf>
    <xf numFmtId="0" fontId="11" fillId="0" borderId="66" xfId="4" applyFont="1" applyFill="1" applyBorder="1" applyAlignment="1">
      <alignment horizontal="center" vertical="center"/>
    </xf>
    <xf numFmtId="0" fontId="11" fillId="0" borderId="0" xfId="4" applyFont="1" applyFill="1"/>
    <xf numFmtId="0" fontId="12" fillId="0" borderId="64" xfId="4" applyFont="1" applyFill="1" applyBorder="1" applyAlignment="1">
      <alignment horizontal="center" vertical="center"/>
    </xf>
    <xf numFmtId="49" fontId="12" fillId="0" borderId="65" xfId="22" applyNumberFormat="1" applyFont="1" applyFill="1" applyBorder="1" applyAlignment="1" applyProtection="1">
      <alignment horizontal="center" vertical="center" readingOrder="1"/>
    </xf>
    <xf numFmtId="0" fontId="12" fillId="0" borderId="65" xfId="12" applyFont="1" applyFill="1" applyBorder="1" applyAlignment="1">
      <alignment horizontal="left" readingOrder="1"/>
    </xf>
    <xf numFmtId="0" fontId="12" fillId="0" borderId="66" xfId="4" applyFont="1" applyFill="1" applyBorder="1" applyAlignment="1">
      <alignment horizontal="center" vertical="center"/>
    </xf>
    <xf numFmtId="0" fontId="12" fillId="0" borderId="65" xfId="4" applyFont="1" applyFill="1" applyBorder="1" applyAlignment="1">
      <alignment vertical="center" readingOrder="2"/>
    </xf>
    <xf numFmtId="0" fontId="12" fillId="0" borderId="65" xfId="4" applyFont="1" applyFill="1" applyBorder="1" applyAlignment="1">
      <alignment horizontal="left" readingOrder="1"/>
    </xf>
    <xf numFmtId="49" fontId="12" fillId="0" borderId="64" xfId="4" applyNumberFormat="1" applyFont="1" applyFill="1" applyBorder="1" applyAlignment="1">
      <alignment horizontal="center" vertical="center"/>
    </xf>
    <xf numFmtId="49" fontId="12" fillId="0" borderId="66" xfId="4" applyNumberFormat="1" applyFont="1" applyFill="1" applyBorder="1" applyAlignment="1">
      <alignment horizontal="center" vertical="center"/>
    </xf>
    <xf numFmtId="0" fontId="12" fillId="0" borderId="65" xfId="12" applyFont="1" applyFill="1" applyBorder="1" applyAlignment="1">
      <alignment horizontal="left" vertical="top" wrapText="1" readingOrder="1"/>
    </xf>
    <xf numFmtId="0" fontId="12" fillId="0" borderId="65" xfId="4" applyFont="1" applyFill="1" applyBorder="1" applyAlignment="1">
      <alignment readingOrder="2"/>
    </xf>
    <xf numFmtId="0" fontId="12" fillId="0" borderId="65" xfId="4" applyFont="1" applyFill="1" applyBorder="1" applyAlignment="1">
      <alignment horizontal="left" vertical="center"/>
    </xf>
    <xf numFmtId="0" fontId="11" fillId="0" borderId="65" xfId="4" applyFont="1" applyFill="1" applyBorder="1" applyAlignment="1">
      <alignment horizontal="left" vertical="center"/>
    </xf>
    <xf numFmtId="0" fontId="12" fillId="0" borderId="65" xfId="4" applyFont="1" applyFill="1" applyBorder="1" applyAlignment="1">
      <alignment horizontal="left"/>
    </xf>
    <xf numFmtId="0" fontId="12" fillId="0" borderId="65" xfId="4" applyFont="1" applyFill="1" applyBorder="1" applyAlignment="1">
      <alignment horizontal="left" vertical="center" wrapText="1"/>
    </xf>
    <xf numFmtId="0" fontId="32" fillId="2" borderId="0" xfId="0" applyFont="1" applyFill="1" applyBorder="1" applyAlignment="1">
      <alignment horizontal="left" vertical="center" indent="1"/>
    </xf>
    <xf numFmtId="0" fontId="32" fillId="0" borderId="0" xfId="12" applyFont="1" applyFill="1" applyAlignment="1">
      <alignment horizontal="center"/>
    </xf>
    <xf numFmtId="167" fontId="32" fillId="0" borderId="0" xfId="1" applyFont="1" applyFill="1" applyAlignment="1">
      <alignment horizontal="center"/>
    </xf>
    <xf numFmtId="0" fontId="33" fillId="0" borderId="0" xfId="12" applyFont="1" applyFill="1" applyAlignment="1">
      <alignment horizontal="center"/>
    </xf>
    <xf numFmtId="0" fontId="32" fillId="0" borderId="8" xfId="12" applyFont="1" applyFill="1" applyBorder="1" applyAlignment="1">
      <alignment horizontal="right" indent="1"/>
    </xf>
    <xf numFmtId="0" fontId="32" fillId="0" borderId="44" xfId="12" applyFont="1" applyFill="1" applyBorder="1"/>
    <xf numFmtId="0" fontId="32" fillId="0" borderId="45" xfId="12" applyFont="1" applyFill="1" applyBorder="1"/>
    <xf numFmtId="167" fontId="32" fillId="0" borderId="45" xfId="1" applyFont="1" applyFill="1" applyBorder="1"/>
    <xf numFmtId="0" fontId="32" fillId="0" borderId="15" xfId="12" applyFont="1" applyFill="1" applyBorder="1" applyAlignment="1">
      <alignment horizontal="left" indent="1"/>
    </xf>
    <xf numFmtId="174" fontId="32" fillId="0" borderId="0" xfId="12" applyNumberFormat="1" applyFont="1" applyFill="1" applyBorder="1" applyAlignment="1">
      <alignment horizontal="left" indent="1"/>
    </xf>
    <xf numFmtId="0" fontId="32" fillId="0" borderId="0" xfId="12" applyFont="1" applyFill="1" applyBorder="1" applyAlignment="1">
      <alignment horizontal="left" indent="1"/>
    </xf>
    <xf numFmtId="0" fontId="32" fillId="0" borderId="0" xfId="12" applyFont="1" applyFill="1"/>
    <xf numFmtId="177" fontId="33" fillId="0" borderId="45" xfId="1" applyNumberFormat="1" applyFont="1" applyFill="1" applyBorder="1" applyAlignment="1">
      <alignment horizontal="right" vertical="center"/>
    </xf>
    <xf numFmtId="0" fontId="47" fillId="0" borderId="15" xfId="12" applyFont="1" applyFill="1" applyBorder="1" applyAlignment="1">
      <alignment horizontal="left" indent="1"/>
    </xf>
    <xf numFmtId="177" fontId="33" fillId="0" borderId="44" xfId="1" applyNumberFormat="1" applyFont="1" applyFill="1" applyBorder="1" applyAlignment="1">
      <alignment horizontal="right" vertical="center"/>
    </xf>
    <xf numFmtId="175" fontId="33" fillId="0" borderId="0" xfId="1" applyNumberFormat="1" applyFont="1" applyFill="1"/>
    <xf numFmtId="0" fontId="33" fillId="0" borderId="15" xfId="0" applyFont="1" applyFill="1" applyBorder="1" applyAlignment="1">
      <alignment horizontal="left" indent="1"/>
    </xf>
    <xf numFmtId="0" fontId="39" fillId="0" borderId="0" xfId="12" applyFont="1" applyFill="1"/>
    <xf numFmtId="0" fontId="32" fillId="2" borderId="1"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2" xfId="0" applyFont="1" applyFill="1" applyBorder="1" applyAlignment="1">
      <alignment horizontal="center" vertical="center"/>
    </xf>
    <xf numFmtId="0" fontId="33" fillId="0" borderId="0" xfId="0" applyFont="1" applyFill="1" applyAlignment="1">
      <alignment horizontal="center"/>
    </xf>
    <xf numFmtId="0" fontId="32" fillId="0" borderId="0" xfId="0" applyFont="1" applyFill="1"/>
    <xf numFmtId="0" fontId="32" fillId="0" borderId="8" xfId="0" applyFont="1" applyFill="1" applyBorder="1"/>
    <xf numFmtId="0" fontId="47" fillId="0" borderId="8" xfId="0" applyFont="1" applyFill="1" applyBorder="1" applyAlignment="1">
      <alignment horizontal="right" indent="1"/>
    </xf>
    <xf numFmtId="0" fontId="47" fillId="0" borderId="15" xfId="0" applyFont="1" applyFill="1" applyBorder="1" applyAlignment="1">
      <alignment horizontal="left" indent="1"/>
    </xf>
    <xf numFmtId="0" fontId="32" fillId="0" borderId="8" xfId="0" applyFont="1" applyFill="1" applyBorder="1" applyAlignment="1">
      <alignment horizontal="right" indent="1"/>
    </xf>
    <xf numFmtId="1" fontId="32" fillId="0" borderId="0" xfId="0" applyNumberFormat="1" applyFont="1" applyFill="1"/>
    <xf numFmtId="0" fontId="33" fillId="0" borderId="8" xfId="0" applyFont="1" applyFill="1" applyBorder="1" applyAlignment="1">
      <alignment horizontal="right" indent="1"/>
    </xf>
    <xf numFmtId="1" fontId="33" fillId="0" borderId="13" xfId="0" applyNumberFormat="1" applyFont="1" applyFill="1" applyBorder="1" applyAlignment="1">
      <alignment horizontal="right"/>
    </xf>
    <xf numFmtId="1" fontId="33" fillId="0" borderId="44" xfId="0" applyNumberFormat="1" applyFont="1" applyFill="1" applyBorder="1" applyAlignment="1">
      <alignment horizontal="right"/>
    </xf>
    <xf numFmtId="1" fontId="33" fillId="0" borderId="47" xfId="0" applyNumberFormat="1" applyFont="1" applyFill="1" applyBorder="1" applyAlignment="1">
      <alignment horizontal="right"/>
    </xf>
    <xf numFmtId="1" fontId="33" fillId="0" borderId="54" xfId="0" applyNumberFormat="1" applyFont="1" applyFill="1" applyBorder="1" applyAlignment="1">
      <alignment horizontal="right"/>
    </xf>
    <xf numFmtId="1" fontId="33" fillId="0" borderId="57" xfId="0" applyNumberFormat="1" applyFont="1" applyFill="1" applyBorder="1" applyAlignment="1">
      <alignment horizontal="right"/>
    </xf>
    <xf numFmtId="0" fontId="32" fillId="0" borderId="9" xfId="0" applyFont="1" applyFill="1" applyBorder="1"/>
    <xf numFmtId="0" fontId="32" fillId="0" borderId="73" xfId="0" applyFont="1" applyFill="1" applyBorder="1"/>
    <xf numFmtId="1" fontId="32" fillId="0" borderId="44" xfId="0" applyNumberFormat="1" applyFont="1" applyFill="1" applyBorder="1" applyAlignment="1">
      <alignment horizontal="right" indent="1"/>
    </xf>
    <xf numFmtId="0" fontId="32" fillId="0" borderId="15" xfId="0" applyFont="1" applyFill="1" applyBorder="1" applyAlignment="1">
      <alignment horizontal="left"/>
    </xf>
    <xf numFmtId="0" fontId="39" fillId="0" borderId="0" xfId="0" applyFont="1" applyFill="1" applyBorder="1"/>
    <xf numFmtId="0" fontId="39" fillId="0" borderId="0" xfId="12" applyFont="1" applyFill="1" applyAlignment="1">
      <alignment horizontal="right" readingOrder="2"/>
    </xf>
    <xf numFmtId="0" fontId="10" fillId="0" borderId="0" xfId="0" applyFont="1" applyFill="1" applyAlignment="1">
      <alignment horizontal="right"/>
    </xf>
    <xf numFmtId="177" fontId="33" fillId="0" borderId="0" xfId="1" applyNumberFormat="1" applyFont="1" applyFill="1"/>
    <xf numFmtId="0" fontId="32" fillId="0" borderId="0" xfId="0" applyFont="1" applyFill="1" applyAlignment="1">
      <alignment vertical="center"/>
    </xf>
    <xf numFmtId="177" fontId="32" fillId="0" borderId="44" xfId="1" applyNumberFormat="1" applyFont="1" applyFill="1" applyBorder="1" applyAlignment="1">
      <alignment horizontal="right" vertical="center"/>
    </xf>
    <xf numFmtId="177" fontId="32" fillId="0" borderId="45" xfId="1" applyNumberFormat="1" applyFont="1" applyFill="1" applyBorder="1" applyAlignment="1">
      <alignment horizontal="right" vertical="center"/>
    </xf>
    <xf numFmtId="1" fontId="32" fillId="0" borderId="0" xfId="0" applyNumberFormat="1" applyFont="1" applyFill="1" applyAlignment="1">
      <alignment vertical="center"/>
    </xf>
    <xf numFmtId="177" fontId="33" fillId="0" borderId="13" xfId="1" applyNumberFormat="1" applyFont="1" applyFill="1" applyBorder="1" applyAlignment="1">
      <alignment horizontal="right" vertical="center"/>
    </xf>
    <xf numFmtId="0" fontId="33" fillId="0" borderId="0" xfId="0" applyFont="1" applyFill="1" applyAlignment="1">
      <alignment vertical="center"/>
    </xf>
    <xf numFmtId="3" fontId="32" fillId="0" borderId="44" xfId="1" applyNumberFormat="1" applyFont="1" applyFill="1" applyBorder="1" applyAlignment="1">
      <alignment horizontal="right" vertical="center"/>
    </xf>
    <xf numFmtId="0" fontId="17" fillId="2" borderId="54"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55" xfId="0" applyFont="1" applyFill="1" applyBorder="1" applyAlignment="1">
      <alignment horizontal="center" vertical="center"/>
    </xf>
    <xf numFmtId="0" fontId="17" fillId="2" borderId="90" xfId="0" applyFont="1" applyFill="1" applyBorder="1" applyAlignment="1">
      <alignment horizontal="center" vertical="center"/>
    </xf>
    <xf numFmtId="0" fontId="17" fillId="2" borderId="46" xfId="0" applyFont="1" applyFill="1" applyBorder="1" applyAlignment="1">
      <alignment horizontal="center" vertical="center"/>
    </xf>
    <xf numFmtId="0" fontId="17" fillId="2" borderId="53" xfId="0" applyFont="1" applyFill="1" applyBorder="1" applyAlignment="1">
      <alignment horizontal="center" vertical="center"/>
    </xf>
    <xf numFmtId="0" fontId="33" fillId="0" borderId="24" xfId="0" applyFont="1" applyFill="1" applyBorder="1" applyAlignment="1">
      <alignment horizontal="center"/>
    </xf>
    <xf numFmtId="0" fontId="33" fillId="0" borderId="42" xfId="0" applyFont="1" applyFill="1" applyBorder="1" applyAlignment="1">
      <alignment horizontal="center"/>
    </xf>
    <xf numFmtId="0" fontId="33" fillId="0" borderId="81" xfId="0" applyFont="1" applyFill="1" applyBorder="1" applyAlignment="1">
      <alignment horizontal="center"/>
    </xf>
    <xf numFmtId="0" fontId="28" fillId="0" borderId="81" xfId="0" applyFont="1" applyFill="1" applyBorder="1" applyAlignment="1">
      <alignment horizontal="center"/>
    </xf>
    <xf numFmtId="0" fontId="33" fillId="0" borderId="17" xfId="0" applyFont="1" applyFill="1" applyBorder="1" applyAlignment="1">
      <alignment horizontal="center"/>
    </xf>
    <xf numFmtId="0" fontId="47" fillId="0" borderId="8" xfId="0" applyFont="1" applyFill="1" applyBorder="1" applyAlignment="1">
      <alignment horizontal="right" wrapText="1" indent="1"/>
    </xf>
    <xf numFmtId="0" fontId="47" fillId="0" borderId="15" xfId="0" applyFont="1" applyFill="1" applyBorder="1" applyAlignment="1">
      <alignment horizontal="left" vertical="center" indent="1"/>
    </xf>
    <xf numFmtId="2" fontId="32" fillId="0" borderId="0" xfId="0" applyNumberFormat="1" applyFont="1" applyFill="1"/>
    <xf numFmtId="1" fontId="32" fillId="0" borderId="35" xfId="0" applyNumberFormat="1" applyFont="1" applyFill="1" applyBorder="1" applyAlignment="1"/>
    <xf numFmtId="0" fontId="33" fillId="0" borderId="8" xfId="0" applyFont="1" applyFill="1" applyBorder="1" applyAlignment="1">
      <alignment horizontal="center"/>
    </xf>
    <xf numFmtId="0" fontId="33" fillId="0" borderId="44" xfId="0" applyFont="1" applyFill="1" applyBorder="1" applyAlignment="1">
      <alignment horizontal="center"/>
    </xf>
    <xf numFmtId="0" fontId="33" fillId="0" borderId="45" xfId="0" applyFont="1" applyFill="1" applyBorder="1" applyAlignment="1">
      <alignment horizontal="center"/>
    </xf>
    <xf numFmtId="0" fontId="33" fillId="0" borderId="15" xfId="0" applyFont="1" applyFill="1" applyBorder="1" applyAlignment="1">
      <alignment horizontal="center"/>
    </xf>
    <xf numFmtId="0" fontId="32" fillId="0" borderId="35" xfId="0" applyFont="1" applyFill="1" applyBorder="1" applyAlignment="1">
      <alignment horizontal="right" indent="1"/>
    </xf>
    <xf numFmtId="0" fontId="32" fillId="0" borderId="36" xfId="0" applyFont="1" applyFill="1" applyBorder="1" applyAlignment="1">
      <alignment horizontal="right" indent="1"/>
    </xf>
    <xf numFmtId="0" fontId="48" fillId="0" borderId="36" xfId="0" applyFont="1" applyFill="1" applyBorder="1" applyAlignment="1">
      <alignment horizontal="right" indent="1"/>
    </xf>
    <xf numFmtId="0" fontId="32" fillId="0" borderId="24" xfId="0" applyFont="1" applyFill="1" applyBorder="1"/>
    <xf numFmtId="0" fontId="32" fillId="0" borderId="42" xfId="0" applyFont="1" applyFill="1" applyBorder="1"/>
    <xf numFmtId="0" fontId="32" fillId="0" borderId="81" xfId="0" applyFont="1" applyFill="1" applyBorder="1"/>
    <xf numFmtId="0" fontId="48" fillId="0" borderId="81" xfId="0" applyFont="1" applyFill="1" applyBorder="1"/>
    <xf numFmtId="168" fontId="32" fillId="0" borderId="0" xfId="0" applyNumberFormat="1" applyFont="1" applyFill="1"/>
    <xf numFmtId="0" fontId="28" fillId="0" borderId="0" xfId="0" applyFont="1" applyFill="1"/>
    <xf numFmtId="0" fontId="49" fillId="0" borderId="0" xfId="0" applyFont="1" applyFill="1" applyAlignment="1">
      <alignment horizontal="center"/>
    </xf>
    <xf numFmtId="175" fontId="28" fillId="0" borderId="0" xfId="1" applyNumberFormat="1" applyFont="1" applyFill="1"/>
    <xf numFmtId="177" fontId="33" fillId="0" borderId="44" xfId="1" applyNumberFormat="1" applyFont="1" applyFill="1" applyBorder="1" applyAlignment="1">
      <alignment horizontal="right" indent="1"/>
    </xf>
    <xf numFmtId="177" fontId="33" fillId="0" borderId="45" xfId="1" applyNumberFormat="1" applyFont="1" applyFill="1" applyBorder="1" applyAlignment="1">
      <alignment horizontal="right" indent="1"/>
    </xf>
    <xf numFmtId="3" fontId="33" fillId="0" borderId="45" xfId="1" applyNumberFormat="1" applyFont="1" applyFill="1" applyBorder="1" applyAlignment="1">
      <alignment horizontal="right" indent="1"/>
    </xf>
    <xf numFmtId="173" fontId="33" fillId="0" borderId="0" xfId="1" applyNumberFormat="1" applyFont="1" applyFill="1"/>
    <xf numFmtId="0" fontId="30" fillId="0" borderId="0" xfId="12" applyFont="1" applyFill="1"/>
    <xf numFmtId="1" fontId="10" fillId="0" borderId="0" xfId="0" applyNumberFormat="1" applyFont="1" applyFill="1"/>
    <xf numFmtId="1" fontId="24" fillId="0" borderId="0" xfId="1" applyNumberFormat="1" applyFont="1" applyFill="1"/>
    <xf numFmtId="170" fontId="24" fillId="0" borderId="0" xfId="1" applyNumberFormat="1" applyFont="1" applyFill="1"/>
    <xf numFmtId="170" fontId="29" fillId="0" borderId="0" xfId="1" applyNumberFormat="1" applyFont="1" applyFill="1"/>
    <xf numFmtId="169" fontId="24" fillId="0" borderId="0" xfId="1" applyNumberFormat="1" applyFont="1" applyFill="1"/>
    <xf numFmtId="168" fontId="24" fillId="0" borderId="0" xfId="1" applyNumberFormat="1" applyFont="1" applyFill="1"/>
    <xf numFmtId="168" fontId="29" fillId="0" borderId="0" xfId="1" applyNumberFormat="1" applyFont="1" applyFill="1"/>
    <xf numFmtId="175" fontId="30" fillId="0" borderId="0" xfId="1" applyNumberFormat="1" applyFont="1" applyFill="1"/>
    <xf numFmtId="168" fontId="10" fillId="0" borderId="0" xfId="0" applyNumberFormat="1" applyFont="1" applyFill="1"/>
    <xf numFmtId="0" fontId="20" fillId="0" borderId="0" xfId="12" applyFont="1" applyFill="1" applyAlignment="1">
      <alignment wrapText="1"/>
    </xf>
    <xf numFmtId="173" fontId="20" fillId="0" borderId="0" xfId="1" applyNumberFormat="1" applyFont="1" applyFill="1"/>
    <xf numFmtId="0" fontId="30" fillId="0" borderId="0" xfId="0" applyFont="1" applyFill="1"/>
    <xf numFmtId="1" fontId="36" fillId="0" borderId="0" xfId="0" applyNumberFormat="1" applyFont="1" applyFill="1"/>
    <xf numFmtId="0" fontId="39" fillId="0" borderId="0" xfId="12" applyFont="1" applyFill="1" applyAlignment="1"/>
    <xf numFmtId="0" fontId="39" fillId="0" borderId="0" xfId="12" applyFont="1" applyFill="1" applyBorder="1" applyAlignment="1"/>
    <xf numFmtId="0" fontId="39" fillId="0" borderId="0" xfId="0" applyFont="1" applyFill="1"/>
    <xf numFmtId="177" fontId="39" fillId="0" borderId="0" xfId="1" applyNumberFormat="1" applyFont="1" applyFill="1"/>
    <xf numFmtId="0" fontId="39" fillId="0" borderId="0" xfId="12" applyFont="1" applyFill="1" applyAlignment="1">
      <alignment horizontal="right"/>
    </xf>
    <xf numFmtId="1" fontId="32" fillId="0" borderId="54" xfId="0" applyNumberFormat="1" applyFont="1" applyFill="1" applyBorder="1" applyAlignment="1">
      <alignment horizontal="right" indent="1"/>
    </xf>
    <xf numFmtId="1" fontId="32" fillId="0" borderId="47" xfId="0" applyNumberFormat="1" applyFont="1" applyFill="1" applyBorder="1" applyAlignment="1">
      <alignment horizontal="right" indent="1"/>
    </xf>
    <xf numFmtId="1" fontId="32" fillId="0" borderId="55" xfId="0" applyNumberFormat="1" applyFont="1" applyFill="1" applyBorder="1" applyAlignment="1">
      <alignment horizontal="right" indent="1"/>
    </xf>
    <xf numFmtId="0" fontId="32" fillId="0" borderId="15" xfId="0" applyFont="1" applyFill="1" applyBorder="1" applyAlignment="1">
      <alignment horizontal="left" vertical="top" indent="1"/>
    </xf>
    <xf numFmtId="0" fontId="33" fillId="0" borderId="8" xfId="4" applyFont="1" applyFill="1" applyBorder="1" applyAlignment="1">
      <alignment horizontal="right" indent="1"/>
    </xf>
    <xf numFmtId="1" fontId="33" fillId="0" borderId="44" xfId="6" applyNumberFormat="1" applyFont="1" applyFill="1" applyBorder="1" applyAlignment="1">
      <alignment horizontal="right"/>
    </xf>
    <xf numFmtId="1" fontId="33" fillId="0" borderId="44" xfId="6" applyNumberFormat="1" applyFont="1" applyFill="1" applyBorder="1" applyAlignment="1">
      <alignment horizontal="right" vertical="center"/>
    </xf>
    <xf numFmtId="1" fontId="33" fillId="0" borderId="54" xfId="6" applyNumberFormat="1" applyFont="1" applyFill="1" applyBorder="1" applyAlignment="1">
      <alignment horizontal="right"/>
    </xf>
    <xf numFmtId="1" fontId="33" fillId="0" borderId="47" xfId="6" applyNumberFormat="1" applyFont="1" applyFill="1" applyBorder="1" applyAlignment="1">
      <alignment horizontal="right"/>
    </xf>
    <xf numFmtId="0" fontId="32" fillId="0" borderId="0" xfId="6" applyFont="1" applyFill="1"/>
    <xf numFmtId="1" fontId="32" fillId="0" borderId="0" xfId="0" applyNumberFormat="1" applyFont="1" applyFill="1" applyAlignment="1">
      <alignment horizontal="center"/>
    </xf>
    <xf numFmtId="1" fontId="33" fillId="0" borderId="0" xfId="0" applyNumberFormat="1" applyFont="1" applyFill="1" applyAlignment="1">
      <alignment horizontal="center"/>
    </xf>
    <xf numFmtId="0" fontId="47" fillId="0" borderId="74" xfId="0" applyFont="1" applyFill="1" applyBorder="1" applyAlignment="1">
      <alignment horizontal="right" wrapText="1"/>
    </xf>
    <xf numFmtId="0" fontId="47" fillId="0" borderId="15" xfId="0" applyFont="1" applyFill="1" applyBorder="1" applyAlignment="1">
      <alignment horizontal="left" wrapText="1" indent="2"/>
    </xf>
    <xf numFmtId="0" fontId="32" fillId="0" borderId="75" xfId="0" applyFont="1" applyFill="1" applyBorder="1"/>
    <xf numFmtId="0" fontId="33" fillId="0" borderId="0" xfId="0" applyFont="1" applyFill="1" applyBorder="1" applyAlignment="1">
      <alignment horizontal="right" indent="1"/>
    </xf>
    <xf numFmtId="1" fontId="33" fillId="0" borderId="45" xfId="0" applyNumberFormat="1" applyFont="1" applyFill="1" applyBorder="1" applyAlignment="1">
      <alignment horizontal="right" indent="1"/>
    </xf>
    <xf numFmtId="0" fontId="33" fillId="0" borderId="15" xfId="0" quotePrefix="1" applyFont="1" applyFill="1" applyBorder="1" applyAlignment="1">
      <alignment horizontal="left" indent="1"/>
    </xf>
    <xf numFmtId="0" fontId="33" fillId="0" borderId="0" xfId="0" applyFont="1" applyFill="1" applyBorder="1" applyAlignment="1">
      <alignment horizontal="left" indent="1"/>
    </xf>
    <xf numFmtId="0" fontId="33" fillId="0" borderId="0" xfId="5" applyFont="1" applyFill="1"/>
    <xf numFmtId="0" fontId="32" fillId="0" borderId="0" xfId="5" applyFont="1" applyFill="1" applyAlignment="1">
      <alignment horizontal="center"/>
    </xf>
    <xf numFmtId="0" fontId="47" fillId="0" borderId="8" xfId="5" applyFont="1" applyFill="1" applyBorder="1" applyAlignment="1">
      <alignment horizontal="right" wrapText="1"/>
    </xf>
    <xf numFmtId="0" fontId="33" fillId="0" borderId="13" xfId="5" applyFont="1" applyFill="1" applyBorder="1" applyAlignment="1">
      <alignment horizontal="center"/>
    </xf>
    <xf numFmtId="0" fontId="33" fillId="0" borderId="44" xfId="5" applyFont="1" applyFill="1" applyBorder="1" applyAlignment="1">
      <alignment horizontal="center"/>
    </xf>
    <xf numFmtId="0" fontId="33" fillId="0" borderId="54" xfId="5" applyFont="1" applyFill="1" applyBorder="1" applyAlignment="1">
      <alignment horizontal="center"/>
    </xf>
    <xf numFmtId="0" fontId="33" fillId="0" borderId="47" xfId="5" applyFont="1" applyFill="1" applyBorder="1" applyAlignment="1">
      <alignment horizontal="center"/>
    </xf>
    <xf numFmtId="0" fontId="33" fillId="0" borderId="57" xfId="5" applyFont="1" applyFill="1" applyBorder="1" applyAlignment="1">
      <alignment horizontal="center"/>
    </xf>
    <xf numFmtId="1" fontId="33" fillId="0" borderId="0" xfId="5" applyNumberFormat="1" applyFont="1" applyFill="1"/>
    <xf numFmtId="0" fontId="32" fillId="0" borderId="0" xfId="5" applyFont="1" applyFill="1" applyBorder="1"/>
    <xf numFmtId="1" fontId="33" fillId="0" borderId="44" xfId="0" applyNumberFormat="1" applyFont="1" applyFill="1" applyBorder="1" applyAlignment="1">
      <alignment horizontal="center"/>
    </xf>
    <xf numFmtId="1" fontId="33" fillId="0" borderId="47" xfId="0" applyNumberFormat="1" applyFont="1" applyFill="1" applyBorder="1" applyAlignment="1">
      <alignment horizontal="center"/>
    </xf>
    <xf numFmtId="1" fontId="33" fillId="0" borderId="54" xfId="0" applyNumberFormat="1" applyFont="1" applyFill="1" applyBorder="1" applyAlignment="1">
      <alignment horizontal="center"/>
    </xf>
    <xf numFmtId="1" fontId="33" fillId="0" borderId="55" xfId="0" applyNumberFormat="1" applyFont="1" applyFill="1" applyBorder="1" applyAlignment="1">
      <alignment horizontal="center"/>
    </xf>
    <xf numFmtId="0" fontId="32" fillId="0" borderId="9" xfId="0" applyFont="1" applyFill="1" applyBorder="1" applyAlignment="1">
      <alignment horizontal="right" indent="1"/>
    </xf>
    <xf numFmtId="0" fontId="32" fillId="0" borderId="8" xfId="0" applyFont="1" applyFill="1" applyBorder="1" applyAlignment="1">
      <alignment horizontal="right" vertical="center" indent="1"/>
    </xf>
    <xf numFmtId="0" fontId="47" fillId="0" borderId="8" xfId="0" applyFont="1" applyFill="1" applyBorder="1" applyAlignment="1">
      <alignment horizontal="right" vertical="center" indent="1"/>
    </xf>
    <xf numFmtId="0" fontId="32" fillId="0" borderId="0" xfId="6" applyFont="1" applyFill="1" applyAlignment="1">
      <alignment horizontal="center"/>
    </xf>
    <xf numFmtId="0" fontId="33" fillId="0" borderId="0" xfId="6" applyFont="1" applyFill="1"/>
    <xf numFmtId="0" fontId="33" fillId="0" borderId="0" xfId="6" applyFont="1" applyFill="1" applyAlignment="1">
      <alignment horizontal="center"/>
    </xf>
    <xf numFmtId="1" fontId="32" fillId="0" borderId="0" xfId="6" applyNumberFormat="1" applyFont="1" applyFill="1"/>
    <xf numFmtId="177" fontId="32" fillId="0" borderId="44" xfId="1" applyNumberFormat="1" applyFont="1" applyFill="1" applyBorder="1" applyAlignment="1">
      <alignment horizontal="right" vertical="top"/>
    </xf>
    <xf numFmtId="177" fontId="32" fillId="0" borderId="0" xfId="1" applyNumberFormat="1" applyFont="1" applyFill="1" applyBorder="1" applyAlignment="1">
      <alignment horizontal="right" indent="1"/>
    </xf>
    <xf numFmtId="177" fontId="33" fillId="0" borderId="0" xfId="1" applyNumberFormat="1" applyFont="1" applyFill="1" applyBorder="1" applyAlignment="1">
      <alignment horizontal="right" indent="1"/>
    </xf>
    <xf numFmtId="177" fontId="33" fillId="0" borderId="44" xfId="1" applyNumberFormat="1" applyFont="1" applyFill="1" applyBorder="1" applyAlignment="1">
      <alignment horizontal="center"/>
    </xf>
    <xf numFmtId="177" fontId="32" fillId="0" borderId="10" xfId="1" applyNumberFormat="1" applyFont="1" applyFill="1" applyBorder="1" applyAlignment="1">
      <alignment horizontal="right" indent="1"/>
    </xf>
    <xf numFmtId="177" fontId="36" fillId="0" borderId="0" xfId="1" applyNumberFormat="1" applyFont="1" applyFill="1" applyBorder="1" applyAlignment="1">
      <alignment horizontal="right" indent="1"/>
    </xf>
    <xf numFmtId="177" fontId="39" fillId="0" borderId="0" xfId="1" applyNumberFormat="1" applyFont="1" applyFill="1" applyBorder="1" applyAlignment="1">
      <alignment horizontal="right" indent="1"/>
    </xf>
    <xf numFmtId="0" fontId="41" fillId="0" borderId="0" xfId="12" applyFont="1" applyFill="1" applyAlignment="1"/>
    <xf numFmtId="0" fontId="44" fillId="0" borderId="0" xfId="0" applyFont="1" applyFill="1"/>
    <xf numFmtId="0" fontId="44" fillId="0" borderId="0" xfId="5" applyFont="1" applyFill="1"/>
    <xf numFmtId="0" fontId="41" fillId="0" borderId="0" xfId="5" applyFont="1" applyFill="1" applyAlignment="1"/>
    <xf numFmtId="1" fontId="39" fillId="0" borderId="0" xfId="0" applyNumberFormat="1" applyFont="1" applyFill="1"/>
    <xf numFmtId="0" fontId="39" fillId="0" borderId="0" xfId="5" applyFont="1" applyFill="1"/>
    <xf numFmtId="0" fontId="36" fillId="0" borderId="0" xfId="5" applyFont="1" applyFill="1" applyAlignment="1">
      <alignment horizontal="right"/>
    </xf>
    <xf numFmtId="0" fontId="36" fillId="0" borderId="0" xfId="5" applyFont="1" applyFill="1"/>
    <xf numFmtId="1" fontId="36" fillId="0" borderId="0" xfId="0" applyNumberFormat="1" applyFont="1" applyFill="1" applyAlignment="1">
      <alignment horizontal="right"/>
    </xf>
    <xf numFmtId="0" fontId="36" fillId="0" borderId="0" xfId="6" applyFont="1" applyFill="1" applyAlignment="1">
      <alignment horizontal="right"/>
    </xf>
    <xf numFmtId="0" fontId="39" fillId="0" borderId="0" xfId="6" applyFont="1" applyFill="1"/>
    <xf numFmtId="0" fontId="36" fillId="0" borderId="0" xfId="6" applyFont="1" applyFill="1"/>
    <xf numFmtId="0" fontId="39" fillId="0" borderId="0" xfId="12" applyFont="1" applyFill="1" applyAlignment="1">
      <alignment horizontal="left" readingOrder="1"/>
    </xf>
    <xf numFmtId="1" fontId="36" fillId="0" borderId="0" xfId="6" applyNumberFormat="1" applyFont="1" applyFill="1"/>
    <xf numFmtId="0" fontId="33" fillId="0" borderId="5" xfId="0" applyFont="1" applyFill="1" applyBorder="1" applyAlignment="1">
      <alignment horizontal="right" indent="1"/>
    </xf>
    <xf numFmtId="0" fontId="39" fillId="0" borderId="0" xfId="26" applyFont="1" applyFill="1" applyBorder="1"/>
    <xf numFmtId="0" fontId="32" fillId="0" borderId="0" xfId="8" applyFont="1" applyFill="1"/>
    <xf numFmtId="0" fontId="32" fillId="0" borderId="74" xfId="8" applyFont="1" applyFill="1" applyBorder="1" applyAlignment="1">
      <alignment horizontal="right" indent="1"/>
    </xf>
    <xf numFmtId="0" fontId="32" fillId="0" borderId="44" xfId="8" applyFont="1" applyFill="1" applyBorder="1"/>
    <xf numFmtId="0" fontId="32" fillId="0" borderId="47" xfId="8" applyFont="1" applyFill="1" applyBorder="1"/>
    <xf numFmtId="0" fontId="32" fillId="0" borderId="54" xfId="8" applyFont="1" applyFill="1" applyBorder="1"/>
    <xf numFmtId="0" fontId="32" fillId="0" borderId="55" xfId="8" applyFont="1" applyFill="1" applyBorder="1"/>
    <xf numFmtId="0" fontId="32" fillId="0" borderId="15" xfId="8" applyFont="1" applyFill="1" applyBorder="1" applyAlignment="1">
      <alignment horizontal="left" indent="1"/>
    </xf>
    <xf numFmtId="0" fontId="32" fillId="0" borderId="15" xfId="12" applyFont="1" applyFill="1" applyBorder="1" applyAlignment="1">
      <alignment horizontal="left" vertical="center" indent="1"/>
    </xf>
    <xf numFmtId="0" fontId="39" fillId="0" borderId="0" xfId="8" applyFont="1" applyFill="1"/>
    <xf numFmtId="0" fontId="36" fillId="0" borderId="0" xfId="8" applyFont="1" applyFill="1" applyAlignment="1">
      <alignment horizontal="right" readingOrder="2"/>
    </xf>
    <xf numFmtId="0" fontId="36" fillId="0" borderId="0" xfId="8" applyFont="1" applyFill="1"/>
    <xf numFmtId="0" fontId="32" fillId="2" borderId="0" xfId="6" applyFont="1" applyFill="1" applyBorder="1" applyAlignment="1">
      <alignment vertical="center"/>
    </xf>
    <xf numFmtId="1" fontId="33" fillId="0" borderId="55" xfId="6" applyNumberFormat="1" applyFont="1" applyFill="1" applyBorder="1" applyAlignment="1">
      <alignment horizontal="right"/>
    </xf>
    <xf numFmtId="0" fontId="33" fillId="0" borderId="15" xfId="6" applyFont="1" applyFill="1" applyBorder="1" applyAlignment="1">
      <alignment horizontal="left" indent="1"/>
    </xf>
    <xf numFmtId="177" fontId="32" fillId="0" borderId="0" xfId="1" applyNumberFormat="1" applyFont="1" applyFill="1" applyBorder="1" applyAlignment="1">
      <alignment horizontal="right" vertical="top"/>
    </xf>
    <xf numFmtId="1" fontId="33" fillId="0" borderId="15" xfId="6" applyNumberFormat="1" applyFont="1" applyFill="1" applyBorder="1" applyAlignment="1">
      <alignment horizontal="right"/>
    </xf>
    <xf numFmtId="1" fontId="33" fillId="0" borderId="34" xfId="6" applyNumberFormat="1" applyFont="1" applyFill="1" applyBorder="1" applyAlignment="1">
      <alignment horizontal="right"/>
    </xf>
    <xf numFmtId="1" fontId="33" fillId="0" borderId="33" xfId="6" applyNumberFormat="1" applyFont="1" applyFill="1" applyBorder="1" applyAlignment="1">
      <alignment horizontal="right"/>
    </xf>
    <xf numFmtId="0" fontId="32" fillId="0" borderId="0" xfId="21" applyFont="1" applyFill="1"/>
    <xf numFmtId="1" fontId="32" fillId="0" borderId="0" xfId="21" applyNumberFormat="1" applyFont="1" applyFill="1"/>
    <xf numFmtId="0" fontId="32" fillId="0" borderId="35" xfId="21" applyFont="1" applyFill="1" applyBorder="1" applyAlignment="1">
      <alignment horizontal="right" indent="1"/>
    </xf>
    <xf numFmtId="0" fontId="32" fillId="0" borderId="77" xfId="21" applyFont="1" applyFill="1" applyBorder="1" applyAlignment="1">
      <alignment horizontal="right" indent="1"/>
    </xf>
    <xf numFmtId="0" fontId="32" fillId="0" borderId="48" xfId="21" applyFont="1" applyFill="1" applyBorder="1" applyAlignment="1">
      <alignment horizontal="right" indent="1"/>
    </xf>
    <xf numFmtId="0" fontId="32" fillId="0" borderId="56" xfId="21" applyFont="1" applyFill="1" applyBorder="1" applyAlignment="1">
      <alignment horizontal="right" indent="1"/>
    </xf>
    <xf numFmtId="0" fontId="32" fillId="0" borderId="41" xfId="21" applyFont="1" applyFill="1" applyBorder="1" applyAlignment="1">
      <alignment horizontal="right" indent="1"/>
    </xf>
    <xf numFmtId="0" fontId="32" fillId="0" borderId="73" xfId="21" applyFont="1" applyFill="1" applyBorder="1" applyAlignment="1">
      <alignment horizontal="left"/>
    </xf>
    <xf numFmtId="0" fontId="17" fillId="0" borderId="0" xfId="21" applyFont="1" applyFill="1" applyAlignment="1">
      <alignment vertical="center"/>
    </xf>
    <xf numFmtId="0" fontId="17" fillId="0" borderId="0" xfId="21" applyFont="1" applyFill="1" applyAlignment="1">
      <alignment horizontal="center" vertical="center"/>
    </xf>
    <xf numFmtId="0" fontId="33" fillId="0" borderId="0" xfId="21" applyFont="1" applyFill="1" applyAlignment="1">
      <alignment vertical="center"/>
    </xf>
    <xf numFmtId="0" fontId="32" fillId="0" borderId="0" xfId="21" applyFont="1" applyFill="1" applyAlignment="1">
      <alignment horizontal="center" vertical="center"/>
    </xf>
    <xf numFmtId="177" fontId="33" fillId="0" borderId="8" xfId="1" applyNumberFormat="1" applyFont="1" applyFill="1" applyBorder="1" applyAlignment="1">
      <alignment horizontal="right" indent="1"/>
    </xf>
    <xf numFmtId="0" fontId="39" fillId="0" borderId="0" xfId="21" applyFont="1" applyFill="1"/>
    <xf numFmtId="0" fontId="36" fillId="0" borderId="0" xfId="21" applyFont="1" applyFill="1" applyAlignment="1">
      <alignment horizontal="right"/>
    </xf>
    <xf numFmtId="1" fontId="39" fillId="0" borderId="0" xfId="21" applyNumberFormat="1" applyFont="1" applyFill="1"/>
    <xf numFmtId="0" fontId="36" fillId="0" borderId="0" xfId="21" applyFont="1" applyFill="1"/>
    <xf numFmtId="177" fontId="32" fillId="0" borderId="0" xfId="1" applyNumberFormat="1" applyFont="1" applyFill="1"/>
    <xf numFmtId="49" fontId="33" fillId="0" borderId="15" xfId="1" applyNumberFormat="1" applyFont="1" applyFill="1" applyBorder="1" applyAlignment="1">
      <alignment horizontal="left" indent="1"/>
    </xf>
    <xf numFmtId="49" fontId="14" fillId="0" borderId="0" xfId="12" applyNumberFormat="1" applyFont="1" applyFill="1"/>
    <xf numFmtId="0" fontId="17" fillId="2" borderId="44" xfId="12" applyFont="1" applyFill="1" applyBorder="1" applyAlignment="1">
      <alignment horizontal="center" vertical="center"/>
    </xf>
    <xf numFmtId="0" fontId="39" fillId="0" borderId="0" xfId="12" applyFont="1" applyFill="1" applyBorder="1" applyAlignment="1">
      <alignment horizontal="right" readingOrder="2"/>
    </xf>
    <xf numFmtId="168" fontId="39" fillId="0" borderId="0" xfId="12" applyNumberFormat="1" applyFont="1" applyFill="1" applyBorder="1" applyAlignment="1">
      <alignment horizontal="right" indent="2"/>
    </xf>
    <xf numFmtId="0" fontId="41" fillId="0" borderId="0" xfId="0" applyFont="1" applyFill="1"/>
    <xf numFmtId="0" fontId="39" fillId="0" borderId="0" xfId="0" applyNumberFormat="1" applyFont="1" applyFill="1"/>
    <xf numFmtId="0" fontId="33" fillId="0" borderId="0" xfId="13" applyFont="1" applyFill="1"/>
    <xf numFmtId="2" fontId="32" fillId="2" borderId="3" xfId="11" applyNumberFormat="1" applyFont="1" applyFill="1" applyBorder="1" applyAlignment="1">
      <alignment horizontal="center" vertical="center"/>
    </xf>
    <xf numFmtId="0" fontId="33" fillId="0" borderId="0" xfId="13" applyFont="1" applyFill="1" applyAlignment="1">
      <alignment horizontal="center"/>
    </xf>
    <xf numFmtId="0" fontId="33" fillId="0" borderId="24" xfId="13" applyFont="1" applyFill="1" applyBorder="1" applyAlignment="1">
      <alignment horizontal="center"/>
    </xf>
    <xf numFmtId="0" fontId="33" fillId="0" borderId="42" xfId="13" applyFont="1" applyFill="1" applyBorder="1" applyAlignment="1">
      <alignment horizontal="center"/>
    </xf>
    <xf numFmtId="0" fontId="33" fillId="0" borderId="17" xfId="13" applyFont="1" applyFill="1" applyBorder="1" applyAlignment="1">
      <alignment horizontal="center"/>
    </xf>
    <xf numFmtId="0" fontId="11" fillId="2" borderId="44" xfId="13" applyFont="1" applyFill="1" applyBorder="1" applyAlignment="1">
      <alignment horizontal="center" vertical="center"/>
    </xf>
    <xf numFmtId="2" fontId="11" fillId="2" borderId="44" xfId="11" applyNumberFormat="1" applyFont="1" applyFill="1" applyBorder="1" applyAlignment="1">
      <alignment horizontal="center" vertical="center"/>
    </xf>
    <xf numFmtId="0" fontId="41" fillId="0" borderId="0" xfId="13" applyFont="1" applyFill="1" applyAlignment="1">
      <alignment horizontal="center"/>
    </xf>
    <xf numFmtId="0" fontId="36" fillId="0" borderId="0" xfId="12" applyFont="1" applyFill="1"/>
    <xf numFmtId="0" fontId="39" fillId="0" borderId="0" xfId="13" applyFont="1" applyFill="1" applyAlignment="1">
      <alignment horizontal="right" readingOrder="2"/>
    </xf>
    <xf numFmtId="168" fontId="39" fillId="0" borderId="0" xfId="13" applyNumberFormat="1" applyFont="1" applyFill="1" applyBorder="1" applyAlignment="1">
      <alignment horizontal="right" indent="2"/>
    </xf>
    <xf numFmtId="0" fontId="39" fillId="0" borderId="0" xfId="13" applyFont="1" applyFill="1"/>
    <xf numFmtId="0" fontId="50" fillId="2" borderId="22" xfId="0" applyFont="1" applyFill="1" applyBorder="1" applyAlignment="1">
      <alignment horizontal="center"/>
    </xf>
    <xf numFmtId="0" fontId="50" fillId="2" borderId="44" xfId="0" applyFont="1" applyFill="1" applyBorder="1" applyAlignment="1">
      <alignment horizontal="center"/>
    </xf>
    <xf numFmtId="0" fontId="47" fillId="0" borderId="9" xfId="11" applyFont="1" applyFill="1" applyBorder="1" applyAlignment="1">
      <alignment horizontal="right" indent="1"/>
    </xf>
    <xf numFmtId="0" fontId="32" fillId="0" borderId="0" xfId="4" applyFont="1" applyFill="1" applyAlignment="1">
      <alignment vertical="center"/>
    </xf>
    <xf numFmtId="0" fontId="33" fillId="0" borderId="0" xfId="4" applyFont="1" applyFill="1" applyAlignment="1">
      <alignment vertical="center"/>
    </xf>
    <xf numFmtId="0" fontId="33" fillId="0" borderId="0" xfId="4" applyFont="1" applyFill="1"/>
    <xf numFmtId="0" fontId="33" fillId="0" borderId="9" xfId="4" applyFont="1" applyFill="1" applyBorder="1" applyAlignment="1">
      <alignment horizontal="right" indent="1"/>
    </xf>
    <xf numFmtId="0" fontId="33" fillId="0" borderId="49" xfId="4" applyFont="1" applyFill="1" applyBorder="1" applyAlignment="1">
      <alignment horizontal="right"/>
    </xf>
    <xf numFmtId="0" fontId="33" fillId="0" borderId="77" xfId="4" applyFont="1" applyFill="1" applyBorder="1" applyAlignment="1">
      <alignment horizontal="right"/>
    </xf>
    <xf numFmtId="0" fontId="33" fillId="0" borderId="48" xfId="4" applyFont="1" applyFill="1" applyBorder="1" applyAlignment="1">
      <alignment horizontal="right"/>
    </xf>
    <xf numFmtId="0" fontId="33" fillId="0" borderId="56" xfId="4" applyFont="1" applyFill="1" applyBorder="1" applyAlignment="1">
      <alignment horizontal="right"/>
    </xf>
    <xf numFmtId="0" fontId="33" fillId="0" borderId="73" xfId="4" applyFont="1" applyFill="1" applyBorder="1" applyAlignment="1">
      <alignment horizontal="left" indent="1"/>
    </xf>
    <xf numFmtId="177" fontId="32" fillId="0" borderId="0" xfId="1" applyNumberFormat="1" applyFont="1" applyFill="1" applyAlignment="1">
      <alignment vertical="center"/>
    </xf>
    <xf numFmtId="0" fontId="39" fillId="0" borderId="0" xfId="4" applyFont="1" applyFill="1"/>
    <xf numFmtId="0" fontId="39" fillId="0" borderId="0" xfId="4" applyFont="1" applyFill="1" applyBorder="1"/>
    <xf numFmtId="0" fontId="44" fillId="0" borderId="0" xfId="4" applyFont="1" applyFill="1"/>
    <xf numFmtId="0" fontId="36" fillId="0" borderId="0" xfId="4" applyFont="1" applyFill="1" applyAlignment="1">
      <alignment horizontal="right"/>
    </xf>
    <xf numFmtId="0" fontId="36" fillId="0" borderId="0" xfId="4" applyFont="1" applyFill="1"/>
    <xf numFmtId="0" fontId="17" fillId="0" borderId="0" xfId="4" applyFont="1" applyFill="1" applyAlignment="1">
      <alignment vertical="center"/>
    </xf>
    <xf numFmtId="49" fontId="32" fillId="0" borderId="15" xfId="1" applyNumberFormat="1" applyFont="1" applyFill="1" applyBorder="1" applyAlignment="1">
      <alignment horizontal="left" vertical="center" indent="1"/>
    </xf>
    <xf numFmtId="0" fontId="32" fillId="0" borderId="44" xfId="0" applyFont="1" applyFill="1" applyBorder="1" applyAlignment="1">
      <alignment horizontal="right" indent="2"/>
    </xf>
    <xf numFmtId="0" fontId="32" fillId="0" borderId="45" xfId="0" applyFont="1" applyFill="1" applyBorder="1" applyAlignment="1">
      <alignment horizontal="right" indent="2"/>
    </xf>
    <xf numFmtId="0" fontId="39" fillId="0" borderId="0" xfId="0" applyFont="1" applyFill="1" applyBorder="1" applyAlignment="1">
      <alignment horizontal="right" readingOrder="2"/>
    </xf>
    <xf numFmtId="0" fontId="33" fillId="0" borderId="44" xfId="0" applyFont="1" applyFill="1" applyBorder="1" applyAlignment="1">
      <alignment horizontal="right" indent="1"/>
    </xf>
    <xf numFmtId="0" fontId="33" fillId="0" borderId="31" xfId="0" applyFont="1" applyFill="1" applyBorder="1" applyAlignment="1">
      <alignment horizontal="center" vertical="center"/>
    </xf>
    <xf numFmtId="0" fontId="50" fillId="2" borderId="22" xfId="4" applyFont="1" applyFill="1" applyBorder="1" applyAlignment="1">
      <alignment horizontal="center" vertical="center" wrapText="1"/>
    </xf>
    <xf numFmtId="49" fontId="50" fillId="2" borderId="22" xfId="4" applyNumberFormat="1" applyFont="1" applyFill="1" applyBorder="1" applyAlignment="1">
      <alignment horizontal="center" vertical="center"/>
    </xf>
    <xf numFmtId="0" fontId="32" fillId="0" borderId="16" xfId="0" applyNumberFormat="1" applyFont="1" applyFill="1" applyBorder="1" applyAlignment="1"/>
    <xf numFmtId="0" fontId="33" fillId="0" borderId="25" xfId="0" applyFont="1" applyFill="1" applyBorder="1"/>
    <xf numFmtId="1" fontId="33" fillId="0" borderId="44" xfId="0" applyNumberFormat="1" applyFont="1" applyFill="1" applyBorder="1" applyAlignment="1">
      <alignment vertical="center"/>
    </xf>
    <xf numFmtId="0" fontId="33" fillId="0" borderId="4" xfId="0" applyFont="1" applyFill="1" applyBorder="1"/>
    <xf numFmtId="0" fontId="33" fillId="0" borderId="4" xfId="0" applyFont="1" applyFill="1" applyBorder="1" applyAlignment="1">
      <alignment horizontal="left" indent="1"/>
    </xf>
    <xf numFmtId="0" fontId="33" fillId="0" borderId="5" xfId="0" applyFont="1" applyFill="1" applyBorder="1"/>
    <xf numFmtId="0" fontId="33" fillId="0" borderId="14" xfId="0" applyFont="1" applyFill="1" applyBorder="1"/>
    <xf numFmtId="0" fontId="33" fillId="0" borderId="12" xfId="0" applyFont="1" applyFill="1" applyBorder="1"/>
    <xf numFmtId="177" fontId="33" fillId="0" borderId="44" xfId="1" applyNumberFormat="1" applyFont="1" applyFill="1" applyBorder="1" applyAlignment="1">
      <alignment vertical="center"/>
    </xf>
    <xf numFmtId="49" fontId="32" fillId="0" borderId="5" xfId="0" applyNumberFormat="1" applyFont="1" applyFill="1" applyBorder="1" applyAlignment="1">
      <alignment horizontal="right" vertical="center" indent="1"/>
    </xf>
    <xf numFmtId="0" fontId="32" fillId="0" borderId="9" xfId="0" applyFont="1" applyFill="1" applyBorder="1" applyAlignment="1">
      <alignment vertical="center"/>
    </xf>
    <xf numFmtId="0" fontId="11" fillId="2" borderId="22" xfId="0" applyFont="1" applyFill="1" applyBorder="1" applyAlignment="1">
      <alignment horizontal="center" vertical="center" wrapText="1"/>
    </xf>
    <xf numFmtId="0" fontId="11" fillId="2" borderId="22" xfId="0" applyFont="1" applyFill="1" applyBorder="1" applyAlignment="1">
      <alignment horizontal="center" vertical="center"/>
    </xf>
    <xf numFmtId="49" fontId="11" fillId="2" borderId="22" xfId="0" applyNumberFormat="1" applyFont="1" applyFill="1" applyBorder="1" applyAlignment="1">
      <alignment horizontal="center" vertical="center" wrapText="1"/>
    </xf>
    <xf numFmtId="49" fontId="11" fillId="2" borderId="23" xfId="0" applyNumberFormat="1" applyFont="1" applyFill="1" applyBorder="1" applyAlignment="1">
      <alignment horizontal="center" vertical="center" readingOrder="2"/>
    </xf>
    <xf numFmtId="177" fontId="33" fillId="0" borderId="45" xfId="1" quotePrefix="1" applyNumberFormat="1" applyFont="1" applyFill="1" applyBorder="1" applyAlignment="1">
      <alignment horizontal="right" indent="1"/>
    </xf>
    <xf numFmtId="177" fontId="32" fillId="0" borderId="8" xfId="1" applyNumberFormat="1" applyFont="1" applyFill="1" applyBorder="1" applyAlignment="1">
      <alignment horizontal="right" vertical="center" indent="1"/>
    </xf>
    <xf numFmtId="177" fontId="32" fillId="0" borderId="44" xfId="1" quotePrefix="1" applyNumberFormat="1" applyFont="1" applyFill="1" applyBorder="1" applyAlignment="1">
      <alignment horizontal="right" vertical="center"/>
    </xf>
    <xf numFmtId="177" fontId="32" fillId="0" borderId="45" xfId="1" quotePrefix="1" applyNumberFormat="1" applyFont="1" applyFill="1" applyBorder="1" applyAlignment="1">
      <alignment horizontal="right" vertical="center"/>
    </xf>
    <xf numFmtId="177" fontId="33" fillId="0" borderId="44" xfId="1" quotePrefix="1" applyNumberFormat="1" applyFont="1" applyFill="1" applyBorder="1" applyAlignment="1">
      <alignment horizontal="right" vertical="center"/>
    </xf>
    <xf numFmtId="177" fontId="33" fillId="0" borderId="45" xfId="1" quotePrefix="1" applyNumberFormat="1" applyFont="1" applyFill="1" applyBorder="1" applyAlignment="1">
      <alignment horizontal="right" vertical="center"/>
    </xf>
    <xf numFmtId="177" fontId="33" fillId="0" borderId="0" xfId="1" applyNumberFormat="1" applyFont="1" applyFill="1" applyAlignment="1">
      <alignment vertical="center"/>
    </xf>
    <xf numFmtId="177" fontId="33" fillId="0" borderId="44" xfId="1" quotePrefix="1" applyNumberFormat="1" applyFont="1" applyFill="1" applyBorder="1" applyAlignment="1">
      <alignment vertical="center"/>
    </xf>
    <xf numFmtId="177" fontId="33" fillId="0" borderId="45" xfId="1" quotePrefix="1" applyNumberFormat="1" applyFont="1" applyFill="1" applyBorder="1" applyAlignment="1">
      <alignment vertical="center"/>
    </xf>
    <xf numFmtId="49" fontId="32" fillId="0" borderId="8" xfId="1" applyNumberFormat="1" applyFont="1" applyFill="1" applyBorder="1" applyAlignment="1">
      <alignment horizontal="right" vertical="center" indent="1"/>
    </xf>
    <xf numFmtId="49" fontId="33" fillId="0" borderId="8" xfId="1" applyNumberFormat="1" applyFont="1" applyFill="1" applyBorder="1" applyAlignment="1">
      <alignment horizontal="right" vertical="center" indent="1" readingOrder="2"/>
    </xf>
    <xf numFmtId="49" fontId="33" fillId="0" borderId="8" xfId="1" applyNumberFormat="1" applyFont="1" applyFill="1" applyBorder="1" applyAlignment="1">
      <alignment horizontal="right" vertical="center" indent="1"/>
    </xf>
    <xf numFmtId="49" fontId="32" fillId="0" borderId="8" xfId="1" applyNumberFormat="1" applyFont="1" applyFill="1" applyBorder="1" applyAlignment="1">
      <alignment horizontal="right" vertical="center" indent="1" readingOrder="2"/>
    </xf>
    <xf numFmtId="49" fontId="33" fillId="0" borderId="9" xfId="1" applyNumberFormat="1" applyFont="1" applyFill="1" applyBorder="1"/>
    <xf numFmtId="49" fontId="18" fillId="0" borderId="0" xfId="0" applyNumberFormat="1" applyFont="1" applyFill="1"/>
    <xf numFmtId="49" fontId="14" fillId="0" borderId="0" xfId="0" applyNumberFormat="1" applyFont="1" applyFill="1"/>
    <xf numFmtId="49" fontId="33" fillId="0" borderId="15" xfId="1" applyNumberFormat="1" applyFont="1" applyFill="1" applyBorder="1" applyAlignment="1">
      <alignment horizontal="left" vertical="center" indent="1"/>
    </xf>
    <xf numFmtId="49" fontId="33" fillId="0" borderId="20" xfId="1" applyNumberFormat="1" applyFont="1" applyFill="1" applyBorder="1"/>
    <xf numFmtId="49" fontId="39" fillId="0" borderId="0" xfId="12" applyNumberFormat="1" applyFont="1" applyFill="1"/>
    <xf numFmtId="0" fontId="36" fillId="0" borderId="0" xfId="0" quotePrefix="1" applyFont="1" applyFill="1" applyAlignment="1">
      <alignment horizontal="right"/>
    </xf>
    <xf numFmtId="0" fontId="47" fillId="0" borderId="15" xfId="0" applyFont="1" applyFill="1" applyBorder="1" applyAlignment="1">
      <alignment horizontal="left" wrapText="1" indent="1"/>
    </xf>
    <xf numFmtId="0" fontId="32" fillId="0" borderId="15" xfId="0" applyFont="1" applyFill="1" applyBorder="1" applyAlignment="1">
      <alignment horizontal="left" vertical="center" indent="1"/>
    </xf>
    <xf numFmtId="0" fontId="33" fillId="0" borderId="8" xfId="0" applyFont="1" applyFill="1" applyBorder="1" applyAlignment="1">
      <alignment horizontal="right" vertical="center" indent="1"/>
    </xf>
    <xf numFmtId="0" fontId="33" fillId="0" borderId="15" xfId="0" applyFont="1" applyFill="1" applyBorder="1" applyAlignment="1">
      <alignment horizontal="left" vertical="center" indent="1"/>
    </xf>
    <xf numFmtId="0" fontId="47" fillId="0" borderId="15" xfId="0" applyFont="1" applyFill="1" applyBorder="1" applyAlignment="1">
      <alignment horizontal="left" vertical="center" wrapText="1" indent="1"/>
    </xf>
    <xf numFmtId="0" fontId="47" fillId="0" borderId="23" xfId="0" applyFont="1" applyFill="1" applyBorder="1" applyAlignment="1">
      <alignment horizontal="left" vertical="center" wrapText="1" indent="1"/>
    </xf>
    <xf numFmtId="0" fontId="47" fillId="0" borderId="15" xfId="12" applyFont="1" applyFill="1" applyBorder="1" applyAlignment="1">
      <alignment horizontal="left" vertical="center" indent="1"/>
    </xf>
    <xf numFmtId="0" fontId="33" fillId="0" borderId="20" xfId="0" applyFont="1" applyFill="1" applyBorder="1"/>
    <xf numFmtId="177" fontId="33" fillId="0" borderId="28" xfId="1" applyNumberFormat="1" applyFont="1" applyFill="1" applyBorder="1" applyAlignment="1">
      <alignment horizontal="right" vertical="center"/>
    </xf>
    <xf numFmtId="49" fontId="47" fillId="0" borderId="8" xfId="1" applyNumberFormat="1" applyFont="1" applyFill="1" applyBorder="1" applyAlignment="1">
      <alignment horizontal="right" wrapText="1" indent="1"/>
    </xf>
    <xf numFmtId="49" fontId="47" fillId="0" borderId="8" xfId="1" applyNumberFormat="1" applyFont="1" applyFill="1" applyBorder="1" applyAlignment="1">
      <alignment horizontal="right" vertical="center" wrapText="1" indent="1"/>
    </xf>
    <xf numFmtId="49" fontId="47" fillId="0" borderId="21" xfId="1" applyNumberFormat="1" applyFont="1" applyFill="1" applyBorder="1" applyAlignment="1">
      <alignment horizontal="right" vertical="center" wrapText="1" indent="1"/>
    </xf>
    <xf numFmtId="0" fontId="33" fillId="0" borderId="8" xfId="0" applyFont="1" applyFill="1" applyBorder="1" applyAlignment="1">
      <alignment horizontal="right" vertical="center" indent="1" readingOrder="2"/>
    </xf>
    <xf numFmtId="49" fontId="32" fillId="0" borderId="8" xfId="1" applyNumberFormat="1" applyFont="1" applyFill="1" applyBorder="1" applyAlignment="1">
      <alignment horizontal="right" vertical="center" wrapText="1" indent="1"/>
    </xf>
    <xf numFmtId="49" fontId="33" fillId="0" borderId="8" xfId="1" applyNumberFormat="1" applyFont="1" applyFill="1" applyBorder="1" applyAlignment="1">
      <alignment horizontal="right" vertical="center" wrapText="1" indent="1"/>
    </xf>
    <xf numFmtId="3" fontId="32" fillId="0" borderId="45" xfId="1" applyNumberFormat="1" applyFont="1" applyFill="1" applyBorder="1" applyAlignment="1">
      <alignment horizontal="right" vertical="center"/>
    </xf>
    <xf numFmtId="0" fontId="32" fillId="0" borderId="44" xfId="0" applyFont="1" applyFill="1" applyBorder="1" applyAlignment="1">
      <alignment vertical="center"/>
    </xf>
    <xf numFmtId="0" fontId="32" fillId="0" borderId="45" xfId="0" applyFont="1" applyFill="1" applyBorder="1" applyAlignment="1">
      <alignment vertical="center"/>
    </xf>
    <xf numFmtId="0" fontId="33" fillId="0" borderId="21" xfId="0" applyFont="1" applyFill="1" applyBorder="1" applyAlignment="1">
      <alignment horizontal="right" vertical="center" indent="1"/>
    </xf>
    <xf numFmtId="0" fontId="33" fillId="0" borderId="28" xfId="0" applyFont="1" applyFill="1" applyBorder="1" applyAlignment="1">
      <alignment vertical="center"/>
    </xf>
    <xf numFmtId="0" fontId="33" fillId="0" borderId="23" xfId="0" applyFont="1" applyFill="1" applyBorder="1" applyAlignment="1">
      <alignment horizontal="left" vertical="center" indent="1"/>
    </xf>
    <xf numFmtId="172" fontId="32" fillId="0" borderId="0" xfId="0" applyNumberFormat="1" applyFont="1" applyFill="1" applyAlignment="1">
      <alignment vertical="center"/>
    </xf>
    <xf numFmtId="0" fontId="32" fillId="0" borderId="9" xfId="0" applyFont="1" applyFill="1" applyBorder="1" applyAlignment="1">
      <alignment horizontal="right" vertical="center" indent="1"/>
    </xf>
    <xf numFmtId="0" fontId="32" fillId="0" borderId="20" xfId="0" applyFont="1" applyFill="1" applyBorder="1" applyAlignment="1">
      <alignment horizontal="left" vertical="center" indent="1"/>
    </xf>
    <xf numFmtId="168" fontId="33" fillId="0" borderId="45" xfId="0" applyNumberFormat="1" applyFont="1" applyFill="1" applyBorder="1" applyAlignment="1">
      <alignment vertical="center"/>
    </xf>
    <xf numFmtId="168" fontId="32" fillId="0" borderId="45" xfId="0" applyNumberFormat="1" applyFont="1" applyFill="1" applyBorder="1" applyAlignment="1">
      <alignment vertical="center"/>
    </xf>
    <xf numFmtId="177" fontId="32" fillId="0" borderId="44" xfId="1" applyNumberFormat="1" applyFont="1" applyFill="1" applyBorder="1" applyAlignment="1">
      <alignment vertical="center"/>
    </xf>
    <xf numFmtId="177" fontId="32" fillId="0" borderId="45" xfId="1" applyNumberFormat="1" applyFont="1" applyFill="1" applyBorder="1" applyAlignment="1">
      <alignment vertical="center"/>
    </xf>
    <xf numFmtId="49" fontId="32" fillId="0" borderId="8" xfId="0" applyNumberFormat="1" applyFont="1" applyFill="1" applyBorder="1" applyAlignment="1">
      <alignment horizontal="right" vertical="center" indent="1"/>
    </xf>
    <xf numFmtId="177" fontId="33" fillId="0" borderId="0" xfId="1" applyNumberFormat="1" applyFont="1" applyFill="1" applyAlignment="1">
      <alignment horizontal="center"/>
    </xf>
    <xf numFmtId="3" fontId="33" fillId="0" borderId="0" xfId="1" applyNumberFormat="1" applyFont="1" applyFill="1"/>
    <xf numFmtId="3" fontId="32" fillId="0" borderId="8" xfId="1" applyNumberFormat="1" applyFont="1" applyFill="1" applyBorder="1" applyAlignment="1">
      <alignment horizontal="center" vertical="center"/>
    </xf>
    <xf numFmtId="3" fontId="33" fillId="0" borderId="44" xfId="1" applyNumberFormat="1" applyFont="1" applyFill="1" applyBorder="1" applyAlignment="1">
      <alignment horizontal="center" vertical="top"/>
    </xf>
    <xf numFmtId="3" fontId="33" fillId="0" borderId="45" xfId="1" applyNumberFormat="1" applyFont="1" applyFill="1" applyBorder="1" applyAlignment="1">
      <alignment horizontal="center" vertical="top"/>
    </xf>
    <xf numFmtId="3" fontId="33" fillId="0" borderId="15" xfId="1" applyNumberFormat="1" applyFont="1" applyFill="1" applyBorder="1" applyAlignment="1">
      <alignment horizontal="center"/>
    </xf>
    <xf numFmtId="3" fontId="32" fillId="0" borderId="44" xfId="1" applyNumberFormat="1" applyFont="1" applyFill="1" applyBorder="1" applyAlignment="1">
      <alignment horizontal="right" vertical="center" readingOrder="1"/>
    </xf>
    <xf numFmtId="3" fontId="32" fillId="0" borderId="45" xfId="1" applyNumberFormat="1" applyFont="1" applyFill="1" applyBorder="1" applyAlignment="1">
      <alignment horizontal="right" vertical="center" readingOrder="1"/>
    </xf>
    <xf numFmtId="3" fontId="33" fillId="0" borderId="0" xfId="1" applyNumberFormat="1" applyFont="1" applyFill="1" applyAlignment="1">
      <alignment horizontal="center"/>
    </xf>
    <xf numFmtId="3" fontId="32" fillId="0" borderId="0" xfId="1" applyNumberFormat="1" applyFont="1" applyFill="1"/>
    <xf numFmtId="3" fontId="33" fillId="0" borderId="44" xfId="1" applyNumberFormat="1" applyFont="1" applyFill="1" applyBorder="1" applyAlignment="1">
      <alignment horizontal="right" vertical="center" readingOrder="1"/>
    </xf>
    <xf numFmtId="3" fontId="33" fillId="0" borderId="45" xfId="1" applyNumberFormat="1" applyFont="1" applyFill="1" applyBorder="1" applyAlignment="1">
      <alignment horizontal="right" vertical="center" readingOrder="1"/>
    </xf>
    <xf numFmtId="3" fontId="33" fillId="0" borderId="9" xfId="1" applyNumberFormat="1" applyFont="1" applyFill="1" applyBorder="1" applyAlignment="1">
      <alignment horizontal="right" wrapText="1" indent="1"/>
    </xf>
    <xf numFmtId="3" fontId="33" fillId="0" borderId="20" xfId="1" applyNumberFormat="1" applyFont="1" applyFill="1" applyBorder="1"/>
    <xf numFmtId="49" fontId="32" fillId="2" borderId="44" xfId="1" applyNumberFormat="1" applyFont="1" applyFill="1" applyBorder="1" applyAlignment="1">
      <alignment horizontal="center" vertical="center" wrapText="1"/>
    </xf>
    <xf numFmtId="49" fontId="33" fillId="0" borderId="15" xfId="1" applyNumberFormat="1" applyFont="1" applyFill="1" applyBorder="1" applyAlignment="1">
      <alignment horizontal="center"/>
    </xf>
    <xf numFmtId="49" fontId="36" fillId="0" borderId="0" xfId="0" applyNumberFormat="1" applyFont="1" applyFill="1" applyBorder="1" applyAlignment="1">
      <alignment horizontal="right" vertical="center"/>
    </xf>
    <xf numFmtId="49" fontId="36" fillId="0" borderId="0" xfId="0" applyNumberFormat="1" applyFont="1" applyFill="1" applyBorder="1" applyAlignment="1">
      <alignment horizontal="center" vertical="center"/>
    </xf>
    <xf numFmtId="49" fontId="36" fillId="0" borderId="0" xfId="0" applyNumberFormat="1" applyFont="1" applyFill="1" applyBorder="1" applyAlignment="1">
      <alignment vertical="center"/>
    </xf>
    <xf numFmtId="49" fontId="36" fillId="0" borderId="0" xfId="0" applyNumberFormat="1" applyFont="1" applyFill="1" applyAlignment="1">
      <alignment horizontal="center"/>
    </xf>
    <xf numFmtId="49" fontId="39" fillId="0" borderId="0" xfId="0" applyNumberFormat="1" applyFont="1" applyFill="1"/>
    <xf numFmtId="49" fontId="39" fillId="0" borderId="0" xfId="0" applyNumberFormat="1" applyFont="1" applyFill="1" applyBorder="1" applyAlignment="1">
      <alignment horizontal="right"/>
    </xf>
    <xf numFmtId="49" fontId="39" fillId="0" borderId="0" xfId="0" applyNumberFormat="1" applyFont="1" applyFill="1" applyAlignment="1">
      <alignment horizontal="center"/>
    </xf>
    <xf numFmtId="49" fontId="39" fillId="0" borderId="0" xfId="0" applyNumberFormat="1" applyFont="1" applyFill="1" applyAlignment="1">
      <alignment vertical="center"/>
    </xf>
    <xf numFmtId="49" fontId="39" fillId="0" borderId="0" xfId="0" applyNumberFormat="1" applyFont="1" applyFill="1" applyBorder="1" applyAlignment="1">
      <alignment horizontal="right" wrapText="1"/>
    </xf>
    <xf numFmtId="49" fontId="33" fillId="0" borderId="0" xfId="1" applyNumberFormat="1" applyFont="1" applyFill="1" applyAlignment="1">
      <alignment vertical="center"/>
    </xf>
    <xf numFmtId="49" fontId="32" fillId="0" borderId="0" xfId="1" applyNumberFormat="1" applyFont="1" applyFill="1" applyAlignment="1">
      <alignment horizontal="center" vertical="center"/>
    </xf>
    <xf numFmtId="1" fontId="33" fillId="0" borderId="44" xfId="0" applyNumberFormat="1" applyFont="1" applyFill="1" applyBorder="1" applyAlignment="1">
      <alignment horizontal="center" vertical="center"/>
    </xf>
    <xf numFmtId="1" fontId="33" fillId="0" borderId="45" xfId="0" applyNumberFormat="1" applyFont="1" applyFill="1" applyBorder="1" applyAlignment="1">
      <alignment horizontal="center" vertical="center"/>
    </xf>
    <xf numFmtId="0" fontId="33" fillId="0" borderId="9" xfId="0" applyFont="1" applyFill="1" applyBorder="1" applyAlignment="1">
      <alignment horizontal="right"/>
    </xf>
    <xf numFmtId="3" fontId="33" fillId="0" borderId="8" xfId="1" applyNumberFormat="1" applyFont="1" applyFill="1" applyBorder="1" applyAlignment="1">
      <alignment horizontal="right" indent="4"/>
    </xf>
    <xf numFmtId="0" fontId="33" fillId="0" borderId="16" xfId="12" applyFont="1" applyFill="1" applyBorder="1" applyAlignment="1">
      <alignment horizontal="center"/>
    </xf>
    <xf numFmtId="0" fontId="33" fillId="0" borderId="44" xfId="12" applyFont="1" applyFill="1" applyBorder="1" applyAlignment="1">
      <alignment horizontal="center"/>
    </xf>
    <xf numFmtId="0" fontId="47" fillId="0" borderId="4" xfId="0" applyFont="1" applyFill="1" applyBorder="1" applyAlignment="1">
      <alignment horizontal="left"/>
    </xf>
    <xf numFmtId="0" fontId="33" fillId="0" borderId="12" xfId="12" applyFont="1" applyFill="1" applyBorder="1" applyAlignment="1">
      <alignment horizontal="left" indent="1"/>
    </xf>
    <xf numFmtId="0" fontId="33" fillId="0" borderId="9" xfId="0" applyFont="1" applyFill="1" applyBorder="1" applyAlignment="1">
      <alignment horizontal="right" indent="2"/>
    </xf>
    <xf numFmtId="1" fontId="33" fillId="0" borderId="35" xfId="0" applyNumberFormat="1" applyFont="1" applyFill="1" applyBorder="1" applyAlignment="1">
      <alignment horizontal="right" indent="1"/>
    </xf>
    <xf numFmtId="0" fontId="33" fillId="0" borderId="12" xfId="0" applyFont="1" applyFill="1" applyBorder="1" applyAlignment="1">
      <alignment horizontal="left" indent="3"/>
    </xf>
    <xf numFmtId="172" fontId="33" fillId="0" borderId="11" xfId="12" applyNumberFormat="1" applyFont="1" applyFill="1" applyBorder="1" applyAlignment="1">
      <alignment horizontal="right" indent="1"/>
    </xf>
    <xf numFmtId="177" fontId="33" fillId="0" borderId="5" xfId="1" applyNumberFormat="1" applyFont="1" applyFill="1" applyBorder="1" applyAlignment="1">
      <alignment horizontal="right" indent="1"/>
    </xf>
    <xf numFmtId="49" fontId="33" fillId="0" borderId="5" xfId="1" applyNumberFormat="1" applyFont="1" applyFill="1" applyBorder="1" applyAlignment="1">
      <alignment horizontal="right" indent="1"/>
    </xf>
    <xf numFmtId="49" fontId="33" fillId="0" borderId="14" xfId="12" applyNumberFormat="1" applyFont="1" applyFill="1" applyBorder="1" applyAlignment="1">
      <alignment horizontal="right" indent="1"/>
    </xf>
    <xf numFmtId="0" fontId="41" fillId="0" borderId="0" xfId="0" applyFont="1" applyFill="1" applyAlignment="1">
      <alignment horizontal="centerContinuous"/>
    </xf>
    <xf numFmtId="0" fontId="44" fillId="0" borderId="0" xfId="0" applyFont="1" applyFill="1" applyAlignment="1">
      <alignment horizontal="centerContinuous"/>
    </xf>
    <xf numFmtId="177" fontId="33" fillId="0" borderId="16" xfId="1" applyNumberFormat="1" applyFont="1" applyFill="1" applyBorder="1" applyAlignment="1">
      <alignment horizontal="center"/>
    </xf>
    <xf numFmtId="177" fontId="47" fillId="0" borderId="4" xfId="1" applyNumberFormat="1" applyFont="1" applyFill="1" applyBorder="1" applyAlignment="1">
      <alignment horizontal="left"/>
    </xf>
    <xf numFmtId="177" fontId="33" fillId="0" borderId="4" xfId="1" applyNumberFormat="1" applyFont="1" applyFill="1" applyBorder="1" applyAlignment="1">
      <alignment horizontal="left" indent="1"/>
    </xf>
    <xf numFmtId="177" fontId="33" fillId="0" borderId="41" xfId="1" applyNumberFormat="1" applyFont="1" applyFill="1" applyBorder="1" applyAlignment="1">
      <alignment horizontal="right" indent="2"/>
    </xf>
    <xf numFmtId="177" fontId="33" fillId="0" borderId="35" xfId="1" applyNumberFormat="1" applyFont="1" applyFill="1" applyBorder="1" applyAlignment="1">
      <alignment horizontal="right" indent="2"/>
    </xf>
    <xf numFmtId="49" fontId="33" fillId="0" borderId="14" xfId="1" applyNumberFormat="1" applyFont="1" applyFill="1" applyBorder="1" applyAlignment="1">
      <alignment horizontal="right"/>
    </xf>
    <xf numFmtId="49" fontId="14" fillId="0" borderId="0" xfId="0" applyNumberFormat="1" applyFont="1" applyFill="1" applyBorder="1" applyAlignment="1">
      <alignment horizontal="right"/>
    </xf>
    <xf numFmtId="49" fontId="33" fillId="0" borderId="4" xfId="1" applyNumberFormat="1" applyFont="1" applyFill="1" applyBorder="1" applyAlignment="1">
      <alignment horizontal="left" indent="1"/>
    </xf>
    <xf numFmtId="49" fontId="33" fillId="0" borderId="12" xfId="1" applyNumberFormat="1" applyFont="1" applyFill="1" applyBorder="1" applyAlignment="1">
      <alignment horizontal="right"/>
    </xf>
    <xf numFmtId="49" fontId="14" fillId="0" borderId="0" xfId="0" applyNumberFormat="1" applyFont="1" applyFill="1" applyBorder="1" applyAlignment="1">
      <alignment horizontal="left"/>
    </xf>
    <xf numFmtId="0" fontId="36" fillId="0" borderId="0" xfId="0" applyFont="1" applyFill="1" applyAlignment="1">
      <alignment vertical="top"/>
    </xf>
    <xf numFmtId="3" fontId="33" fillId="0" borderId="44" xfId="1" applyNumberFormat="1" applyFont="1" applyFill="1" applyBorder="1" applyAlignment="1">
      <alignment horizontal="center"/>
    </xf>
    <xf numFmtId="3" fontId="33" fillId="0" borderId="41" xfId="1" quotePrefix="1" applyNumberFormat="1" applyFont="1" applyFill="1" applyBorder="1" applyAlignment="1">
      <alignment horizontal="right" indent="1"/>
    </xf>
    <xf numFmtId="3" fontId="33" fillId="0" borderId="35" xfId="1" quotePrefix="1" applyNumberFormat="1" applyFont="1" applyFill="1" applyBorder="1" applyAlignment="1">
      <alignment horizontal="right" indent="1"/>
    </xf>
    <xf numFmtId="49" fontId="33" fillId="0" borderId="16" xfId="1" applyNumberFormat="1" applyFont="1" applyFill="1" applyBorder="1" applyAlignment="1">
      <alignment horizontal="center"/>
    </xf>
    <xf numFmtId="49" fontId="16" fillId="0" borderId="0" xfId="0" applyNumberFormat="1" applyFont="1" applyFill="1"/>
    <xf numFmtId="49" fontId="17" fillId="0" borderId="0" xfId="0" applyNumberFormat="1" applyFont="1" applyFill="1"/>
    <xf numFmtId="49" fontId="47" fillId="0" borderId="4" xfId="1" applyNumberFormat="1" applyFont="1" applyFill="1" applyBorder="1" applyAlignment="1">
      <alignment horizontal="left"/>
    </xf>
    <xf numFmtId="49" fontId="33" fillId="0" borderId="4" xfId="1" applyNumberFormat="1" applyFont="1" applyFill="1" applyBorder="1" applyAlignment="1">
      <alignment horizontal="left" indent="3"/>
    </xf>
    <xf numFmtId="49" fontId="33" fillId="0" borderId="17" xfId="1" applyNumberFormat="1" applyFont="1" applyFill="1" applyBorder="1" applyAlignment="1">
      <alignment horizontal="left" indent="1"/>
    </xf>
    <xf numFmtId="0" fontId="39" fillId="0" borderId="0" xfId="0" applyFont="1" applyFill="1" applyBorder="1" applyAlignment="1">
      <alignment horizontal="left"/>
    </xf>
    <xf numFmtId="0" fontId="41" fillId="0" borderId="0" xfId="0" applyFont="1" applyFill="1" applyBorder="1" applyAlignment="1">
      <alignment horizontal="centerContinuous"/>
    </xf>
    <xf numFmtId="0" fontId="44" fillId="0" borderId="0" xfId="0" applyFont="1" applyFill="1" applyBorder="1" applyAlignment="1">
      <alignment horizontal="centerContinuous"/>
    </xf>
    <xf numFmtId="0" fontId="32" fillId="0" borderId="12" xfId="0" applyFont="1" applyFill="1" applyBorder="1" applyAlignment="1">
      <alignment vertical="center"/>
    </xf>
    <xf numFmtId="177" fontId="32" fillId="0" borderId="41" xfId="1" applyNumberFormat="1" applyFont="1" applyFill="1" applyBorder="1" applyAlignment="1">
      <alignment horizontal="right" vertical="center" indent="1"/>
    </xf>
    <xf numFmtId="177" fontId="32" fillId="0" borderId="35" xfId="1" applyNumberFormat="1" applyFont="1" applyFill="1" applyBorder="1" applyAlignment="1">
      <alignment horizontal="right" vertical="center" indent="1"/>
    </xf>
    <xf numFmtId="49" fontId="32" fillId="0" borderId="14" xfId="1" applyNumberFormat="1" applyFont="1" applyFill="1" applyBorder="1" applyAlignment="1">
      <alignment horizontal="right" vertical="center" indent="1"/>
    </xf>
    <xf numFmtId="49" fontId="32" fillId="0" borderId="14" xfId="1" applyNumberFormat="1" applyFont="1" applyFill="1" applyBorder="1" applyAlignment="1">
      <alignment vertical="center"/>
    </xf>
    <xf numFmtId="49" fontId="32" fillId="0" borderId="12" xfId="1" applyNumberFormat="1" applyFont="1" applyFill="1" applyBorder="1" applyAlignment="1">
      <alignment horizontal="left" vertical="center" indent="1"/>
    </xf>
    <xf numFmtId="49" fontId="32" fillId="0" borderId="12" xfId="1" applyNumberFormat="1" applyFont="1" applyFill="1" applyBorder="1" applyAlignment="1">
      <alignment vertical="center"/>
    </xf>
    <xf numFmtId="0" fontId="32" fillId="2" borderId="44" xfId="0" applyFont="1" applyFill="1" applyBorder="1" applyAlignment="1">
      <alignment horizontal="center" vertical="top"/>
    </xf>
    <xf numFmtId="0" fontId="33" fillId="0" borderId="44" xfId="0" quotePrefix="1" applyFont="1" applyFill="1" applyBorder="1" applyAlignment="1">
      <alignment horizontal="right" indent="1"/>
    </xf>
    <xf numFmtId="0" fontId="32" fillId="0" borderId="4" xfId="0" applyFont="1" applyFill="1" applyBorder="1" applyAlignment="1">
      <alignment horizontal="left" vertical="center" indent="1"/>
    </xf>
    <xf numFmtId="49" fontId="32" fillId="0" borderId="5" xfId="1" applyNumberFormat="1" applyFont="1" applyFill="1" applyBorder="1" applyAlignment="1">
      <alignment horizontal="right" vertical="center" indent="1" readingOrder="2"/>
    </xf>
    <xf numFmtId="49" fontId="47" fillId="0" borderId="5" xfId="1" applyNumberFormat="1" applyFont="1" applyFill="1" applyBorder="1" applyAlignment="1">
      <alignment horizontal="right" vertical="center" indent="1"/>
    </xf>
    <xf numFmtId="0" fontId="33" fillId="0" borderId="91" xfId="12" applyFont="1" applyFill="1" applyBorder="1" applyAlignment="1">
      <alignment horizontal="center"/>
    </xf>
    <xf numFmtId="0" fontId="47" fillId="0" borderId="4" xfId="4" applyFont="1" applyFill="1" applyBorder="1" applyAlignment="1">
      <alignment horizontal="left"/>
    </xf>
    <xf numFmtId="0" fontId="47" fillId="0" borderId="5" xfId="4" applyFont="1" applyFill="1" applyBorder="1" applyAlignment="1">
      <alignment horizontal="right" vertical="center" indent="1"/>
    </xf>
    <xf numFmtId="0" fontId="33" fillId="0" borderId="14" xfId="4" applyFont="1" applyFill="1" applyBorder="1" applyAlignment="1">
      <alignment horizontal="right"/>
    </xf>
    <xf numFmtId="0" fontId="33" fillId="0" borderId="12" xfId="4" applyFont="1" applyFill="1" applyBorder="1"/>
    <xf numFmtId="0" fontId="36" fillId="0" borderId="0" xfId="4" applyFont="1" applyFill="1" applyAlignment="1">
      <alignment horizontal="right" readingOrder="2"/>
    </xf>
    <xf numFmtId="0" fontId="36" fillId="0" borderId="0" xfId="4" applyFont="1" applyFill="1" applyAlignment="1">
      <alignment horizontal="left" readingOrder="1"/>
    </xf>
    <xf numFmtId="0" fontId="44" fillId="0" borderId="0" xfId="4" applyFont="1" applyFill="1" applyBorder="1" applyAlignment="1">
      <alignment horizontal="centerContinuous"/>
    </xf>
    <xf numFmtId="0" fontId="44" fillId="0" borderId="0" xfId="4" applyFont="1" applyFill="1" applyAlignment="1">
      <alignment horizontal="centerContinuous"/>
    </xf>
    <xf numFmtId="0" fontId="36" fillId="0" borderId="0" xfId="4" quotePrefix="1" applyFont="1" applyFill="1" applyAlignment="1">
      <alignment horizontal="left"/>
    </xf>
    <xf numFmtId="0" fontId="36" fillId="0" borderId="0" xfId="4" applyFont="1" applyFill="1" applyAlignment="1">
      <alignment readingOrder="2"/>
    </xf>
    <xf numFmtId="0" fontId="32" fillId="2" borderId="22" xfId="4" applyFont="1" applyFill="1" applyBorder="1" applyAlignment="1">
      <alignment horizontal="right" vertical="center" indent="1"/>
    </xf>
    <xf numFmtId="0" fontId="32" fillId="0" borderId="0" xfId="4" applyFont="1" applyFill="1" applyAlignment="1">
      <alignment horizontal="center"/>
    </xf>
    <xf numFmtId="0" fontId="33" fillId="0" borderId="16" xfId="4" applyFont="1" applyFill="1" applyBorder="1" applyAlignment="1">
      <alignment horizontal="center"/>
    </xf>
    <xf numFmtId="0" fontId="33" fillId="0" borderId="47" xfId="4" applyFont="1" applyFill="1" applyBorder="1"/>
    <xf numFmtId="0" fontId="33" fillId="0" borderId="55" xfId="4" applyFont="1" applyFill="1" applyBorder="1"/>
    <xf numFmtId="0" fontId="33" fillId="0" borderId="44" xfId="4" applyFont="1" applyFill="1" applyBorder="1"/>
    <xf numFmtId="0" fontId="33" fillId="0" borderId="54" xfId="4" applyFont="1" applyFill="1" applyBorder="1"/>
    <xf numFmtId="0" fontId="33" fillId="0" borderId="15" xfId="4" applyFont="1" applyFill="1" applyBorder="1" applyAlignment="1">
      <alignment horizontal="center"/>
    </xf>
    <xf numFmtId="0" fontId="32" fillId="0" borderId="14" xfId="4" applyFont="1" applyFill="1" applyBorder="1"/>
    <xf numFmtId="0" fontId="32" fillId="0" borderId="20" xfId="4" applyFont="1" applyFill="1" applyBorder="1"/>
    <xf numFmtId="0" fontId="17" fillId="0" borderId="0" xfId="4" applyFont="1" applyFill="1" applyAlignment="1">
      <alignment horizontal="center" vertical="center"/>
    </xf>
    <xf numFmtId="1" fontId="39" fillId="0" borderId="0" xfId="4" applyNumberFormat="1" applyFont="1" applyFill="1"/>
    <xf numFmtId="2" fontId="36" fillId="0" borderId="0" xfId="4" applyNumberFormat="1" applyFont="1" applyFill="1"/>
    <xf numFmtId="171" fontId="41" fillId="0" borderId="0" xfId="14" applyNumberFormat="1" applyFont="1" applyFill="1" applyAlignment="1">
      <alignment horizontal="center"/>
    </xf>
    <xf numFmtId="0" fontId="32" fillId="2" borderId="61" xfId="4" applyFont="1" applyFill="1" applyBorder="1" applyAlignment="1">
      <alignment horizontal="center" vertical="center"/>
    </xf>
    <xf numFmtId="0" fontId="32" fillId="2" borderId="62" xfId="4" applyFont="1" applyFill="1" applyBorder="1" applyAlignment="1">
      <alignment horizontal="center" vertical="center"/>
    </xf>
    <xf numFmtId="0" fontId="32" fillId="2" borderId="62" xfId="4" applyFont="1" applyFill="1" applyBorder="1" applyAlignment="1">
      <alignment horizontal="center"/>
    </xf>
    <xf numFmtId="0" fontId="32" fillId="2" borderId="63" xfId="4" applyFont="1" applyFill="1" applyBorder="1" applyAlignment="1">
      <alignment horizontal="center" vertical="center"/>
    </xf>
    <xf numFmtId="0" fontId="33" fillId="2" borderId="70" xfId="4" applyFont="1" applyFill="1" applyBorder="1" applyAlignment="1">
      <alignment horizontal="center" vertical="center"/>
    </xf>
    <xf numFmtId="0" fontId="33" fillId="2" borderId="71" xfId="4" applyFont="1" applyFill="1" applyBorder="1" applyAlignment="1"/>
    <xf numFmtId="0" fontId="32" fillId="2" borderId="71" xfId="4" applyFont="1" applyFill="1" applyBorder="1" applyAlignment="1">
      <alignment horizontal="center" vertical="center"/>
    </xf>
    <xf numFmtId="0" fontId="32" fillId="2" borderId="72" xfId="4" applyFont="1" applyFill="1" applyBorder="1" applyAlignment="1">
      <alignment horizontal="center" vertical="center"/>
    </xf>
    <xf numFmtId="0" fontId="32" fillId="0" borderId="44" xfId="12" applyFont="1" applyFill="1" applyBorder="1" applyAlignment="1">
      <alignment vertical="center"/>
    </xf>
    <xf numFmtId="179" fontId="32" fillId="0" borderId="45" xfId="14" applyNumberFormat="1" applyFont="1" applyFill="1" applyBorder="1" applyAlignment="1">
      <alignment vertical="center"/>
    </xf>
    <xf numFmtId="0" fontId="32" fillId="0" borderId="45" xfId="12" applyFont="1" applyFill="1" applyBorder="1" applyAlignment="1">
      <alignment vertical="center"/>
    </xf>
    <xf numFmtId="0" fontId="47" fillId="0" borderId="0" xfId="12" applyFont="1" applyFill="1" applyBorder="1" applyAlignment="1">
      <alignment horizontal="left" vertical="center" readingOrder="1"/>
    </xf>
    <xf numFmtId="0" fontId="32" fillId="0" borderId="0" xfId="12" applyFont="1" applyFill="1" applyBorder="1" applyAlignment="1">
      <alignment horizontal="left" vertical="center"/>
    </xf>
    <xf numFmtId="0" fontId="32" fillId="0" borderId="0" xfId="12" applyFont="1" applyFill="1" applyAlignment="1">
      <alignment vertical="center"/>
    </xf>
    <xf numFmtId="9" fontId="32" fillId="0" borderId="0" xfId="14" applyFont="1" applyFill="1" applyAlignment="1">
      <alignment vertical="center"/>
    </xf>
    <xf numFmtId="0" fontId="16" fillId="0" borderId="73" xfId="12" applyFont="1" applyFill="1" applyBorder="1" applyAlignment="1">
      <alignment horizontal="left" vertical="center"/>
    </xf>
    <xf numFmtId="0" fontId="16" fillId="0" borderId="0" xfId="12" applyFont="1" applyFill="1" applyBorder="1" applyAlignment="1">
      <alignment horizontal="left" vertical="center"/>
    </xf>
    <xf numFmtId="0" fontId="17" fillId="0" borderId="0" xfId="12" applyFont="1" applyFill="1" applyBorder="1" applyAlignment="1">
      <alignment horizontal="left" vertical="center"/>
    </xf>
    <xf numFmtId="0" fontId="17" fillId="0" borderId="0" xfId="12" applyFont="1" applyFill="1" applyAlignment="1">
      <alignment vertical="center"/>
    </xf>
    <xf numFmtId="177" fontId="33" fillId="0" borderId="44" xfId="1" applyNumberFormat="1" applyFont="1" applyFill="1" applyBorder="1" applyAlignment="1">
      <alignment horizontal="right" vertical="top"/>
    </xf>
    <xf numFmtId="0" fontId="32" fillId="0" borderId="0" xfId="0" applyFont="1" applyFill="1" applyBorder="1" applyAlignment="1">
      <alignment vertical="top"/>
    </xf>
    <xf numFmtId="177" fontId="32" fillId="0" borderId="45" xfId="1" applyNumberFormat="1" applyFont="1" applyFill="1" applyBorder="1" applyAlignment="1">
      <alignment horizontal="right" vertical="top"/>
    </xf>
    <xf numFmtId="177" fontId="33" fillId="0" borderId="13" xfId="1" applyNumberFormat="1" applyFont="1" applyFill="1" applyBorder="1" applyAlignment="1">
      <alignment horizontal="right" vertical="top"/>
    </xf>
    <xf numFmtId="177" fontId="33" fillId="0" borderId="45" xfId="1" applyNumberFormat="1" applyFont="1" applyFill="1" applyBorder="1" applyAlignment="1">
      <alignment horizontal="right" vertical="top"/>
    </xf>
    <xf numFmtId="177" fontId="33" fillId="0" borderId="0" xfId="1" applyNumberFormat="1" applyFont="1" applyFill="1" applyBorder="1" applyAlignment="1">
      <alignment horizontal="right" vertical="top"/>
    </xf>
    <xf numFmtId="0" fontId="33" fillId="0" borderId="0" xfId="0" applyFont="1" applyFill="1" applyAlignment="1">
      <alignment vertical="top"/>
    </xf>
    <xf numFmtId="0" fontId="33" fillId="0" borderId="0" xfId="12" applyFont="1" applyFill="1" applyAlignment="1">
      <alignment vertical="top"/>
    </xf>
    <xf numFmtId="177" fontId="32" fillId="0" borderId="44" xfId="1" applyNumberFormat="1" applyFont="1" applyFill="1" applyBorder="1" applyAlignment="1">
      <alignment vertical="top"/>
    </xf>
    <xf numFmtId="177" fontId="33" fillId="0" borderId="44" xfId="1" applyNumberFormat="1" applyFont="1" applyFill="1" applyBorder="1" applyAlignment="1">
      <alignment vertical="top"/>
    </xf>
    <xf numFmtId="1" fontId="16" fillId="0" borderId="0" xfId="0" applyNumberFormat="1" applyFont="1" applyFill="1" applyAlignment="1">
      <alignment vertical="top"/>
    </xf>
    <xf numFmtId="0" fontId="33" fillId="0" borderId="74" xfId="0" applyFont="1" applyFill="1" applyBorder="1" applyAlignment="1">
      <alignment horizontal="right" vertical="top"/>
    </xf>
    <xf numFmtId="181" fontId="33" fillId="0" borderId="47" xfId="1" applyNumberFormat="1" applyFont="1" applyFill="1" applyBorder="1" applyAlignment="1">
      <alignment horizontal="right" vertical="center"/>
    </xf>
    <xf numFmtId="181" fontId="33" fillId="0" borderId="55" xfId="1" applyNumberFormat="1" applyFont="1" applyFill="1" applyBorder="1" applyAlignment="1">
      <alignment horizontal="right" vertical="center"/>
    </xf>
    <xf numFmtId="181" fontId="33" fillId="0" borderId="54" xfId="1" applyNumberFormat="1" applyFont="1" applyFill="1" applyBorder="1" applyAlignment="1">
      <alignment horizontal="right" vertical="center"/>
    </xf>
    <xf numFmtId="181" fontId="32" fillId="0" borderId="47" xfId="1" applyNumberFormat="1" applyFont="1" applyFill="1" applyBorder="1" applyAlignment="1">
      <alignment horizontal="right" vertical="center"/>
    </xf>
    <xf numFmtId="181" fontId="32" fillId="0" borderId="55" xfId="1" applyNumberFormat="1" applyFont="1" applyFill="1" applyBorder="1" applyAlignment="1">
      <alignment horizontal="right" vertical="center"/>
    </xf>
    <xf numFmtId="181" fontId="32" fillId="0" borderId="54" xfId="1" applyNumberFormat="1" applyFont="1" applyFill="1" applyBorder="1" applyAlignment="1">
      <alignment horizontal="right" vertical="center"/>
    </xf>
    <xf numFmtId="0" fontId="33" fillId="0" borderId="15" xfId="0" quotePrefix="1" applyFont="1" applyFill="1" applyBorder="1" applyAlignment="1">
      <alignment horizontal="left" vertical="top"/>
    </xf>
    <xf numFmtId="0" fontId="22" fillId="0" borderId="9" xfId="0" applyFont="1" applyFill="1" applyBorder="1" applyAlignment="1">
      <alignment horizontal="right" vertical="top"/>
    </xf>
    <xf numFmtId="177" fontId="10" fillId="0" borderId="35" xfId="1" applyNumberFormat="1" applyFont="1" applyFill="1" applyBorder="1" applyAlignment="1">
      <alignment horizontal="right" vertical="top"/>
    </xf>
    <xf numFmtId="177" fontId="10" fillId="0" borderId="77" xfId="1" applyNumberFormat="1" applyFont="1" applyFill="1" applyBorder="1" applyAlignment="1">
      <alignment horizontal="right" vertical="top"/>
    </xf>
    <xf numFmtId="177" fontId="10" fillId="0" borderId="48" xfId="1" applyNumberFormat="1" applyFont="1" applyFill="1" applyBorder="1" applyAlignment="1">
      <alignment horizontal="right" vertical="top"/>
    </xf>
    <xf numFmtId="177" fontId="10" fillId="0" borderId="56" xfId="1" applyNumberFormat="1" applyFont="1" applyFill="1" applyBorder="1" applyAlignment="1">
      <alignment horizontal="right" vertical="top"/>
    </xf>
    <xf numFmtId="177" fontId="10" fillId="0" borderId="41" xfId="1" applyNumberFormat="1" applyFont="1" applyFill="1" applyBorder="1" applyAlignment="1">
      <alignment horizontal="right" vertical="top"/>
    </xf>
    <xf numFmtId="0" fontId="10" fillId="0" borderId="73" xfId="0" applyFont="1" applyFill="1" applyBorder="1" applyAlignment="1">
      <alignment vertical="top"/>
    </xf>
    <xf numFmtId="0" fontId="10" fillId="0" borderId="0" xfId="0" applyFont="1" applyFill="1" applyAlignment="1">
      <alignment vertical="top"/>
    </xf>
    <xf numFmtId="0" fontId="11" fillId="0" borderId="0" xfId="12" applyFont="1" applyFill="1" applyBorder="1" applyAlignment="1">
      <alignment horizontal="center" vertical="top"/>
    </xf>
    <xf numFmtId="177" fontId="11" fillId="0" borderId="0" xfId="1" applyNumberFormat="1" applyFont="1" applyFill="1" applyBorder="1" applyAlignment="1">
      <alignment horizontal="center" vertical="top"/>
    </xf>
    <xf numFmtId="0" fontId="10" fillId="0" borderId="0" xfId="12" applyFont="1" applyFill="1" applyBorder="1" applyAlignment="1">
      <alignment horizontal="center" vertical="top"/>
    </xf>
    <xf numFmtId="0" fontId="10" fillId="0" borderId="0" xfId="12" applyFont="1" applyFill="1" applyAlignment="1">
      <alignment horizontal="center" vertical="top"/>
    </xf>
    <xf numFmtId="0" fontId="39" fillId="0" borderId="0" xfId="12" applyFont="1" applyFill="1" applyAlignment="1">
      <alignment vertical="top"/>
    </xf>
    <xf numFmtId="177" fontId="36" fillId="0" borderId="0" xfId="1" applyNumberFormat="1" applyFont="1" applyFill="1" applyBorder="1" applyAlignment="1">
      <alignment horizontal="center" vertical="top"/>
    </xf>
    <xf numFmtId="0" fontId="39" fillId="0" borderId="0" xfId="12" applyFont="1" applyFill="1" applyAlignment="1">
      <alignment horizontal="left" vertical="top" readingOrder="1"/>
    </xf>
    <xf numFmtId="0" fontId="36" fillId="0" borderId="0" xfId="12" applyFont="1" applyFill="1" applyAlignment="1">
      <alignment horizontal="center" vertical="top"/>
    </xf>
    <xf numFmtId="0" fontId="18" fillId="0" borderId="0" xfId="0" applyFont="1" applyFill="1" applyAlignment="1">
      <alignment vertical="top"/>
    </xf>
    <xf numFmtId="177" fontId="20" fillId="0" borderId="0" xfId="1" applyNumberFormat="1" applyFont="1" applyFill="1" applyAlignment="1">
      <alignment vertical="top"/>
    </xf>
    <xf numFmtId="1" fontId="20" fillId="0" borderId="0" xfId="0" applyNumberFormat="1" applyFont="1" applyFill="1" applyAlignment="1">
      <alignment vertical="top"/>
    </xf>
    <xf numFmtId="1" fontId="33" fillId="0" borderId="0" xfId="0" applyNumberFormat="1" applyFont="1" applyFill="1" applyAlignment="1">
      <alignment vertical="top"/>
    </xf>
    <xf numFmtId="0" fontId="33" fillId="0" borderId="0" xfId="0" applyFont="1" applyFill="1" applyBorder="1" applyAlignment="1">
      <alignment vertical="top"/>
    </xf>
    <xf numFmtId="1" fontId="44" fillId="0" borderId="0" xfId="0" applyNumberFormat="1" applyFont="1" applyFill="1" applyAlignment="1">
      <alignment vertical="top"/>
    </xf>
    <xf numFmtId="0" fontId="44" fillId="0" borderId="0" xfId="0" applyFont="1" applyFill="1" applyAlignment="1">
      <alignment vertical="top"/>
    </xf>
    <xf numFmtId="0" fontId="33" fillId="0" borderId="0" xfId="0" applyFont="1" applyFill="1" applyBorder="1" applyAlignment="1">
      <alignment horizontal="right" vertical="top"/>
    </xf>
    <xf numFmtId="177" fontId="39" fillId="0" borderId="0" xfId="1" applyNumberFormat="1" applyFont="1" applyFill="1" applyAlignment="1">
      <alignment vertical="top"/>
    </xf>
    <xf numFmtId="1" fontId="39" fillId="0" borderId="0" xfId="0" applyNumberFormat="1" applyFont="1" applyFill="1" applyAlignment="1">
      <alignment vertical="top"/>
    </xf>
    <xf numFmtId="0" fontId="39" fillId="0" borderId="0" xfId="0" applyFont="1" applyFill="1" applyAlignment="1">
      <alignment vertical="top"/>
    </xf>
    <xf numFmtId="0" fontId="32" fillId="0" borderId="0" xfId="0" applyFont="1" applyFill="1" applyAlignment="1">
      <alignment horizontal="centerContinuous" vertical="top"/>
    </xf>
    <xf numFmtId="49" fontId="33" fillId="0" borderId="0" xfId="0" applyNumberFormat="1" applyFont="1" applyFill="1" applyAlignment="1">
      <alignment vertical="top"/>
    </xf>
    <xf numFmtId="49" fontId="17" fillId="0" borderId="0" xfId="0" applyNumberFormat="1" applyFont="1" applyFill="1" applyAlignment="1">
      <alignment vertical="top"/>
    </xf>
    <xf numFmtId="0" fontId="33" fillId="0" borderId="48" xfId="12" applyFont="1" applyFill="1" applyBorder="1" applyAlignment="1">
      <alignment vertical="top"/>
    </xf>
    <xf numFmtId="0" fontId="33" fillId="0" borderId="77" xfId="12" applyFont="1" applyFill="1" applyBorder="1" applyAlignment="1">
      <alignment vertical="top"/>
    </xf>
    <xf numFmtId="0" fontId="33" fillId="0" borderId="56" xfId="12" applyFont="1" applyFill="1" applyBorder="1" applyAlignment="1">
      <alignment vertical="top"/>
    </xf>
    <xf numFmtId="2" fontId="33" fillId="0" borderId="35" xfId="9" applyNumberFormat="1" applyFont="1" applyFill="1" applyBorder="1" applyAlignment="1">
      <alignment horizontal="right" vertical="top"/>
    </xf>
    <xf numFmtId="0" fontId="33" fillId="0" borderId="9" xfId="9" applyFont="1" applyFill="1" applyBorder="1" applyAlignment="1">
      <alignment horizontal="right" vertical="top"/>
    </xf>
    <xf numFmtId="0" fontId="33" fillId="0" borderId="20" xfId="9" applyFont="1" applyFill="1" applyBorder="1" applyAlignment="1">
      <alignment horizontal="left" vertical="top"/>
    </xf>
    <xf numFmtId="0" fontId="33" fillId="0" borderId="0" xfId="0" applyNumberFormat="1" applyFont="1" applyFill="1" applyAlignment="1">
      <alignment vertical="top"/>
    </xf>
    <xf numFmtId="0" fontId="18" fillId="0" borderId="1" xfId="0" applyFont="1" applyFill="1" applyBorder="1" applyAlignment="1">
      <alignment vertical="top"/>
    </xf>
    <xf numFmtId="10" fontId="18" fillId="0" borderId="1" xfId="14" applyNumberFormat="1" applyFont="1" applyFill="1" applyBorder="1" applyAlignment="1">
      <alignment vertical="top"/>
    </xf>
    <xf numFmtId="0" fontId="18" fillId="0" borderId="0" xfId="0" applyNumberFormat="1" applyFont="1" applyFill="1" applyAlignment="1">
      <alignment vertical="top"/>
    </xf>
    <xf numFmtId="0" fontId="39" fillId="0" borderId="0" xfId="0" applyNumberFormat="1" applyFont="1" applyFill="1" applyAlignment="1">
      <alignment vertical="top"/>
    </xf>
    <xf numFmtId="0" fontId="39" fillId="0" borderId="0" xfId="26" applyFont="1" applyFill="1" applyBorder="1" applyAlignment="1">
      <alignment horizontal="right" vertical="top" readingOrder="2"/>
    </xf>
    <xf numFmtId="0" fontId="39" fillId="0" borderId="0" xfId="5" applyFont="1" applyFill="1" applyBorder="1" applyAlignment="1">
      <alignment horizontal="right" vertical="top" readingOrder="2"/>
    </xf>
    <xf numFmtId="0" fontId="39" fillId="0" borderId="0" xfId="26" applyFont="1" applyFill="1" applyBorder="1" applyAlignment="1">
      <alignment horizontal="left" vertical="top" readingOrder="2"/>
    </xf>
    <xf numFmtId="0" fontId="41" fillId="0" borderId="0" xfId="0" applyFont="1" applyFill="1" applyAlignment="1">
      <alignment vertical="top"/>
    </xf>
    <xf numFmtId="0" fontId="32" fillId="2" borderId="22" xfId="0" applyFont="1" applyFill="1" applyBorder="1" applyAlignment="1">
      <alignment horizontal="center" vertical="top"/>
    </xf>
    <xf numFmtId="0" fontId="32" fillId="2" borderId="15" xfId="0" applyFont="1" applyFill="1" applyBorder="1" applyAlignment="1">
      <alignment horizontal="center" vertical="top"/>
    </xf>
    <xf numFmtId="0" fontId="32" fillId="2" borderId="3" xfId="0" applyFont="1" applyFill="1" applyBorder="1" applyAlignment="1">
      <alignment horizontal="center" vertical="top"/>
    </xf>
    <xf numFmtId="0" fontId="32" fillId="2" borderId="19" xfId="0" applyFont="1" applyFill="1" applyBorder="1" applyAlignment="1">
      <alignment horizontal="center" vertical="top"/>
    </xf>
    <xf numFmtId="0" fontId="33" fillId="0" borderId="15" xfId="0" applyFont="1" applyFill="1" applyBorder="1" applyAlignment="1">
      <alignment horizontal="left" vertical="top" indent="1"/>
    </xf>
    <xf numFmtId="0" fontId="32" fillId="0" borderId="74" xfId="0" applyFont="1" applyFill="1" applyBorder="1" applyAlignment="1">
      <alignment horizontal="right" vertical="top" indent="1"/>
    </xf>
    <xf numFmtId="0" fontId="33" fillId="0" borderId="74" xfId="0" applyFont="1" applyFill="1" applyBorder="1" applyAlignment="1">
      <alignment horizontal="right" vertical="top" indent="1"/>
    </xf>
    <xf numFmtId="0" fontId="33" fillId="0" borderId="75" xfId="12" applyFont="1" applyFill="1" applyBorder="1" applyAlignment="1">
      <alignment horizontal="right" vertical="top" indent="1"/>
    </xf>
    <xf numFmtId="0" fontId="33" fillId="0" borderId="4" xfId="0" applyFont="1" applyFill="1" applyBorder="1" applyAlignment="1">
      <alignment horizontal="left" vertical="center"/>
    </xf>
    <xf numFmtId="1" fontId="33" fillId="0" borderId="0" xfId="0" applyNumberFormat="1" applyFont="1" applyFill="1" applyAlignment="1">
      <alignment vertical="center"/>
    </xf>
    <xf numFmtId="0" fontId="33" fillId="0" borderId="0" xfId="12" applyFont="1" applyFill="1" applyAlignment="1">
      <alignment vertical="center"/>
    </xf>
    <xf numFmtId="0" fontId="32" fillId="0" borderId="0" xfId="0" applyFont="1" applyFill="1" applyAlignment="1">
      <alignment horizontal="center" vertical="center"/>
    </xf>
    <xf numFmtId="49" fontId="47" fillId="0" borderId="8" xfId="1" applyNumberFormat="1" applyFont="1" applyFill="1" applyBorder="1" applyAlignment="1">
      <alignment horizontal="right" vertical="center" indent="1"/>
    </xf>
    <xf numFmtId="49" fontId="33" fillId="0" borderId="14" xfId="1" applyNumberFormat="1" applyFont="1" applyFill="1" applyBorder="1" applyAlignment="1">
      <alignment horizontal="right" vertical="center" indent="1"/>
    </xf>
    <xf numFmtId="49" fontId="33" fillId="0" borderId="5" xfId="1" applyNumberFormat="1" applyFont="1" applyFill="1" applyBorder="1" applyAlignment="1">
      <alignment horizontal="right" vertical="center" indent="1"/>
    </xf>
    <xf numFmtId="0" fontId="47" fillId="0" borderId="4" xfId="0" applyFont="1" applyFill="1" applyBorder="1" applyAlignment="1">
      <alignment horizontal="left" vertical="center" indent="1"/>
    </xf>
    <xf numFmtId="0" fontId="33" fillId="0" borderId="4" xfId="0" applyFont="1" applyFill="1" applyBorder="1" applyAlignment="1">
      <alignment horizontal="left" vertical="center" indent="1"/>
    </xf>
    <xf numFmtId="0" fontId="33" fillId="0" borderId="12" xfId="12" applyFont="1" applyFill="1" applyBorder="1" applyAlignment="1">
      <alignment horizontal="left" vertical="center" indent="1"/>
    </xf>
    <xf numFmtId="0" fontId="33" fillId="0" borderId="4" xfId="12" applyFont="1" applyFill="1" applyBorder="1" applyAlignment="1">
      <alignment horizontal="left" vertical="center" indent="1"/>
    </xf>
    <xf numFmtId="1" fontId="33" fillId="0" borderId="44" xfId="0" applyNumberFormat="1" applyFont="1" applyFill="1" applyBorder="1" applyAlignment="1">
      <alignment horizontal="right" vertical="center"/>
    </xf>
    <xf numFmtId="177" fontId="47" fillId="0" borderId="44" xfId="1" quotePrefix="1" applyNumberFormat="1" applyFont="1" applyFill="1" applyBorder="1" applyAlignment="1">
      <alignment horizontal="right" vertical="center"/>
    </xf>
    <xf numFmtId="177" fontId="47" fillId="0" borderId="0" xfId="1" applyNumberFormat="1" applyFont="1" applyFill="1" applyAlignment="1">
      <alignment vertical="center"/>
    </xf>
    <xf numFmtId="49" fontId="32" fillId="0" borderId="5" xfId="1" applyNumberFormat="1" applyFont="1" applyFill="1" applyBorder="1" applyAlignment="1">
      <alignment horizontal="right" vertical="center" indent="1"/>
    </xf>
    <xf numFmtId="49" fontId="33" fillId="0" borderId="5" xfId="1" applyNumberFormat="1" applyFont="1" applyFill="1" applyBorder="1" applyAlignment="1">
      <alignment horizontal="right" vertical="center" indent="1" readingOrder="2"/>
    </xf>
    <xf numFmtId="49" fontId="33" fillId="0" borderId="5" xfId="1" quotePrefix="1" applyNumberFormat="1" applyFont="1" applyFill="1" applyBorder="1" applyAlignment="1">
      <alignment horizontal="right" vertical="center" indent="1"/>
    </xf>
    <xf numFmtId="49" fontId="47" fillId="0" borderId="4" xfId="1" applyNumberFormat="1" applyFont="1" applyFill="1" applyBorder="1" applyAlignment="1">
      <alignment horizontal="left" vertical="center" indent="1"/>
    </xf>
    <xf numFmtId="49" fontId="32" fillId="0" borderId="4" xfId="1" applyNumberFormat="1" applyFont="1" applyFill="1" applyBorder="1" applyAlignment="1">
      <alignment horizontal="left" vertical="center" indent="1"/>
    </xf>
    <xf numFmtId="49" fontId="33" fillId="0" borderId="4" xfId="1" applyNumberFormat="1" applyFont="1" applyFill="1" applyBorder="1" applyAlignment="1">
      <alignment horizontal="left" vertical="center" indent="1"/>
    </xf>
    <xf numFmtId="49" fontId="33" fillId="0" borderId="12" xfId="1" applyNumberFormat="1" applyFont="1" applyFill="1" applyBorder="1" applyAlignment="1">
      <alignment horizontal="left" vertical="center" indent="1"/>
    </xf>
    <xf numFmtId="49" fontId="33" fillId="0" borderId="4" xfId="1" quotePrefix="1" applyNumberFormat="1" applyFont="1" applyFill="1" applyBorder="1" applyAlignment="1">
      <alignment horizontal="left" vertical="center" indent="1"/>
    </xf>
    <xf numFmtId="181" fontId="32" fillId="0" borderId="44" xfId="1" applyNumberFormat="1" applyFont="1" applyFill="1" applyBorder="1" applyAlignment="1">
      <alignment vertical="center"/>
    </xf>
    <xf numFmtId="181" fontId="33" fillId="0" borderId="44" xfId="1" applyNumberFormat="1" applyFont="1" applyFill="1" applyBorder="1" applyAlignment="1">
      <alignment vertical="center"/>
    </xf>
    <xf numFmtId="181" fontId="33" fillId="0" borderId="44" xfId="1" quotePrefix="1" applyNumberFormat="1" applyFont="1" applyFill="1" applyBorder="1" applyAlignment="1">
      <alignment vertical="center"/>
    </xf>
    <xf numFmtId="181" fontId="47" fillId="0" borderId="44" xfId="1" applyNumberFormat="1" applyFont="1" applyFill="1" applyBorder="1" applyAlignment="1">
      <alignment vertical="center"/>
    </xf>
    <xf numFmtId="0" fontId="32" fillId="0" borderId="47" xfId="0" applyFont="1" applyFill="1" applyBorder="1" applyAlignment="1">
      <alignment vertical="center"/>
    </xf>
    <xf numFmtId="0" fontId="32" fillId="0" borderId="0" xfId="0" applyFont="1" applyFill="1" applyBorder="1" applyAlignment="1">
      <alignment vertical="center"/>
    </xf>
    <xf numFmtId="0" fontId="32" fillId="0" borderId="54" xfId="0" applyFont="1" applyFill="1" applyBorder="1" applyAlignment="1">
      <alignment vertical="center"/>
    </xf>
    <xf numFmtId="0" fontId="32" fillId="0" borderId="55" xfId="0" applyFont="1" applyFill="1" applyBorder="1" applyAlignment="1">
      <alignment vertical="center"/>
    </xf>
    <xf numFmtId="177" fontId="32" fillId="0" borderId="13" xfId="1" applyNumberFormat="1" applyFont="1" applyFill="1" applyBorder="1" applyAlignment="1">
      <alignment horizontal="right" vertical="center"/>
    </xf>
    <xf numFmtId="177" fontId="32" fillId="0" borderId="47" xfId="1" applyNumberFormat="1" applyFont="1" applyFill="1" applyBorder="1" applyAlignment="1">
      <alignment horizontal="right" vertical="center"/>
    </xf>
    <xf numFmtId="181" fontId="32" fillId="0" borderId="44" xfId="1" applyNumberFormat="1" applyFont="1" applyFill="1" applyBorder="1" applyAlignment="1">
      <alignment horizontal="right" vertical="center"/>
    </xf>
    <xf numFmtId="181" fontId="32" fillId="0" borderId="57" xfId="1" applyNumberFormat="1" applyFont="1" applyFill="1" applyBorder="1" applyAlignment="1">
      <alignment horizontal="right" vertical="center"/>
    </xf>
    <xf numFmtId="0" fontId="33" fillId="0" borderId="8" xfId="0" applyFont="1" applyFill="1" applyBorder="1" applyAlignment="1">
      <alignment horizontal="right" vertical="center"/>
    </xf>
    <xf numFmtId="177" fontId="33" fillId="0" borderId="47" xfId="1" applyNumberFormat="1" applyFont="1" applyFill="1" applyBorder="1" applyAlignment="1">
      <alignment horizontal="right" vertical="center"/>
    </xf>
    <xf numFmtId="181" fontId="33" fillId="0" borderId="44" xfId="1" applyNumberFormat="1" applyFont="1" applyFill="1" applyBorder="1" applyAlignment="1">
      <alignment horizontal="right" vertical="center"/>
    </xf>
    <xf numFmtId="181" fontId="33" fillId="0" borderId="57" xfId="1" applyNumberFormat="1" applyFont="1" applyFill="1" applyBorder="1" applyAlignment="1">
      <alignment horizontal="right" vertical="center"/>
    </xf>
    <xf numFmtId="0" fontId="33" fillId="0" borderId="15" xfId="0" applyFont="1" applyFill="1" applyBorder="1" applyAlignment="1">
      <alignment horizontal="left" vertical="center"/>
    </xf>
    <xf numFmtId="181" fontId="32" fillId="0" borderId="87" xfId="1" applyNumberFormat="1" applyFont="1" applyFill="1" applyBorder="1" applyAlignment="1">
      <alignment horizontal="right" vertical="center"/>
    </xf>
    <xf numFmtId="181" fontId="32" fillId="0" borderId="43" xfId="1" applyNumberFormat="1" applyFont="1" applyFill="1" applyBorder="1" applyAlignment="1">
      <alignment horizontal="right" vertical="center"/>
    </xf>
    <xf numFmtId="181" fontId="32" fillId="0" borderId="90" xfId="1" applyNumberFormat="1" applyFont="1" applyFill="1" applyBorder="1" applyAlignment="1">
      <alignment horizontal="right" vertical="center"/>
    </xf>
    <xf numFmtId="181" fontId="32" fillId="0" borderId="46" xfId="1" applyNumberFormat="1" applyFont="1" applyFill="1" applyBorder="1" applyAlignment="1">
      <alignment horizontal="right" vertical="center"/>
    </xf>
    <xf numFmtId="181" fontId="32" fillId="0" borderId="53" xfId="1" applyNumberFormat="1" applyFont="1" applyFill="1" applyBorder="1" applyAlignment="1">
      <alignment horizontal="right" vertical="center"/>
    </xf>
    <xf numFmtId="174" fontId="32" fillId="0" borderId="0" xfId="14" applyNumberFormat="1" applyFont="1" applyFill="1" applyAlignment="1">
      <alignment vertical="center"/>
    </xf>
    <xf numFmtId="49" fontId="32" fillId="0" borderId="0" xfId="14" applyNumberFormat="1" applyFont="1" applyFill="1" applyAlignment="1">
      <alignment vertical="center"/>
    </xf>
    <xf numFmtId="2" fontId="32" fillId="0" borderId="0" xfId="14" applyNumberFormat="1" applyFont="1" applyFill="1" applyAlignment="1">
      <alignment vertical="center"/>
    </xf>
    <xf numFmtId="175" fontId="33" fillId="0" borderId="44" xfId="1" applyNumberFormat="1" applyFont="1" applyFill="1" applyBorder="1" applyAlignment="1">
      <alignment horizontal="right" vertical="center"/>
    </xf>
    <xf numFmtId="175" fontId="33" fillId="0" borderId="45" xfId="1" applyNumberFormat="1" applyFont="1" applyFill="1" applyBorder="1" applyAlignment="1">
      <alignment horizontal="right" vertical="center"/>
    </xf>
    <xf numFmtId="175" fontId="28" fillId="0" borderId="45" xfId="1" applyNumberFormat="1" applyFont="1" applyFill="1" applyBorder="1" applyAlignment="1">
      <alignment horizontal="right" vertical="center"/>
    </xf>
    <xf numFmtId="175" fontId="32" fillId="0" borderId="45" xfId="1" applyNumberFormat="1" applyFont="1" applyFill="1" applyBorder="1" applyAlignment="1">
      <alignment vertical="center"/>
    </xf>
    <xf numFmtId="175" fontId="33" fillId="0" borderId="45" xfId="1" applyNumberFormat="1" applyFont="1" applyFill="1" applyBorder="1" applyAlignment="1">
      <alignment vertical="center"/>
    </xf>
    <xf numFmtId="170" fontId="32" fillId="0" borderId="0" xfId="1" applyNumberFormat="1" applyFont="1" applyFill="1" applyAlignment="1">
      <alignment vertical="center"/>
    </xf>
    <xf numFmtId="180" fontId="33" fillId="0" borderId="44" xfId="1" applyNumberFormat="1" applyFont="1" applyFill="1" applyBorder="1" applyAlignment="1">
      <alignment horizontal="right" vertical="center"/>
    </xf>
    <xf numFmtId="171" fontId="32" fillId="0" borderId="0" xfId="14" applyNumberFormat="1" applyFont="1" applyFill="1" applyAlignment="1">
      <alignment vertical="center"/>
    </xf>
    <xf numFmtId="168" fontId="33" fillId="0" borderId="44" xfId="12" applyNumberFormat="1" applyFont="1" applyFill="1" applyBorder="1" applyAlignment="1">
      <alignment horizontal="right" vertical="center"/>
    </xf>
    <xf numFmtId="175" fontId="28" fillId="0" borderId="44" xfId="1" applyNumberFormat="1" applyFont="1" applyFill="1" applyBorder="1" applyAlignment="1">
      <alignment horizontal="right" vertical="center"/>
    </xf>
    <xf numFmtId="175" fontId="48" fillId="0" borderId="45" xfId="1" applyNumberFormat="1" applyFont="1" applyFill="1" applyBorder="1" applyAlignment="1">
      <alignment vertical="center"/>
    </xf>
    <xf numFmtId="182" fontId="33" fillId="0" borderId="44" xfId="1" applyNumberFormat="1" applyFont="1" applyFill="1" applyBorder="1" applyAlignment="1">
      <alignment horizontal="right" vertical="center"/>
    </xf>
    <xf numFmtId="0" fontId="32" fillId="0" borderId="88" xfId="0" applyFont="1" applyFill="1" applyBorder="1" applyAlignment="1">
      <alignment horizontal="right" vertical="center" indent="1"/>
    </xf>
    <xf numFmtId="0" fontId="32" fillId="0" borderId="31" xfId="0" applyFont="1" applyFill="1" applyBorder="1" applyAlignment="1">
      <alignment horizontal="right" vertical="center" indent="1"/>
    </xf>
    <xf numFmtId="0" fontId="33" fillId="0" borderId="8" xfId="0" applyFont="1" applyFill="1" applyBorder="1" applyAlignment="1">
      <alignment horizontal="right" vertical="center" indent="2"/>
    </xf>
    <xf numFmtId="0" fontId="32" fillId="0" borderId="89" xfId="0" applyFont="1" applyFill="1" applyBorder="1" applyAlignment="1">
      <alignment horizontal="left" vertical="center" indent="1"/>
    </xf>
    <xf numFmtId="0" fontId="32" fillId="0" borderId="19" xfId="0" applyFont="1" applyFill="1" applyBorder="1" applyAlignment="1">
      <alignment horizontal="left" vertical="center" indent="1"/>
    </xf>
    <xf numFmtId="0" fontId="33" fillId="0" borderId="15" xfId="0" applyFont="1" applyFill="1" applyBorder="1" applyAlignment="1">
      <alignment horizontal="left" vertical="center" indent="2"/>
    </xf>
    <xf numFmtId="177" fontId="32" fillId="0" borderId="54" xfId="1" applyNumberFormat="1" applyFont="1" applyFill="1" applyBorder="1" applyAlignment="1">
      <alignment horizontal="right" vertical="center"/>
    </xf>
    <xf numFmtId="177" fontId="32" fillId="0" borderId="55" xfId="1" applyNumberFormat="1" applyFont="1" applyFill="1" applyBorder="1" applyAlignment="1">
      <alignment horizontal="right" vertical="center"/>
    </xf>
    <xf numFmtId="177" fontId="33" fillId="0" borderId="54" xfId="1" applyNumberFormat="1" applyFont="1" applyFill="1" applyBorder="1" applyAlignment="1">
      <alignment horizontal="right" vertical="center"/>
    </xf>
    <xf numFmtId="177" fontId="33" fillId="0" borderId="55" xfId="1" applyNumberFormat="1" applyFont="1" applyFill="1" applyBorder="1" applyAlignment="1">
      <alignment horizontal="right" vertical="center"/>
    </xf>
    <xf numFmtId="0" fontId="16" fillId="0" borderId="0" xfId="0" applyFont="1" applyFill="1" applyAlignment="1">
      <alignment vertical="center"/>
    </xf>
    <xf numFmtId="0" fontId="33" fillId="0" borderId="44" xfId="0" applyFont="1" applyFill="1" applyBorder="1" applyAlignment="1">
      <alignment vertical="center"/>
    </xf>
    <xf numFmtId="0" fontId="33" fillId="0" borderId="45" xfId="0" applyFont="1" applyFill="1" applyBorder="1" applyAlignment="1">
      <alignment vertical="center"/>
    </xf>
    <xf numFmtId="0" fontId="28" fillId="0" borderId="45" xfId="0" applyFont="1" applyFill="1" applyBorder="1" applyAlignment="1">
      <alignment vertical="center"/>
    </xf>
    <xf numFmtId="0" fontId="48" fillId="0" borderId="45" xfId="0" applyFont="1" applyFill="1" applyBorder="1" applyAlignment="1">
      <alignment vertical="center"/>
    </xf>
    <xf numFmtId="177" fontId="48" fillId="0" borderId="45" xfId="1" applyNumberFormat="1" applyFont="1" applyFill="1" applyBorder="1" applyAlignment="1">
      <alignment horizontal="right" vertical="center"/>
    </xf>
    <xf numFmtId="181" fontId="32" fillId="0" borderId="45" xfId="1" applyNumberFormat="1" applyFont="1" applyFill="1" applyBorder="1" applyAlignment="1">
      <alignment horizontal="right" vertical="center"/>
    </xf>
    <xf numFmtId="2" fontId="32" fillId="0" borderId="0" xfId="0" applyNumberFormat="1" applyFont="1" applyFill="1" applyAlignment="1">
      <alignment vertical="center"/>
    </xf>
    <xf numFmtId="3" fontId="33" fillId="0" borderId="44" xfId="1" applyNumberFormat="1" applyFont="1" applyFill="1" applyBorder="1" applyAlignment="1">
      <alignment horizontal="right" vertical="center"/>
    </xf>
    <xf numFmtId="177" fontId="28" fillId="0" borderId="45" xfId="1" applyNumberFormat="1" applyFont="1" applyFill="1" applyBorder="1" applyAlignment="1">
      <alignment horizontal="right" vertical="center"/>
    </xf>
    <xf numFmtId="181" fontId="33" fillId="0" borderId="45" xfId="1" applyNumberFormat="1" applyFont="1" applyFill="1" applyBorder="1" applyAlignment="1">
      <alignment horizontal="right" vertical="center"/>
    </xf>
    <xf numFmtId="3" fontId="33" fillId="0" borderId="45" xfId="1" applyNumberFormat="1" applyFont="1" applyFill="1" applyBorder="1" applyAlignment="1">
      <alignment horizontal="right" vertical="center"/>
    </xf>
    <xf numFmtId="3" fontId="28" fillId="0" borderId="45" xfId="1" applyNumberFormat="1" applyFont="1" applyFill="1" applyBorder="1" applyAlignment="1">
      <alignment horizontal="right" vertical="center"/>
    </xf>
    <xf numFmtId="3" fontId="48" fillId="0" borderId="45" xfId="1" applyNumberFormat="1" applyFont="1" applyFill="1" applyBorder="1" applyAlignment="1">
      <alignment horizontal="right" vertical="center"/>
    </xf>
    <xf numFmtId="175" fontId="32" fillId="0" borderId="35" xfId="1" applyNumberFormat="1" applyFont="1" applyFill="1" applyBorder="1" applyAlignment="1">
      <alignment vertical="center"/>
    </xf>
    <xf numFmtId="175" fontId="32" fillId="0" borderId="35" xfId="1" applyNumberFormat="1" applyFont="1" applyFill="1" applyBorder="1" applyAlignment="1">
      <alignment horizontal="right" vertical="center"/>
    </xf>
    <xf numFmtId="175" fontId="32" fillId="0" borderId="36" xfId="1" applyNumberFormat="1" applyFont="1" applyFill="1" applyBorder="1" applyAlignment="1">
      <alignment horizontal="right" vertical="center"/>
    </xf>
    <xf numFmtId="175" fontId="48" fillId="0" borderId="36" xfId="1" applyNumberFormat="1" applyFont="1" applyFill="1" applyBorder="1" applyAlignment="1">
      <alignment horizontal="right" vertical="center"/>
    </xf>
    <xf numFmtId="181" fontId="32" fillId="0" borderId="36" xfId="1" applyNumberFormat="1" applyFont="1" applyFill="1" applyBorder="1" applyAlignment="1">
      <alignment horizontal="right" vertical="center"/>
    </xf>
    <xf numFmtId="0" fontId="32" fillId="0" borderId="73" xfId="0" applyFont="1" applyFill="1" applyBorder="1" applyAlignment="1">
      <alignment vertical="center"/>
    </xf>
    <xf numFmtId="175" fontId="33" fillId="0" borderId="44" xfId="1" applyNumberFormat="1" applyFont="1" applyFill="1" applyBorder="1" applyAlignment="1">
      <alignment vertical="center"/>
    </xf>
    <xf numFmtId="175" fontId="33" fillId="0" borderId="44" xfId="1" applyNumberFormat="1" applyFont="1" applyFill="1" applyBorder="1" applyAlignment="1">
      <alignment horizontal="center" vertical="center"/>
    </xf>
    <xf numFmtId="175" fontId="33" fillId="0" borderId="45" xfId="1" applyNumberFormat="1" applyFont="1" applyFill="1" applyBorder="1" applyAlignment="1">
      <alignment horizontal="center" vertical="center"/>
    </xf>
    <xf numFmtId="175" fontId="28" fillId="0" borderId="45" xfId="1" applyNumberFormat="1" applyFont="1" applyFill="1" applyBorder="1" applyAlignment="1">
      <alignment horizontal="center" vertical="center"/>
    </xf>
    <xf numFmtId="181" fontId="33" fillId="0" borderId="45" xfId="1" applyNumberFormat="1" applyFont="1" applyFill="1" applyBorder="1" applyAlignment="1">
      <alignment horizontal="center" vertical="center"/>
    </xf>
    <xf numFmtId="175" fontId="32" fillId="0" borderId="44" xfId="1" applyNumberFormat="1" applyFont="1" applyFill="1" applyBorder="1" applyAlignment="1">
      <alignment vertical="center"/>
    </xf>
    <xf numFmtId="181" fontId="32" fillId="0" borderId="45" xfId="1" applyNumberFormat="1" applyFont="1" applyFill="1" applyBorder="1" applyAlignment="1">
      <alignment vertical="center"/>
    </xf>
    <xf numFmtId="175" fontId="32" fillId="0" borderId="44" xfId="1" applyNumberFormat="1" applyFont="1" applyFill="1" applyBorder="1" applyAlignment="1">
      <alignment horizontal="right" vertical="center"/>
    </xf>
    <xf numFmtId="175" fontId="32" fillId="0" borderId="45" xfId="1" applyNumberFormat="1" applyFont="1" applyFill="1" applyBorder="1" applyAlignment="1">
      <alignment horizontal="right" vertical="center"/>
    </xf>
    <xf numFmtId="175" fontId="48" fillId="0" borderId="45" xfId="1" applyNumberFormat="1" applyFont="1" applyFill="1" applyBorder="1" applyAlignment="1">
      <alignment horizontal="right" vertical="center"/>
    </xf>
    <xf numFmtId="180" fontId="32" fillId="0" borderId="45" xfId="1" applyNumberFormat="1" applyFont="1" applyFill="1" applyBorder="1" applyAlignment="1">
      <alignment horizontal="right" vertical="center"/>
    </xf>
    <xf numFmtId="180" fontId="33" fillId="0" borderId="45" xfId="1" applyNumberFormat="1" applyFont="1" applyFill="1" applyBorder="1" applyAlignment="1">
      <alignment horizontal="right" vertical="center"/>
    </xf>
    <xf numFmtId="180" fontId="32" fillId="0" borderId="36" xfId="1" applyNumberFormat="1" applyFont="1" applyFill="1" applyBorder="1" applyAlignment="1">
      <alignment horizontal="right" vertical="center"/>
    </xf>
    <xf numFmtId="175" fontId="33" fillId="0" borderId="22" xfId="1" applyNumberFormat="1" applyFont="1" applyFill="1" applyBorder="1" applyAlignment="1">
      <alignment horizontal="right" vertical="center"/>
    </xf>
    <xf numFmtId="175" fontId="33" fillId="0" borderId="28" xfId="1" applyNumberFormat="1" applyFont="1" applyFill="1" applyBorder="1" applyAlignment="1">
      <alignment horizontal="right" vertical="center"/>
    </xf>
    <xf numFmtId="175" fontId="28" fillId="0" borderId="28" xfId="1" applyNumberFormat="1" applyFont="1" applyFill="1" applyBorder="1" applyAlignment="1">
      <alignment horizontal="right" vertical="center"/>
    </xf>
    <xf numFmtId="180" fontId="33" fillId="0" borderId="28" xfId="1" applyNumberFormat="1" applyFont="1" applyFill="1" applyBorder="1" applyAlignment="1">
      <alignment horizontal="right" vertical="center"/>
    </xf>
    <xf numFmtId="0" fontId="47" fillId="0" borderId="8" xfId="0" applyFont="1" applyFill="1" applyBorder="1" applyAlignment="1">
      <alignment horizontal="right" vertical="center" wrapText="1" indent="1"/>
    </xf>
    <xf numFmtId="0" fontId="32" fillId="0" borderId="73" xfId="0" applyFont="1" applyFill="1" applyBorder="1" applyAlignment="1">
      <alignment horizontal="left" vertical="center" indent="1"/>
    </xf>
    <xf numFmtId="168" fontId="32" fillId="0" borderId="0" xfId="0" applyNumberFormat="1" applyFont="1" applyFill="1" applyAlignment="1">
      <alignment vertical="center"/>
    </xf>
    <xf numFmtId="173" fontId="33" fillId="0" borderId="45" xfId="1" applyNumberFormat="1" applyFont="1" applyFill="1" applyBorder="1" applyAlignment="1">
      <alignment horizontal="right" vertical="center"/>
    </xf>
    <xf numFmtId="0" fontId="32" fillId="0" borderId="73" xfId="0" applyFont="1" applyFill="1" applyBorder="1" applyAlignment="1">
      <alignment horizontal="left" vertical="center"/>
    </xf>
    <xf numFmtId="182" fontId="32" fillId="0" borderId="45" xfId="1" applyNumberFormat="1" applyFont="1" applyFill="1" applyBorder="1" applyAlignment="1">
      <alignment horizontal="right" vertical="center"/>
    </xf>
    <xf numFmtId="182" fontId="33" fillId="0" borderId="45" xfId="1" applyNumberFormat="1" applyFont="1" applyFill="1" applyBorder="1" applyAlignment="1">
      <alignment horizontal="right" vertical="center"/>
    </xf>
    <xf numFmtId="175" fontId="32" fillId="0" borderId="22" xfId="1" applyNumberFormat="1" applyFont="1" applyFill="1" applyBorder="1" applyAlignment="1">
      <alignment horizontal="right" vertical="center"/>
    </xf>
    <xf numFmtId="175" fontId="32" fillId="0" borderId="28" xfId="1" applyNumberFormat="1" applyFont="1" applyFill="1" applyBorder="1" applyAlignment="1">
      <alignment horizontal="right" vertical="center"/>
    </xf>
    <xf numFmtId="175" fontId="48" fillId="0" borderId="28" xfId="1" applyNumberFormat="1" applyFont="1" applyFill="1" applyBorder="1" applyAlignment="1">
      <alignment horizontal="right" vertical="center"/>
    </xf>
    <xf numFmtId="175" fontId="48" fillId="0" borderId="44" xfId="1" applyNumberFormat="1" applyFont="1" applyFill="1" applyBorder="1" applyAlignment="1">
      <alignment horizontal="right" vertical="center"/>
    </xf>
    <xf numFmtId="173" fontId="32" fillId="0" borderId="36" xfId="1" applyNumberFormat="1" applyFont="1" applyFill="1" applyBorder="1" applyAlignment="1">
      <alignment horizontal="right" vertical="center"/>
    </xf>
    <xf numFmtId="0" fontId="32" fillId="0" borderId="21" xfId="0" applyFont="1" applyFill="1" applyBorder="1" applyAlignment="1">
      <alignment horizontal="right" vertical="center" indent="1"/>
    </xf>
    <xf numFmtId="0" fontId="32" fillId="0" borderId="17" xfId="0" applyFont="1" applyFill="1" applyBorder="1" applyAlignment="1">
      <alignment horizontal="left"/>
    </xf>
    <xf numFmtId="0" fontId="32" fillId="0" borderId="23" xfId="0" applyFont="1" applyFill="1" applyBorder="1" applyAlignment="1">
      <alignment horizontal="left" vertical="center" indent="1"/>
    </xf>
    <xf numFmtId="177" fontId="32" fillId="0" borderId="57" xfId="1" applyNumberFormat="1" applyFont="1" applyFill="1" applyBorder="1" applyAlignment="1">
      <alignment horizontal="right" vertical="center"/>
    </xf>
    <xf numFmtId="177" fontId="33" fillId="0" borderId="57" xfId="1" applyNumberFormat="1" applyFont="1" applyFill="1" applyBorder="1" applyAlignment="1">
      <alignment horizontal="right" vertical="center"/>
    </xf>
    <xf numFmtId="0" fontId="47" fillId="0" borderId="74" xfId="0" applyFont="1" applyFill="1" applyBorder="1" applyAlignment="1">
      <alignment horizontal="right" vertical="center" indent="1"/>
    </xf>
    <xf numFmtId="0" fontId="32" fillId="0" borderId="74" xfId="0" applyFont="1" applyFill="1" applyBorder="1" applyAlignment="1">
      <alignment horizontal="right" vertical="center" indent="1"/>
    </xf>
    <xf numFmtId="0" fontId="33" fillId="0" borderId="74" xfId="0" applyFont="1" applyFill="1" applyBorder="1" applyAlignment="1">
      <alignment horizontal="right" vertical="center" indent="1"/>
    </xf>
    <xf numFmtId="0" fontId="33" fillId="0" borderId="74" xfId="0" applyFont="1" applyFill="1" applyBorder="1" applyAlignment="1">
      <alignment horizontal="right" vertical="center" indent="2"/>
    </xf>
    <xf numFmtId="1" fontId="32" fillId="0" borderId="44" xfId="0" applyNumberFormat="1" applyFont="1" applyFill="1" applyBorder="1" applyAlignment="1">
      <alignment horizontal="right" vertical="center"/>
    </xf>
    <xf numFmtId="1" fontId="32" fillId="0" borderId="54" xfId="0" applyNumberFormat="1" applyFont="1" applyFill="1" applyBorder="1" applyAlignment="1">
      <alignment horizontal="right" vertical="center"/>
    </xf>
    <xf numFmtId="1" fontId="32" fillId="0" borderId="47" xfId="0" applyNumberFormat="1" applyFont="1" applyFill="1" applyBorder="1" applyAlignment="1">
      <alignment horizontal="right" vertical="center"/>
    </xf>
    <xf numFmtId="1" fontId="32" fillId="0" borderId="55" xfId="0" applyNumberFormat="1" applyFont="1" applyFill="1" applyBorder="1" applyAlignment="1">
      <alignment horizontal="right" vertical="center"/>
    </xf>
    <xf numFmtId="181" fontId="33" fillId="0" borderId="13" xfId="1" applyNumberFormat="1" applyFont="1" applyFill="1" applyBorder="1" applyAlignment="1">
      <alignment horizontal="right" vertical="center"/>
    </xf>
    <xf numFmtId="181" fontId="32" fillId="0" borderId="13" xfId="1" applyNumberFormat="1" applyFont="1" applyFill="1" applyBorder="1" applyAlignment="1">
      <alignment horizontal="right" vertical="center"/>
    </xf>
    <xf numFmtId="181" fontId="32" fillId="0" borderId="54" xfId="1" applyNumberFormat="1" applyFont="1" applyFill="1" applyBorder="1" applyAlignment="1">
      <alignment vertical="center"/>
    </xf>
    <xf numFmtId="181" fontId="32" fillId="0" borderId="47" xfId="1" applyNumberFormat="1" applyFont="1" applyFill="1" applyBorder="1" applyAlignment="1">
      <alignment vertical="center"/>
    </xf>
    <xf numFmtId="181" fontId="32" fillId="0" borderId="57" xfId="1" applyNumberFormat="1" applyFont="1" applyFill="1" applyBorder="1" applyAlignment="1">
      <alignment vertical="center"/>
    </xf>
    <xf numFmtId="181" fontId="32" fillId="0" borderId="55" xfId="1" applyNumberFormat="1" applyFont="1" applyFill="1" applyBorder="1" applyAlignment="1">
      <alignment vertical="center"/>
    </xf>
    <xf numFmtId="181" fontId="32" fillId="0" borderId="13" xfId="1" applyNumberFormat="1" applyFont="1" applyFill="1" applyBorder="1" applyAlignment="1">
      <alignment vertical="center"/>
    </xf>
    <xf numFmtId="0" fontId="32" fillId="0" borderId="0" xfId="6" applyFont="1" applyFill="1" applyAlignment="1">
      <alignment vertical="center"/>
    </xf>
    <xf numFmtId="177" fontId="32" fillId="0" borderId="35" xfId="1" applyNumberFormat="1" applyFont="1" applyFill="1" applyBorder="1" applyAlignment="1">
      <alignment horizontal="right" vertical="center"/>
    </xf>
    <xf numFmtId="177" fontId="32" fillId="0" borderId="77" xfId="1" applyNumberFormat="1" applyFont="1" applyFill="1" applyBorder="1" applyAlignment="1">
      <alignment horizontal="right" vertical="center"/>
    </xf>
    <xf numFmtId="177" fontId="32" fillId="0" borderId="48" xfId="1" applyNumberFormat="1" applyFont="1" applyFill="1" applyBorder="1" applyAlignment="1">
      <alignment horizontal="right" vertical="center"/>
    </xf>
    <xf numFmtId="177" fontId="32" fillId="0" borderId="56" xfId="1" applyNumberFormat="1" applyFont="1" applyFill="1" applyBorder="1" applyAlignment="1">
      <alignment horizontal="right" vertical="center"/>
    </xf>
    <xf numFmtId="177" fontId="32" fillId="0" borderId="76" xfId="1" applyNumberFormat="1" applyFont="1" applyFill="1" applyBorder="1" applyAlignment="1">
      <alignment horizontal="right" vertical="center"/>
    </xf>
    <xf numFmtId="177" fontId="32" fillId="0" borderId="41" xfId="1" applyNumberFormat="1" applyFont="1" applyFill="1" applyBorder="1" applyAlignment="1">
      <alignment horizontal="right" vertical="center"/>
    </xf>
    <xf numFmtId="177" fontId="18" fillId="0" borderId="0" xfId="1" applyNumberFormat="1" applyFont="1" applyFill="1" applyAlignment="1">
      <alignment horizontal="center" vertical="center"/>
    </xf>
    <xf numFmtId="0" fontId="18" fillId="0" borderId="0" xfId="0" applyFont="1" applyFill="1" applyAlignment="1">
      <alignment vertical="center"/>
    </xf>
    <xf numFmtId="0" fontId="33" fillId="0" borderId="8" xfId="6" applyFont="1" applyFill="1" applyBorder="1" applyAlignment="1">
      <alignment horizontal="right" vertical="center" indent="1"/>
    </xf>
    <xf numFmtId="0" fontId="33" fillId="0" borderId="8" xfId="4" applyFont="1" applyFill="1" applyBorder="1" applyAlignment="1">
      <alignment horizontal="right" vertical="center" indent="1"/>
    </xf>
    <xf numFmtId="0" fontId="33" fillId="0" borderId="15" xfId="21" applyFont="1" applyFill="1" applyBorder="1" applyAlignment="1">
      <alignment horizontal="left" vertical="center" indent="2"/>
    </xf>
    <xf numFmtId="0" fontId="32" fillId="0" borderId="15" xfId="6" applyFont="1" applyFill="1" applyBorder="1" applyAlignment="1">
      <alignment horizontal="left" vertical="center" indent="1"/>
    </xf>
    <xf numFmtId="0" fontId="47" fillId="0" borderId="8" xfId="12" applyFont="1" applyFill="1" applyBorder="1" applyAlignment="1">
      <alignment horizontal="right" vertical="center" indent="1"/>
    </xf>
    <xf numFmtId="0" fontId="32" fillId="0" borderId="8" xfId="12" applyFont="1" applyFill="1" applyBorder="1" applyAlignment="1">
      <alignment horizontal="right" vertical="center" indent="1"/>
    </xf>
    <xf numFmtId="0" fontId="33" fillId="0" borderId="8" xfId="12" applyFont="1" applyFill="1" applyBorder="1" applyAlignment="1">
      <alignment horizontal="right" vertical="center" indent="1"/>
    </xf>
    <xf numFmtId="0" fontId="16" fillId="0" borderId="9" xfId="12" applyFont="1" applyFill="1" applyBorder="1" applyAlignment="1">
      <alignment horizontal="right" vertical="center" indent="1"/>
    </xf>
    <xf numFmtId="0" fontId="47" fillId="0" borderId="15" xfId="12" applyFont="1" applyFill="1" applyBorder="1" applyAlignment="1">
      <alignment horizontal="left" vertical="center" indent="1" readingOrder="1"/>
    </xf>
    <xf numFmtId="0" fontId="33" fillId="0" borderId="15" xfId="12" applyFont="1" applyFill="1" applyBorder="1" applyAlignment="1">
      <alignment horizontal="left" vertical="center" indent="1"/>
    </xf>
    <xf numFmtId="0" fontId="33" fillId="0" borderId="15" xfId="12" applyFont="1" applyFill="1" applyBorder="1" applyAlignment="1">
      <alignment horizontal="left" vertical="center" indent="2"/>
    </xf>
    <xf numFmtId="0" fontId="33" fillId="0" borderId="8" xfId="12" applyFont="1" applyFill="1" applyBorder="1" applyAlignment="1">
      <alignment horizontal="right" vertical="center" indent="2"/>
    </xf>
    <xf numFmtId="0" fontId="33" fillId="0" borderId="15" xfId="21" applyFont="1" applyFill="1" applyBorder="1" applyAlignment="1">
      <alignment horizontal="left" vertical="center" indent="1"/>
    </xf>
    <xf numFmtId="1" fontId="32" fillId="0" borderId="55" xfId="0" applyNumberFormat="1" applyFont="1" applyFill="1" applyBorder="1" applyAlignment="1">
      <alignment vertical="center"/>
    </xf>
    <xf numFmtId="1" fontId="32" fillId="0" borderId="54" xfId="0" applyNumberFormat="1" applyFont="1" applyFill="1" applyBorder="1" applyAlignment="1">
      <alignment vertical="center"/>
    </xf>
    <xf numFmtId="1" fontId="32" fillId="0" borderId="47" xfId="0" applyNumberFormat="1" applyFont="1" applyFill="1" applyBorder="1" applyAlignment="1">
      <alignment vertical="center"/>
    </xf>
    <xf numFmtId="1" fontId="32" fillId="0" borderId="0" xfId="6" applyNumberFormat="1" applyFont="1" applyFill="1" applyAlignment="1">
      <alignment vertical="center"/>
    </xf>
    <xf numFmtId="0" fontId="33" fillId="0" borderId="0" xfId="6" applyFont="1" applyFill="1" applyAlignment="1">
      <alignment vertical="center"/>
    </xf>
    <xf numFmtId="0" fontId="32" fillId="0" borderId="0" xfId="6" applyFont="1" applyFill="1" applyBorder="1" applyAlignment="1">
      <alignment vertical="center"/>
    </xf>
    <xf numFmtId="181" fontId="32" fillId="0" borderId="35" xfId="1" applyNumberFormat="1" applyFont="1" applyFill="1" applyBorder="1" applyAlignment="1">
      <alignment horizontal="right" vertical="center"/>
    </xf>
    <xf numFmtId="181" fontId="32" fillId="0" borderId="41" xfId="1" applyNumberFormat="1" applyFont="1" applyFill="1" applyBorder="1" applyAlignment="1">
      <alignment horizontal="right" vertical="center"/>
    </xf>
    <xf numFmtId="181" fontId="32" fillId="0" borderId="77" xfId="1" applyNumberFormat="1" applyFont="1" applyFill="1" applyBorder="1" applyAlignment="1">
      <alignment horizontal="right" vertical="center"/>
    </xf>
    <xf numFmtId="181" fontId="32" fillId="0" borderId="48" xfId="1" applyNumberFormat="1" applyFont="1" applyFill="1" applyBorder="1" applyAlignment="1">
      <alignment horizontal="right" vertical="center"/>
    </xf>
    <xf numFmtId="0" fontId="32" fillId="0" borderId="44" xfId="6" applyFont="1" applyFill="1" applyBorder="1" applyAlignment="1">
      <alignment vertical="center"/>
    </xf>
    <xf numFmtId="0" fontId="32" fillId="0" borderId="54" xfId="6" applyFont="1" applyFill="1" applyBorder="1" applyAlignment="1">
      <alignment vertical="center"/>
    </xf>
    <xf numFmtId="0" fontId="32" fillId="0" borderId="47" xfId="6" applyFont="1" applyFill="1" applyBorder="1" applyAlignment="1">
      <alignment vertical="center"/>
    </xf>
    <xf numFmtId="0" fontId="32" fillId="0" borderId="55" xfId="6" applyFont="1" applyFill="1" applyBorder="1" applyAlignment="1">
      <alignment vertical="center"/>
    </xf>
    <xf numFmtId="1" fontId="33" fillId="0" borderId="54" xfId="6" applyNumberFormat="1" applyFont="1" applyFill="1" applyBorder="1" applyAlignment="1">
      <alignment horizontal="right" vertical="center"/>
    </xf>
    <xf numFmtId="1" fontId="33" fillId="0" borderId="47" xfId="6" applyNumberFormat="1" applyFont="1" applyFill="1" applyBorder="1" applyAlignment="1">
      <alignment horizontal="right" vertical="center"/>
    </xf>
    <xf numFmtId="1" fontId="33" fillId="0" borderId="55" xfId="6" applyNumberFormat="1" applyFont="1" applyFill="1" applyBorder="1" applyAlignment="1">
      <alignment horizontal="right" vertical="center"/>
    </xf>
    <xf numFmtId="1" fontId="33" fillId="0" borderId="0" xfId="6" applyNumberFormat="1" applyFont="1" applyFill="1" applyAlignment="1">
      <alignment vertical="center"/>
    </xf>
    <xf numFmtId="0" fontId="32" fillId="0" borderId="9" xfId="6" applyFont="1" applyFill="1" applyBorder="1" applyAlignment="1">
      <alignment horizontal="right" vertical="center"/>
    </xf>
    <xf numFmtId="181" fontId="17" fillId="0" borderId="77" xfId="1" applyNumberFormat="1" applyFont="1" applyFill="1" applyBorder="1" applyAlignment="1">
      <alignment horizontal="right" vertical="center"/>
    </xf>
    <xf numFmtId="181" fontId="17" fillId="0" borderId="48" xfId="1" applyNumberFormat="1" applyFont="1" applyFill="1" applyBorder="1" applyAlignment="1">
      <alignment horizontal="right" vertical="center"/>
    </xf>
    <xf numFmtId="181" fontId="17" fillId="0" borderId="56" xfId="1" applyNumberFormat="1" applyFont="1" applyFill="1" applyBorder="1" applyAlignment="1">
      <alignment horizontal="right" vertical="center"/>
    </xf>
    <xf numFmtId="0" fontId="17" fillId="0" borderId="73" xfId="6" applyFont="1" applyFill="1" applyBorder="1" applyAlignment="1">
      <alignment horizontal="left" vertical="center"/>
    </xf>
    <xf numFmtId="1" fontId="16" fillId="0" borderId="0" xfId="6" applyNumberFormat="1" applyFont="1" applyFill="1" applyAlignment="1">
      <alignment vertical="center"/>
    </xf>
    <xf numFmtId="0" fontId="16" fillId="0" borderId="0" xfId="6" applyFont="1" applyFill="1" applyAlignment="1">
      <alignment vertical="center"/>
    </xf>
    <xf numFmtId="1" fontId="17" fillId="0" borderId="0" xfId="6" applyNumberFormat="1" applyFont="1" applyFill="1" applyAlignment="1">
      <alignment vertical="center"/>
    </xf>
    <xf numFmtId="0" fontId="32" fillId="0" borderId="44" xfId="21" applyFont="1" applyFill="1" applyBorder="1" applyAlignment="1">
      <alignment vertical="center"/>
    </xf>
    <xf numFmtId="1" fontId="32" fillId="0" borderId="55" xfId="21" applyNumberFormat="1" applyFont="1" applyFill="1" applyBorder="1" applyAlignment="1">
      <alignment vertical="center"/>
    </xf>
    <xf numFmtId="1" fontId="32" fillId="0" borderId="54" xfId="21" applyNumberFormat="1" applyFont="1" applyFill="1" applyBorder="1" applyAlignment="1">
      <alignment vertical="center"/>
    </xf>
    <xf numFmtId="1" fontId="32" fillId="0" borderId="47" xfId="21" applyNumberFormat="1" applyFont="1" applyFill="1" applyBorder="1" applyAlignment="1">
      <alignment vertical="center"/>
    </xf>
    <xf numFmtId="0" fontId="32" fillId="0" borderId="0" xfId="21" applyFont="1" applyFill="1" applyAlignment="1">
      <alignment vertical="center"/>
    </xf>
    <xf numFmtId="1" fontId="32" fillId="0" borderId="44" xfId="21" applyNumberFormat="1" applyFont="1" applyFill="1" applyBorder="1" applyAlignment="1">
      <alignment horizontal="right" vertical="center"/>
    </xf>
    <xf numFmtId="1" fontId="32" fillId="0" borderId="54" xfId="21" applyNumberFormat="1" applyFont="1" applyFill="1" applyBorder="1" applyAlignment="1">
      <alignment horizontal="right" vertical="center"/>
    </xf>
    <xf numFmtId="1" fontId="32" fillId="0" borderId="47" xfId="21" applyNumberFormat="1" applyFont="1" applyFill="1" applyBorder="1" applyAlignment="1">
      <alignment horizontal="right" vertical="center"/>
    </xf>
    <xf numFmtId="1" fontId="32" fillId="0" borderId="55" xfId="21" applyNumberFormat="1" applyFont="1" applyFill="1" applyBorder="1" applyAlignment="1">
      <alignment horizontal="right" vertical="center"/>
    </xf>
    <xf numFmtId="1" fontId="32" fillId="0" borderId="0" xfId="21" applyNumberFormat="1" applyFont="1" applyFill="1" applyAlignment="1">
      <alignment vertical="center"/>
    </xf>
    <xf numFmtId="0" fontId="32" fillId="0" borderId="0" xfId="21" applyFont="1" applyFill="1" applyBorder="1" applyAlignment="1">
      <alignment vertical="center"/>
    </xf>
    <xf numFmtId="0" fontId="47" fillId="0" borderId="8" xfId="21" applyFont="1" applyFill="1" applyBorder="1" applyAlignment="1">
      <alignment horizontal="right" vertical="center" indent="1"/>
    </xf>
    <xf numFmtId="0" fontId="32" fillId="0" borderId="8" xfId="21" applyFont="1" applyFill="1" applyBorder="1" applyAlignment="1">
      <alignment horizontal="right" vertical="center" indent="1"/>
    </xf>
    <xf numFmtId="49" fontId="32" fillId="0" borderId="88" xfId="1" applyNumberFormat="1" applyFont="1" applyFill="1" applyBorder="1" applyAlignment="1">
      <alignment horizontal="right" vertical="center" indent="1"/>
    </xf>
    <xf numFmtId="49" fontId="32" fillId="0" borderId="31" xfId="1" applyNumberFormat="1" applyFont="1" applyFill="1" applyBorder="1" applyAlignment="1">
      <alignment horizontal="right" vertical="center" indent="1"/>
    </xf>
    <xf numFmtId="0" fontId="32" fillId="0" borderId="9" xfId="21" applyFont="1" applyFill="1" applyBorder="1" applyAlignment="1">
      <alignment horizontal="right" indent="1"/>
    </xf>
    <xf numFmtId="49" fontId="33" fillId="0" borderId="8" xfId="1" applyNumberFormat="1" applyFont="1" applyFill="1" applyBorder="1" applyAlignment="1">
      <alignment horizontal="right" vertical="center" indent="2"/>
    </xf>
    <xf numFmtId="0" fontId="47" fillId="0" borderId="15" xfId="21" applyFont="1" applyFill="1" applyBorder="1" applyAlignment="1">
      <alignment horizontal="left" vertical="center" indent="1"/>
    </xf>
    <xf numFmtId="0" fontId="32" fillId="0" borderId="15" xfId="21" applyFont="1" applyFill="1" applyBorder="1" applyAlignment="1">
      <alignment horizontal="left" vertical="center" indent="1"/>
    </xf>
    <xf numFmtId="1" fontId="33" fillId="0" borderId="15" xfId="6" applyNumberFormat="1" applyFont="1" applyFill="1" applyBorder="1" applyAlignment="1">
      <alignment horizontal="left" vertical="center" indent="1"/>
    </xf>
    <xf numFmtId="0" fontId="32" fillId="0" borderId="89" xfId="21" applyFont="1" applyFill="1" applyBorder="1" applyAlignment="1">
      <alignment horizontal="left" vertical="center" indent="1"/>
    </xf>
    <xf numFmtId="0" fontId="32" fillId="0" borderId="19" xfId="21" applyFont="1" applyFill="1" applyBorder="1" applyAlignment="1">
      <alignment horizontal="left" vertical="center" indent="1"/>
    </xf>
    <xf numFmtId="181" fontId="33" fillId="0" borderId="54" xfId="1" applyNumberFormat="1" applyFont="1" applyFill="1" applyBorder="1" applyAlignment="1">
      <alignment vertical="center"/>
    </xf>
    <xf numFmtId="181" fontId="33" fillId="0" borderId="47" xfId="1" applyNumberFormat="1" applyFont="1" applyFill="1" applyBorder="1" applyAlignment="1">
      <alignment vertical="center"/>
    </xf>
    <xf numFmtId="49" fontId="47" fillId="0" borderId="15" xfId="1" applyNumberFormat="1" applyFont="1" applyFill="1" applyBorder="1" applyAlignment="1">
      <alignment horizontal="left" vertical="center" indent="1"/>
    </xf>
    <xf numFmtId="1" fontId="33" fillId="0" borderId="54" xfId="0" applyNumberFormat="1" applyFont="1" applyFill="1" applyBorder="1" applyAlignment="1">
      <alignment horizontal="right" vertical="center"/>
    </xf>
    <xf numFmtId="1" fontId="33" fillId="0" borderId="47" xfId="0" applyNumberFormat="1" applyFont="1" applyFill="1" applyBorder="1" applyAlignment="1">
      <alignment horizontal="right" vertical="center"/>
    </xf>
    <xf numFmtId="1" fontId="33" fillId="0" borderId="13" xfId="0" applyNumberFormat="1" applyFont="1" applyFill="1" applyBorder="1" applyAlignment="1">
      <alignment horizontal="right" vertical="center"/>
    </xf>
    <xf numFmtId="0" fontId="47" fillId="0" borderId="88" xfId="0" applyFont="1" applyFill="1" applyBorder="1" applyAlignment="1">
      <alignment horizontal="right" vertical="center" indent="1"/>
    </xf>
    <xf numFmtId="0" fontId="33" fillId="0" borderId="15" xfId="0" quotePrefix="1" applyFont="1" applyFill="1" applyBorder="1" applyAlignment="1">
      <alignment horizontal="left" vertical="center" indent="1"/>
    </xf>
    <xf numFmtId="1" fontId="33" fillId="0" borderId="15" xfId="0" applyNumberFormat="1" applyFont="1" applyFill="1" applyBorder="1" applyAlignment="1">
      <alignment horizontal="left" vertical="center" indent="1"/>
    </xf>
    <xf numFmtId="0" fontId="47" fillId="0" borderId="89" xfId="0" applyFont="1" applyFill="1" applyBorder="1" applyAlignment="1">
      <alignment horizontal="left" vertical="center" indent="1"/>
    </xf>
    <xf numFmtId="1" fontId="33" fillId="0" borderId="54" xfId="0" applyNumberFormat="1" applyFont="1" applyFill="1" applyBorder="1" applyAlignment="1">
      <alignment horizontal="center" vertical="center"/>
    </xf>
    <xf numFmtId="1" fontId="33" fillId="0" borderId="47" xfId="0" applyNumberFormat="1" applyFont="1" applyFill="1" applyBorder="1" applyAlignment="1">
      <alignment horizontal="center" vertical="center"/>
    </xf>
    <xf numFmtId="1" fontId="33" fillId="0" borderId="55" xfId="0" applyNumberFormat="1" applyFont="1" applyFill="1" applyBorder="1" applyAlignment="1">
      <alignment horizontal="center" vertical="center"/>
    </xf>
    <xf numFmtId="177" fontId="33" fillId="0" borderId="44" xfId="1" applyNumberFormat="1" applyFont="1" applyFill="1" applyBorder="1" applyAlignment="1">
      <alignment horizontal="center" vertical="center"/>
    </xf>
    <xf numFmtId="177" fontId="33" fillId="0" borderId="22" xfId="1" applyNumberFormat="1" applyFont="1" applyFill="1" applyBorder="1" applyAlignment="1">
      <alignment horizontal="center" vertical="center"/>
    </xf>
    <xf numFmtId="181" fontId="33" fillId="0" borderId="22" xfId="1" applyNumberFormat="1" applyFont="1" applyFill="1" applyBorder="1" applyAlignment="1">
      <alignment horizontal="right" vertical="center"/>
    </xf>
    <xf numFmtId="181" fontId="33" fillId="0" borderId="84" xfId="1" applyNumberFormat="1" applyFont="1" applyFill="1" applyBorder="1" applyAlignment="1">
      <alignment horizontal="right" vertical="center"/>
    </xf>
    <xf numFmtId="181" fontId="33" fillId="0" borderId="82" xfId="1" applyNumberFormat="1" applyFont="1" applyFill="1" applyBorder="1" applyAlignment="1">
      <alignment horizontal="right" vertical="center"/>
    </xf>
    <xf numFmtId="181" fontId="33" fillId="0" borderId="83" xfId="1" applyNumberFormat="1" applyFont="1" applyFill="1" applyBorder="1" applyAlignment="1">
      <alignment horizontal="right" vertical="center"/>
    </xf>
    <xf numFmtId="181" fontId="33" fillId="0" borderId="85" xfId="1" applyNumberFormat="1" applyFont="1" applyFill="1" applyBorder="1" applyAlignment="1">
      <alignment horizontal="right" vertical="center"/>
    </xf>
    <xf numFmtId="181" fontId="33" fillId="0" borderId="35" xfId="1" applyNumberFormat="1" applyFont="1" applyFill="1" applyBorder="1" applyAlignment="1">
      <alignment horizontal="right" vertical="center"/>
    </xf>
    <xf numFmtId="181" fontId="33" fillId="0" borderId="41" xfId="1" applyNumberFormat="1" applyFont="1" applyFill="1" applyBorder="1" applyAlignment="1">
      <alignment horizontal="right" vertical="center"/>
    </xf>
    <xf numFmtId="181" fontId="33" fillId="0" borderId="77" xfId="1" applyNumberFormat="1" applyFont="1" applyFill="1" applyBorder="1" applyAlignment="1">
      <alignment horizontal="right" vertical="center"/>
    </xf>
    <xf numFmtId="181" fontId="33" fillId="0" borderId="48" xfId="1" applyNumberFormat="1" applyFont="1" applyFill="1" applyBorder="1" applyAlignment="1">
      <alignment horizontal="right" vertical="center"/>
    </xf>
    <xf numFmtId="181" fontId="33" fillId="0" borderId="56" xfId="1" applyNumberFormat="1" applyFont="1" applyFill="1" applyBorder="1" applyAlignment="1">
      <alignment horizontal="right" vertical="center"/>
    </xf>
    <xf numFmtId="177" fontId="33" fillId="0" borderId="54" xfId="1" applyNumberFormat="1" applyFont="1" applyFill="1" applyBorder="1" applyAlignment="1">
      <alignment horizontal="center" vertical="center"/>
    </xf>
    <xf numFmtId="177" fontId="33" fillId="0" borderId="47" xfId="1" applyNumberFormat="1" applyFont="1" applyFill="1" applyBorder="1" applyAlignment="1">
      <alignment horizontal="center" vertical="center"/>
    </xf>
    <xf numFmtId="177" fontId="33" fillId="0" borderId="55" xfId="1" applyNumberFormat="1" applyFont="1" applyFill="1" applyBorder="1" applyAlignment="1">
      <alignment horizontal="center" vertical="center"/>
    </xf>
    <xf numFmtId="181" fontId="33" fillId="0" borderId="44" xfId="1" applyNumberFormat="1" applyFont="1" applyFill="1" applyBorder="1" applyAlignment="1">
      <alignment horizontal="center" vertical="center"/>
    </xf>
    <xf numFmtId="181" fontId="33" fillId="0" borderId="54" xfId="1" applyNumberFormat="1" applyFont="1" applyFill="1" applyBorder="1" applyAlignment="1">
      <alignment horizontal="center" vertical="center"/>
    </xf>
    <xf numFmtId="181" fontId="33" fillId="0" borderId="47" xfId="1" applyNumberFormat="1" applyFont="1" applyFill="1" applyBorder="1" applyAlignment="1">
      <alignment horizontal="center" vertical="center"/>
    </xf>
    <xf numFmtId="181" fontId="33" fillId="0" borderId="55" xfId="1" applyNumberFormat="1" applyFont="1" applyFill="1" applyBorder="1" applyAlignment="1">
      <alignment horizontal="center" vertical="center"/>
    </xf>
    <xf numFmtId="177" fontId="33" fillId="0" borderId="84" xfId="1" applyNumberFormat="1" applyFont="1" applyFill="1" applyBorder="1" applyAlignment="1">
      <alignment horizontal="center" vertical="center"/>
    </xf>
    <xf numFmtId="177" fontId="33" fillId="0" borderId="82" xfId="1" applyNumberFormat="1" applyFont="1" applyFill="1" applyBorder="1" applyAlignment="1">
      <alignment horizontal="center" vertical="center"/>
    </xf>
    <xf numFmtId="177" fontId="33" fillId="0" borderId="85" xfId="1" applyNumberFormat="1" applyFont="1" applyFill="1" applyBorder="1" applyAlignment="1">
      <alignment horizontal="center" vertical="center"/>
    </xf>
    <xf numFmtId="9" fontId="33" fillId="0" borderId="44" xfId="14" applyFont="1" applyFill="1" applyBorder="1" applyAlignment="1">
      <alignment horizontal="right" vertical="center"/>
    </xf>
    <xf numFmtId="9" fontId="32" fillId="0" borderId="44" xfId="14" applyFont="1" applyFill="1" applyBorder="1" applyAlignment="1">
      <alignment horizontal="right" vertical="center"/>
    </xf>
    <xf numFmtId="0" fontId="33" fillId="0" borderId="31" xfId="0" applyFont="1" applyFill="1" applyBorder="1" applyAlignment="1">
      <alignment horizontal="right" vertical="center"/>
    </xf>
    <xf numFmtId="9" fontId="32" fillId="0" borderId="43" xfId="14" applyFont="1" applyFill="1" applyBorder="1" applyAlignment="1">
      <alignment horizontal="right" vertical="center"/>
    </xf>
    <xf numFmtId="9" fontId="32" fillId="0" borderId="46" xfId="14" applyFont="1" applyFill="1" applyBorder="1" applyAlignment="1">
      <alignment horizontal="center" vertical="center"/>
    </xf>
    <xf numFmtId="9" fontId="32" fillId="0" borderId="53" xfId="14" applyFont="1" applyFill="1" applyBorder="1" applyAlignment="1">
      <alignment horizontal="center" vertical="center"/>
    </xf>
    <xf numFmtId="9" fontId="32" fillId="0" borderId="90" xfId="14" applyFont="1" applyFill="1" applyBorder="1" applyAlignment="1">
      <alignment horizontal="center" vertical="center"/>
    </xf>
    <xf numFmtId="171" fontId="32" fillId="0" borderId="44" xfId="14" applyNumberFormat="1" applyFont="1" applyFill="1" applyBorder="1" applyAlignment="1">
      <alignment horizontal="right" vertical="center"/>
    </xf>
    <xf numFmtId="177" fontId="32" fillId="0" borderId="35" xfId="1" applyNumberFormat="1" applyFont="1" applyFill="1" applyBorder="1" applyAlignment="1">
      <alignment horizontal="center" vertical="center"/>
    </xf>
    <xf numFmtId="177" fontId="32" fillId="0" borderId="77" xfId="1" applyNumberFormat="1" applyFont="1" applyFill="1" applyBorder="1" applyAlignment="1">
      <alignment horizontal="center" vertical="center"/>
    </xf>
    <xf numFmtId="177" fontId="32" fillId="0" borderId="48" xfId="1" applyNumberFormat="1" applyFont="1" applyFill="1" applyBorder="1" applyAlignment="1">
      <alignment horizontal="center" vertical="center"/>
    </xf>
    <xf numFmtId="177" fontId="32" fillId="0" borderId="56" xfId="1" applyNumberFormat="1" applyFont="1" applyFill="1" applyBorder="1" applyAlignment="1">
      <alignment horizontal="center" vertical="center"/>
    </xf>
    <xf numFmtId="177" fontId="32" fillId="0" borderId="41" xfId="1" applyNumberFormat="1" applyFont="1" applyFill="1" applyBorder="1" applyAlignment="1">
      <alignment horizontal="center" vertical="center"/>
    </xf>
    <xf numFmtId="0" fontId="32" fillId="0" borderId="0" xfId="12" applyFont="1" applyFill="1" applyAlignment="1">
      <alignment horizontal="center" vertical="center"/>
    </xf>
    <xf numFmtId="177" fontId="32" fillId="0" borderId="0" xfId="1" applyNumberFormat="1" applyFont="1" applyFill="1" applyAlignment="1">
      <alignment horizontal="center" vertical="center"/>
    </xf>
    <xf numFmtId="0" fontId="39" fillId="0" borderId="0" xfId="0" applyFont="1" applyFill="1" applyAlignment="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32" fillId="0" borderId="5" xfId="0" applyFont="1" applyFill="1" applyBorder="1" applyAlignment="1">
      <alignment horizontal="right" vertical="center" indent="1"/>
    </xf>
    <xf numFmtId="0" fontId="33" fillId="0" borderId="5" xfId="0" applyFont="1" applyFill="1" applyBorder="1" applyAlignment="1">
      <alignment horizontal="right" vertical="center" indent="1"/>
    </xf>
    <xf numFmtId="0" fontId="33" fillId="0" borderId="31" xfId="0" applyFont="1" applyFill="1" applyBorder="1" applyAlignment="1">
      <alignment horizontal="right" vertical="center" indent="1"/>
    </xf>
    <xf numFmtId="0" fontId="47" fillId="0" borderId="15" xfId="0" quotePrefix="1" applyFont="1" applyFill="1" applyBorder="1" applyAlignment="1">
      <alignment horizontal="left" vertical="center" indent="1"/>
    </xf>
    <xf numFmtId="0" fontId="33" fillId="0" borderId="23" xfId="0" quotePrefix="1" applyFont="1" applyFill="1" applyBorder="1" applyAlignment="1">
      <alignment horizontal="left" vertical="center" indent="1"/>
    </xf>
    <xf numFmtId="0" fontId="33" fillId="0" borderId="73" xfId="0" quotePrefix="1" applyFont="1" applyFill="1" applyBorder="1" applyAlignment="1">
      <alignment horizontal="left" vertical="center" indent="1"/>
    </xf>
    <xf numFmtId="0" fontId="33" fillId="0" borderId="19" xfId="0" applyFont="1" applyFill="1" applyBorder="1" applyAlignment="1">
      <alignment horizontal="left" vertical="center" indent="1"/>
    </xf>
    <xf numFmtId="0" fontId="33" fillId="0" borderId="0" xfId="5" applyFont="1" applyFill="1" applyAlignment="1">
      <alignment vertical="center"/>
    </xf>
    <xf numFmtId="0" fontId="33" fillId="0" borderId="13" xfId="5" applyFont="1" applyFill="1" applyBorder="1" applyAlignment="1">
      <alignment horizontal="center" vertical="center"/>
    </xf>
    <xf numFmtId="0" fontId="33" fillId="0" borderId="44" xfId="5" applyFont="1" applyFill="1" applyBorder="1" applyAlignment="1">
      <alignment horizontal="center" vertical="center"/>
    </xf>
    <xf numFmtId="0" fontId="33" fillId="0" borderId="54" xfId="5" applyFont="1" applyFill="1" applyBorder="1" applyAlignment="1">
      <alignment horizontal="center" vertical="center"/>
    </xf>
    <xf numFmtId="0" fontId="33" fillId="0" borderId="47" xfId="5" applyFont="1" applyFill="1" applyBorder="1" applyAlignment="1">
      <alignment horizontal="center" vertical="center"/>
    </xf>
    <xf numFmtId="0" fontId="33" fillId="0" borderId="57" xfId="5" applyFont="1" applyFill="1" applyBorder="1" applyAlignment="1">
      <alignment horizontal="center" vertical="center"/>
    </xf>
    <xf numFmtId="181" fontId="33" fillId="0" borderId="57" xfId="1" applyNumberFormat="1" applyFont="1" applyFill="1" applyBorder="1" applyAlignment="1">
      <alignment vertical="center"/>
    </xf>
    <xf numFmtId="181" fontId="33" fillId="0" borderId="55" xfId="1" applyNumberFormat="1" applyFont="1" applyFill="1" applyBorder="1" applyAlignment="1">
      <alignment vertical="center"/>
    </xf>
    <xf numFmtId="1" fontId="33" fillId="0" borderId="0" xfId="5" applyNumberFormat="1" applyFont="1" applyFill="1" applyAlignment="1">
      <alignment vertical="center"/>
    </xf>
    <xf numFmtId="0" fontId="32" fillId="0" borderId="0" xfId="5" applyFont="1" applyFill="1" applyAlignment="1">
      <alignment vertical="center"/>
    </xf>
    <xf numFmtId="181" fontId="33" fillId="0" borderId="22" xfId="1" applyNumberFormat="1" applyFont="1" applyFill="1" applyBorder="1" applyAlignment="1">
      <alignment vertical="center"/>
    </xf>
    <xf numFmtId="177" fontId="33" fillId="0" borderId="45" xfId="1" applyNumberFormat="1" applyFont="1" applyFill="1" applyBorder="1" applyAlignment="1">
      <alignment vertical="center"/>
    </xf>
    <xf numFmtId="177" fontId="32" fillId="0" borderId="35" xfId="1" applyNumberFormat="1" applyFont="1" applyFill="1" applyBorder="1" applyAlignment="1">
      <alignment vertical="center"/>
    </xf>
    <xf numFmtId="177" fontId="32" fillId="0" borderId="41" xfId="1" applyNumberFormat="1" applyFont="1" applyFill="1" applyBorder="1" applyAlignment="1">
      <alignment vertical="center"/>
    </xf>
    <xf numFmtId="9" fontId="33" fillId="0" borderId="44" xfId="14" applyFont="1" applyFill="1" applyBorder="1" applyAlignment="1">
      <alignment vertical="center"/>
    </xf>
    <xf numFmtId="9" fontId="32" fillId="0" borderId="44" xfId="14" applyFont="1" applyFill="1" applyBorder="1" applyAlignment="1">
      <alignment vertical="center"/>
    </xf>
    <xf numFmtId="0" fontId="47" fillId="0" borderId="8" xfId="5" applyFont="1" applyFill="1" applyBorder="1" applyAlignment="1">
      <alignment horizontal="right" vertical="center" wrapText="1" indent="1"/>
    </xf>
    <xf numFmtId="0" fontId="33" fillId="0" borderId="8" xfId="5" applyFont="1" applyFill="1" applyBorder="1" applyAlignment="1">
      <alignment horizontal="right" vertical="center" indent="1"/>
    </xf>
    <xf numFmtId="0" fontId="32" fillId="0" borderId="8" xfId="5" applyFont="1" applyFill="1" applyBorder="1" applyAlignment="1">
      <alignment horizontal="right" vertical="center" indent="1"/>
    </xf>
    <xf numFmtId="0" fontId="47" fillId="0" borderId="21" xfId="5" applyFont="1" applyFill="1" applyBorder="1" applyAlignment="1">
      <alignment horizontal="right" vertical="center" wrapText="1" indent="1"/>
    </xf>
    <xf numFmtId="0" fontId="47" fillId="0" borderId="8" xfId="5" applyFont="1" applyFill="1" applyBorder="1" applyAlignment="1">
      <alignment horizontal="right" vertical="center" indent="1"/>
    </xf>
    <xf numFmtId="0" fontId="33" fillId="0" borderId="8" xfId="5" applyFont="1" applyFill="1" applyBorder="1" applyAlignment="1">
      <alignment horizontal="right" vertical="center" wrapText="1" indent="1"/>
    </xf>
    <xf numFmtId="0" fontId="32" fillId="0" borderId="9" xfId="5" applyFont="1" applyFill="1" applyBorder="1" applyAlignment="1">
      <alignment horizontal="right" vertical="center" indent="1"/>
    </xf>
    <xf numFmtId="0" fontId="47" fillId="0" borderId="15" xfId="5" applyFont="1" applyFill="1" applyBorder="1" applyAlignment="1">
      <alignment horizontal="left" wrapText="1" indent="3"/>
    </xf>
    <xf numFmtId="0" fontId="47" fillId="0" borderId="15" xfId="5" applyFont="1" applyFill="1" applyBorder="1" applyAlignment="1">
      <alignment horizontal="left" vertical="center" indent="1"/>
    </xf>
    <xf numFmtId="0" fontId="47" fillId="0" borderId="15" xfId="5" applyFont="1" applyFill="1" applyBorder="1" applyAlignment="1">
      <alignment horizontal="left" vertical="center" wrapText="1" indent="1"/>
    </xf>
    <xf numFmtId="0" fontId="33" fillId="0" borderId="15" xfId="5" applyFont="1" applyFill="1" applyBorder="1" applyAlignment="1">
      <alignment horizontal="left" vertical="center" indent="1"/>
    </xf>
    <xf numFmtId="0" fontId="32" fillId="0" borderId="15" xfId="5" quotePrefix="1" applyFont="1" applyFill="1" applyBorder="1" applyAlignment="1">
      <alignment horizontal="left" vertical="center" indent="1"/>
    </xf>
    <xf numFmtId="0" fontId="32" fillId="0" borderId="15" xfId="5" applyFont="1" applyFill="1" applyBorder="1" applyAlignment="1">
      <alignment horizontal="left" vertical="center" indent="1"/>
    </xf>
    <xf numFmtId="0" fontId="47" fillId="0" borderId="23" xfId="5" applyFont="1" applyFill="1" applyBorder="1" applyAlignment="1">
      <alignment horizontal="left" vertical="center" wrapText="1" indent="1"/>
    </xf>
    <xf numFmtId="0" fontId="32" fillId="0" borderId="73" xfId="5" applyFont="1" applyFill="1" applyBorder="1" applyAlignment="1">
      <alignment horizontal="left" vertical="center" indent="1"/>
    </xf>
    <xf numFmtId="0" fontId="33" fillId="0" borderId="0" xfId="5" applyFont="1" applyFill="1" applyAlignment="1">
      <alignment horizontal="center" vertical="center"/>
    </xf>
    <xf numFmtId="1" fontId="33" fillId="0" borderId="57" xfId="0" applyNumberFormat="1" applyFont="1" applyFill="1" applyBorder="1" applyAlignment="1">
      <alignment horizontal="right" vertical="center"/>
    </xf>
    <xf numFmtId="181" fontId="32" fillId="0" borderId="76" xfId="1" applyNumberFormat="1" applyFont="1" applyFill="1" applyBorder="1" applyAlignment="1">
      <alignment horizontal="right" vertical="center"/>
    </xf>
    <xf numFmtId="177" fontId="32" fillId="0" borderId="92" xfId="1" applyNumberFormat="1" applyFont="1" applyFill="1" applyBorder="1" applyAlignment="1">
      <alignment horizontal="right" vertical="center"/>
    </xf>
    <xf numFmtId="0" fontId="47" fillId="0" borderId="74" xfId="0" applyFont="1" applyFill="1" applyBorder="1" applyAlignment="1">
      <alignment horizontal="right" vertical="center" wrapText="1" indent="1"/>
    </xf>
    <xf numFmtId="0" fontId="47" fillId="0" borderId="78" xfId="0" applyFont="1" applyFill="1" applyBorder="1" applyAlignment="1">
      <alignment horizontal="right" vertical="center" wrapText="1" indent="1"/>
    </xf>
    <xf numFmtId="0" fontId="32" fillId="0" borderId="75" xfId="0" applyFont="1" applyFill="1" applyBorder="1" applyAlignment="1">
      <alignment horizontal="right" vertical="center" indent="1"/>
    </xf>
    <xf numFmtId="49" fontId="33" fillId="0" borderId="74" xfId="14" applyNumberFormat="1" applyFont="1" applyFill="1" applyBorder="1" applyAlignment="1">
      <alignment horizontal="right" vertical="center" indent="1"/>
    </xf>
    <xf numFmtId="49" fontId="32" fillId="0" borderId="74" xfId="14" applyNumberFormat="1" applyFont="1" applyFill="1" applyBorder="1" applyAlignment="1">
      <alignment horizontal="right" vertical="center" indent="1"/>
    </xf>
    <xf numFmtId="49" fontId="47" fillId="0" borderId="74" xfId="14" applyNumberFormat="1" applyFont="1" applyFill="1" applyBorder="1" applyAlignment="1">
      <alignment horizontal="right" vertical="center" indent="1"/>
    </xf>
    <xf numFmtId="0" fontId="32" fillId="0" borderId="15" xfId="0" quotePrefix="1" applyFont="1" applyFill="1" applyBorder="1" applyAlignment="1">
      <alignment horizontal="left" vertical="center" indent="1"/>
    </xf>
    <xf numFmtId="0" fontId="32" fillId="0" borderId="73" xfId="0" quotePrefix="1" applyFont="1" applyFill="1" applyBorder="1" applyAlignment="1">
      <alignment horizontal="left" vertical="center" indent="1"/>
    </xf>
    <xf numFmtId="0" fontId="33" fillId="0" borderId="15" xfId="0" quotePrefix="1" applyFont="1" applyFill="1" applyBorder="1" applyAlignment="1">
      <alignment horizontal="left" vertical="top" indent="1"/>
    </xf>
    <xf numFmtId="0" fontId="32" fillId="0" borderId="0" xfId="8" applyFont="1" applyFill="1" applyAlignment="1">
      <alignment vertical="center"/>
    </xf>
    <xf numFmtId="0" fontId="32" fillId="0" borderId="44" xfId="8" applyFont="1" applyFill="1" applyBorder="1" applyAlignment="1">
      <alignment vertical="center"/>
    </xf>
    <xf numFmtId="0" fontId="32" fillId="0" borderId="47" xfId="8" applyFont="1" applyFill="1" applyBorder="1" applyAlignment="1">
      <alignment vertical="center"/>
    </xf>
    <xf numFmtId="0" fontId="32" fillId="0" borderId="54" xfId="8" applyFont="1" applyFill="1" applyBorder="1" applyAlignment="1">
      <alignment vertical="center"/>
    </xf>
    <xf numFmtId="0" fontId="32" fillId="0" borderId="55" xfId="8" applyFont="1" applyFill="1" applyBorder="1" applyAlignment="1">
      <alignment vertical="center"/>
    </xf>
    <xf numFmtId="168" fontId="33" fillId="0" borderId="44" xfId="12" applyNumberFormat="1" applyFont="1" applyFill="1" applyBorder="1" applyAlignment="1">
      <alignment horizontal="right" vertical="center" readingOrder="1"/>
    </xf>
    <xf numFmtId="168" fontId="33" fillId="0" borderId="47" xfId="12" applyNumberFormat="1" applyFont="1" applyFill="1" applyBorder="1" applyAlignment="1">
      <alignment horizontal="right" vertical="center"/>
    </xf>
    <xf numFmtId="2" fontId="33" fillId="0" borderId="47" xfId="0" applyNumberFormat="1" applyFont="1" applyFill="1" applyBorder="1" applyAlignment="1">
      <alignment horizontal="right" vertical="center" readingOrder="1"/>
    </xf>
    <xf numFmtId="2" fontId="33" fillId="0" borderId="55" xfId="0" applyNumberFormat="1" applyFont="1" applyFill="1" applyBorder="1" applyAlignment="1">
      <alignment horizontal="right" vertical="center" readingOrder="1"/>
    </xf>
    <xf numFmtId="2" fontId="33" fillId="0" borderId="54" xfId="0" applyNumberFormat="1" applyFont="1" applyFill="1" applyBorder="1" applyAlignment="1">
      <alignment horizontal="right" vertical="center" readingOrder="1"/>
    </xf>
    <xf numFmtId="168" fontId="32" fillId="0" borderId="44" xfId="8" applyNumberFormat="1" applyFont="1" applyFill="1" applyBorder="1" applyAlignment="1">
      <alignment horizontal="right" vertical="center" readingOrder="1"/>
    </xf>
    <xf numFmtId="168" fontId="32" fillId="0" borderId="44" xfId="8" applyNumberFormat="1" applyFont="1" applyFill="1" applyBorder="1" applyAlignment="1">
      <alignment horizontal="right" vertical="center"/>
    </xf>
    <xf numFmtId="168" fontId="32" fillId="0" borderId="47" xfId="8" applyNumberFormat="1" applyFont="1" applyFill="1" applyBorder="1" applyAlignment="1">
      <alignment horizontal="right" vertical="center"/>
    </xf>
    <xf numFmtId="168" fontId="32" fillId="0" borderId="54" xfId="8" applyNumberFormat="1" applyFont="1" applyFill="1" applyBorder="1" applyAlignment="1">
      <alignment horizontal="right" vertical="center"/>
    </xf>
    <xf numFmtId="168" fontId="32" fillId="0" borderId="55" xfId="8" applyNumberFormat="1" applyFont="1" applyFill="1" applyBorder="1" applyAlignment="1">
      <alignment horizontal="right" vertical="center"/>
    </xf>
    <xf numFmtId="168" fontId="33" fillId="0" borderId="54" xfId="12" applyNumberFormat="1" applyFont="1" applyFill="1" applyBorder="1" applyAlignment="1">
      <alignment horizontal="right" vertical="center"/>
    </xf>
    <xf numFmtId="168" fontId="33" fillId="0" borderId="55" xfId="12" applyNumberFormat="1" applyFont="1" applyFill="1" applyBorder="1" applyAlignment="1">
      <alignment horizontal="right" vertical="center"/>
    </xf>
    <xf numFmtId="2" fontId="33" fillId="0" borderId="47" xfId="12" applyNumberFormat="1" applyFont="1" applyFill="1" applyBorder="1" applyAlignment="1">
      <alignment horizontal="right" vertical="center"/>
    </xf>
    <xf numFmtId="2" fontId="33" fillId="0" borderId="55" xfId="12" applyNumberFormat="1" applyFont="1" applyFill="1" applyBorder="1" applyAlignment="1">
      <alignment horizontal="right" vertical="center"/>
    </xf>
    <xf numFmtId="2" fontId="33" fillId="0" borderId="54" xfId="12" applyNumberFormat="1" applyFont="1" applyFill="1" applyBorder="1" applyAlignment="1">
      <alignment horizontal="right" vertical="center"/>
    </xf>
    <xf numFmtId="2" fontId="33" fillId="0" borderId="44" xfId="12" applyNumberFormat="1" applyFont="1" applyFill="1" applyBorder="1" applyAlignment="1">
      <alignment horizontal="right" vertical="center" readingOrder="1"/>
    </xf>
    <xf numFmtId="2" fontId="33" fillId="0" borderId="44" xfId="12" applyNumberFormat="1" applyFont="1" applyFill="1" applyBorder="1" applyAlignment="1">
      <alignment horizontal="right" vertical="center"/>
    </xf>
    <xf numFmtId="168" fontId="32" fillId="0" borderId="48" xfId="8" applyNumberFormat="1" applyFont="1" applyFill="1" applyBorder="1" applyAlignment="1">
      <alignment horizontal="right" vertical="center" readingOrder="1"/>
    </xf>
    <xf numFmtId="168" fontId="32" fillId="0" borderId="77" xfId="8" applyNumberFormat="1" applyFont="1" applyFill="1" applyBorder="1" applyAlignment="1">
      <alignment horizontal="right" vertical="center" readingOrder="1"/>
    </xf>
    <xf numFmtId="168" fontId="32" fillId="0" borderId="56" xfId="8" applyNumberFormat="1" applyFont="1" applyFill="1" applyBorder="1" applyAlignment="1">
      <alignment horizontal="right" vertical="center" readingOrder="1"/>
    </xf>
    <xf numFmtId="168" fontId="32" fillId="0" borderId="22" xfId="8" applyNumberFormat="1" applyFont="1" applyFill="1" applyBorder="1" applyAlignment="1">
      <alignment horizontal="right" vertical="center"/>
    </xf>
    <xf numFmtId="168" fontId="32" fillId="0" borderId="82" xfId="8" applyNumberFormat="1" applyFont="1" applyFill="1" applyBorder="1" applyAlignment="1">
      <alignment horizontal="right" vertical="center"/>
    </xf>
    <xf numFmtId="168" fontId="32" fillId="0" borderId="84" xfId="8" applyNumberFormat="1" applyFont="1" applyFill="1" applyBorder="1" applyAlignment="1">
      <alignment horizontal="right" vertical="center"/>
    </xf>
    <xf numFmtId="168" fontId="32" fillId="0" borderId="85" xfId="8" applyNumberFormat="1" applyFont="1" applyFill="1" applyBorder="1" applyAlignment="1">
      <alignment horizontal="right" vertical="center"/>
    </xf>
    <xf numFmtId="168" fontId="32" fillId="0" borderId="47" xfId="8" applyNumberFormat="1" applyFont="1" applyFill="1" applyBorder="1" applyAlignment="1">
      <alignment horizontal="right" vertical="center" readingOrder="1"/>
    </xf>
    <xf numFmtId="168" fontId="32" fillId="0" borderId="54" xfId="8" applyNumberFormat="1" applyFont="1" applyFill="1" applyBorder="1" applyAlignment="1">
      <alignment horizontal="right" vertical="center" readingOrder="1"/>
    </xf>
    <xf numFmtId="168" fontId="32" fillId="0" borderId="55" xfId="8" applyNumberFormat="1" applyFont="1" applyFill="1" applyBorder="1" applyAlignment="1">
      <alignment horizontal="right" vertical="center" readingOrder="1"/>
    </xf>
    <xf numFmtId="0" fontId="47" fillId="0" borderId="74" xfId="8" applyFont="1" applyFill="1" applyBorder="1" applyAlignment="1">
      <alignment horizontal="right" vertical="center" indent="1"/>
    </xf>
    <xf numFmtId="0" fontId="32" fillId="0" borderId="74" xfId="8" applyFont="1" applyFill="1" applyBorder="1" applyAlignment="1">
      <alignment horizontal="right" vertical="center" indent="1"/>
    </xf>
    <xf numFmtId="0" fontId="33" fillId="0" borderId="74" xfId="12" applyFont="1" applyFill="1" applyBorder="1" applyAlignment="1">
      <alignment horizontal="right" vertical="center" indent="1"/>
    </xf>
    <xf numFmtId="0" fontId="32" fillId="0" borderId="74" xfId="12" applyFont="1" applyFill="1" applyBorder="1" applyAlignment="1">
      <alignment horizontal="right" vertical="center" indent="1"/>
    </xf>
    <xf numFmtId="0" fontId="33" fillId="0" borderId="74" xfId="8" applyFont="1" applyFill="1" applyBorder="1" applyAlignment="1">
      <alignment horizontal="right" vertical="center" indent="1"/>
    </xf>
    <xf numFmtId="0" fontId="32" fillId="0" borderId="75" xfId="8" applyFont="1" applyFill="1" applyBorder="1" applyAlignment="1">
      <alignment horizontal="right" vertical="center" indent="1"/>
    </xf>
    <xf numFmtId="0" fontId="32" fillId="0" borderId="78" xfId="8" applyFont="1" applyFill="1" applyBorder="1" applyAlignment="1">
      <alignment horizontal="right" vertical="center" indent="1"/>
    </xf>
    <xf numFmtId="0" fontId="47" fillId="0" borderId="15" xfId="8" applyFont="1" applyFill="1" applyBorder="1" applyAlignment="1">
      <alignment horizontal="left" vertical="center" indent="1"/>
    </xf>
    <xf numFmtId="0" fontId="32" fillId="0" borderId="15" xfId="8" applyFont="1" applyFill="1" applyBorder="1" applyAlignment="1">
      <alignment horizontal="left" vertical="center" indent="1"/>
    </xf>
    <xf numFmtId="0" fontId="32" fillId="0" borderId="20" xfId="8" applyFont="1" applyFill="1" applyBorder="1" applyAlignment="1">
      <alignment horizontal="left" vertical="center" indent="1"/>
    </xf>
    <xf numFmtId="0" fontId="32" fillId="0" borderId="23" xfId="8" applyFont="1" applyFill="1" applyBorder="1" applyAlignment="1">
      <alignment horizontal="left" vertical="center" indent="1"/>
    </xf>
    <xf numFmtId="0" fontId="33" fillId="0" borderId="20" xfId="12" applyFont="1" applyFill="1" applyBorder="1" applyAlignment="1">
      <alignment horizontal="left" vertical="top" indent="2"/>
    </xf>
    <xf numFmtId="0" fontId="14" fillId="0" borderId="0" xfId="12" applyFont="1" applyFill="1" applyAlignment="1">
      <alignment horizontal="left" indent="1"/>
    </xf>
    <xf numFmtId="2" fontId="33" fillId="0" borderId="44" xfId="9" applyNumberFormat="1" applyFont="1" applyFill="1" applyBorder="1" applyAlignment="1">
      <alignment horizontal="right" vertical="center"/>
    </xf>
    <xf numFmtId="2" fontId="32" fillId="0" borderId="44" xfId="12" applyNumberFormat="1" applyFont="1" applyFill="1" applyBorder="1" applyAlignment="1">
      <alignment horizontal="right" vertical="center"/>
    </xf>
    <xf numFmtId="0" fontId="32" fillId="0" borderId="44" xfId="12" applyFont="1" applyFill="1" applyBorder="1" applyAlignment="1">
      <alignment horizontal="right" vertical="center"/>
    </xf>
    <xf numFmtId="0" fontId="32" fillId="0" borderId="22" xfId="12" applyFont="1" applyFill="1" applyBorder="1" applyAlignment="1">
      <alignment horizontal="right" vertical="center"/>
    </xf>
    <xf numFmtId="2" fontId="32" fillId="0" borderId="35" xfId="12" applyNumberFormat="1" applyFont="1" applyFill="1" applyBorder="1" applyAlignment="1">
      <alignment horizontal="right" vertical="center"/>
    </xf>
    <xf numFmtId="2" fontId="33" fillId="0" borderId="35" xfId="9" applyNumberFormat="1" applyFont="1" applyFill="1" applyBorder="1" applyAlignment="1">
      <alignment horizontal="right" vertical="center"/>
    </xf>
    <xf numFmtId="0" fontId="47" fillId="0" borderId="8" xfId="9" applyFont="1" applyFill="1" applyBorder="1" applyAlignment="1">
      <alignment horizontal="right" vertical="center" indent="1"/>
    </xf>
    <xf numFmtId="0" fontId="33" fillId="0" borderId="8" xfId="9" applyFont="1" applyFill="1" applyBorder="1" applyAlignment="1">
      <alignment horizontal="right" vertical="center" indent="1"/>
    </xf>
    <xf numFmtId="0" fontId="32" fillId="0" borderId="21" xfId="12" applyFont="1" applyFill="1" applyBorder="1" applyAlignment="1">
      <alignment horizontal="right" vertical="center" indent="1"/>
    </xf>
    <xf numFmtId="0" fontId="32" fillId="0" borderId="9" xfId="12" applyFont="1" applyFill="1" applyBorder="1" applyAlignment="1">
      <alignment horizontal="right" vertical="center" indent="1"/>
    </xf>
    <xf numFmtId="0" fontId="33" fillId="0" borderId="8" xfId="9" applyFont="1" applyFill="1" applyBorder="1" applyAlignment="1">
      <alignment horizontal="right" vertical="center" wrapText="1" indent="1"/>
    </xf>
    <xf numFmtId="0" fontId="33" fillId="0" borderId="9" xfId="9" applyFont="1" applyFill="1" applyBorder="1" applyAlignment="1">
      <alignment horizontal="right" vertical="center" indent="1"/>
    </xf>
    <xf numFmtId="0" fontId="47" fillId="0" borderId="15" xfId="9" applyFont="1" applyFill="1" applyBorder="1" applyAlignment="1">
      <alignment horizontal="left" vertical="center" indent="1"/>
    </xf>
    <xf numFmtId="0" fontId="33" fillId="0" borderId="15" xfId="9" applyFont="1" applyFill="1" applyBorder="1" applyAlignment="1">
      <alignment horizontal="left" vertical="center" indent="1"/>
    </xf>
    <xf numFmtId="0" fontId="32" fillId="0" borderId="23" xfId="12" applyFont="1" applyFill="1" applyBorder="1" applyAlignment="1">
      <alignment horizontal="left" vertical="center" indent="1"/>
    </xf>
    <xf numFmtId="0" fontId="32" fillId="0" borderId="20" xfId="12" applyFont="1" applyFill="1" applyBorder="1" applyAlignment="1">
      <alignment horizontal="left" vertical="center" indent="1"/>
    </xf>
    <xf numFmtId="0" fontId="33" fillId="0" borderId="20" xfId="9" applyFont="1" applyFill="1" applyBorder="1" applyAlignment="1">
      <alignment horizontal="left" vertical="center" indent="1"/>
    </xf>
    <xf numFmtId="167" fontId="33" fillId="0" borderId="0" xfId="0" applyNumberFormat="1" applyFont="1" applyFill="1" applyAlignment="1">
      <alignment vertical="center"/>
    </xf>
    <xf numFmtId="0" fontId="33" fillId="0" borderId="0" xfId="0" applyNumberFormat="1" applyFont="1" applyFill="1" applyAlignment="1">
      <alignment vertical="center"/>
    </xf>
    <xf numFmtId="2" fontId="33" fillId="0" borderId="0" xfId="0" applyNumberFormat="1" applyFont="1" applyFill="1" applyAlignment="1">
      <alignment vertical="center"/>
    </xf>
    <xf numFmtId="0" fontId="32" fillId="0" borderId="44" xfId="0" applyFont="1" applyFill="1" applyBorder="1" applyAlignment="1">
      <alignment horizontal="right" vertical="center"/>
    </xf>
    <xf numFmtId="2" fontId="33" fillId="0" borderId="44" xfId="0" applyNumberFormat="1" applyFont="1" applyFill="1" applyBorder="1" applyAlignment="1">
      <alignment horizontal="center" vertical="center"/>
    </xf>
    <xf numFmtId="2" fontId="33" fillId="0" borderId="15" xfId="0" applyNumberFormat="1" applyFont="1" applyFill="1" applyBorder="1" applyAlignment="1">
      <alignment horizontal="center" vertical="center"/>
    </xf>
    <xf numFmtId="2" fontId="33" fillId="0" borderId="19" xfId="0" applyNumberFormat="1" applyFont="1" applyFill="1" applyBorder="1" applyAlignment="1">
      <alignment horizontal="center" vertical="center"/>
    </xf>
    <xf numFmtId="176" fontId="33" fillId="0" borderId="0" xfId="0" applyNumberFormat="1" applyFont="1" applyFill="1" applyAlignment="1">
      <alignment vertical="center"/>
    </xf>
    <xf numFmtId="0" fontId="32" fillId="0" borderId="43" xfId="0" applyFont="1" applyFill="1" applyBorder="1" applyAlignment="1">
      <alignment horizontal="right" vertical="center"/>
    </xf>
    <xf numFmtId="2" fontId="33" fillId="0" borderId="43" xfId="0" applyNumberFormat="1" applyFont="1" applyFill="1" applyBorder="1" applyAlignment="1">
      <alignment horizontal="center" vertical="center"/>
    </xf>
    <xf numFmtId="2" fontId="33" fillId="0" borderId="73" xfId="0" applyNumberFormat="1" applyFont="1" applyFill="1" applyBorder="1" applyAlignment="1">
      <alignment horizontal="center" vertical="center"/>
    </xf>
    <xf numFmtId="0" fontId="32" fillId="0" borderId="44" xfId="13" applyFont="1" applyFill="1" applyBorder="1" applyAlignment="1">
      <alignment vertical="center"/>
    </xf>
    <xf numFmtId="0" fontId="32" fillId="0" borderId="0" xfId="13" applyFont="1" applyFill="1" applyAlignment="1">
      <alignment vertical="center"/>
    </xf>
    <xf numFmtId="0" fontId="32" fillId="0" borderId="44" xfId="13" applyFont="1" applyFill="1" applyBorder="1" applyAlignment="1">
      <alignment horizontal="right" vertical="center"/>
    </xf>
    <xf numFmtId="168" fontId="33" fillId="0" borderId="44" xfId="11" applyNumberFormat="1" applyFont="1" applyFill="1" applyBorder="1" applyAlignment="1">
      <alignment horizontal="right" vertical="center"/>
    </xf>
    <xf numFmtId="168" fontId="32" fillId="0" borderId="44" xfId="13" applyNumberFormat="1" applyFont="1" applyFill="1" applyBorder="1" applyAlignment="1">
      <alignment horizontal="right" vertical="center"/>
    </xf>
    <xf numFmtId="0" fontId="33" fillId="0" borderId="0" xfId="13" applyFont="1" applyFill="1" applyAlignment="1">
      <alignment vertical="center"/>
    </xf>
    <xf numFmtId="168" fontId="33" fillId="0" borderId="44" xfId="10" applyNumberFormat="1" applyFont="1" applyFill="1" applyBorder="1" applyAlignment="1">
      <alignment horizontal="right" vertical="center"/>
    </xf>
    <xf numFmtId="168" fontId="33" fillId="0" borderId="35" xfId="13" applyNumberFormat="1" applyFont="1" applyFill="1" applyBorder="1" applyAlignment="1">
      <alignment horizontal="right" vertical="center"/>
    </xf>
    <xf numFmtId="168" fontId="33" fillId="0" borderId="44" xfId="13" applyNumberFormat="1" applyFont="1" applyFill="1" applyBorder="1" applyAlignment="1">
      <alignment horizontal="right" vertical="center"/>
    </xf>
    <xf numFmtId="0" fontId="33" fillId="0" borderId="0" xfId="13" applyFont="1" applyFill="1" applyAlignment="1">
      <alignment horizontal="center" vertical="center"/>
    </xf>
    <xf numFmtId="168" fontId="33" fillId="0" borderId="44" xfId="11" applyNumberFormat="1" applyFont="1" applyFill="1" applyBorder="1" applyAlignment="1">
      <alignment horizontal="right" vertical="center" readingOrder="1"/>
    </xf>
    <xf numFmtId="168" fontId="33" fillId="0" borderId="22" xfId="13" applyNumberFormat="1" applyFont="1" applyFill="1" applyBorder="1" applyAlignment="1">
      <alignment horizontal="right" vertical="center"/>
    </xf>
    <xf numFmtId="2" fontId="33" fillId="0" borderId="35" xfId="13" applyNumberFormat="1" applyFont="1" applyFill="1" applyBorder="1" applyAlignment="1">
      <alignment horizontal="right" vertical="center"/>
    </xf>
    <xf numFmtId="2" fontId="33" fillId="0" borderId="22" xfId="13" applyNumberFormat="1" applyFont="1" applyFill="1" applyBorder="1" applyAlignment="1">
      <alignment horizontal="right" vertical="center"/>
    </xf>
    <xf numFmtId="2" fontId="33" fillId="0" borderId="44" xfId="10" applyNumberFormat="1" applyFont="1" applyFill="1" applyBorder="1" applyAlignment="1">
      <alignment horizontal="right" vertical="center"/>
    </xf>
    <xf numFmtId="2" fontId="33" fillId="0" borderId="44" xfId="13" applyNumberFormat="1" applyFont="1" applyFill="1" applyBorder="1" applyAlignment="1">
      <alignment horizontal="right" vertical="center"/>
    </xf>
    <xf numFmtId="2" fontId="32" fillId="0" borderId="44" xfId="13" applyNumberFormat="1" applyFont="1" applyFill="1" applyBorder="1" applyAlignment="1">
      <alignment horizontal="right" vertical="center"/>
    </xf>
    <xf numFmtId="2" fontId="11" fillId="0" borderId="44" xfId="13" applyNumberFormat="1" applyFont="1" applyFill="1" applyBorder="1" applyAlignment="1">
      <alignment horizontal="center" vertical="center"/>
    </xf>
    <xf numFmtId="0" fontId="11" fillId="0" borderId="44" xfId="13" applyFont="1" applyFill="1" applyBorder="1" applyAlignment="1">
      <alignment horizontal="center" vertical="center"/>
    </xf>
    <xf numFmtId="0" fontId="11" fillId="0" borderId="44" xfId="13" applyFont="1" applyFill="1" applyBorder="1" applyAlignment="1">
      <alignment horizontal="center" vertical="center" wrapText="1"/>
    </xf>
    <xf numFmtId="2" fontId="47" fillId="0" borderId="44" xfId="13" applyNumberFormat="1" applyFont="1" applyFill="1" applyBorder="1" applyAlignment="1">
      <alignment horizontal="right" vertical="center"/>
    </xf>
    <xf numFmtId="2" fontId="33" fillId="0" borderId="44" xfId="11" applyNumberFormat="1" applyFont="1" applyFill="1" applyBorder="1" applyAlignment="1">
      <alignment horizontal="right" vertical="center"/>
    </xf>
    <xf numFmtId="168" fontId="33" fillId="0" borderId="44" xfId="0" applyNumberFormat="1" applyFont="1" applyFill="1" applyBorder="1" applyAlignment="1">
      <alignment horizontal="right" vertical="center"/>
    </xf>
    <xf numFmtId="168" fontId="32" fillId="0" borderId="44" xfId="11" applyNumberFormat="1" applyFont="1" applyFill="1" applyBorder="1" applyAlignment="1">
      <alignment horizontal="right" vertical="center"/>
    </xf>
    <xf numFmtId="0" fontId="32" fillId="0" borderId="9" xfId="13" applyFont="1" applyFill="1" applyBorder="1" applyAlignment="1">
      <alignment vertical="center"/>
    </xf>
    <xf numFmtId="0" fontId="33" fillId="0" borderId="35" xfId="13" applyFont="1" applyFill="1" applyBorder="1" applyAlignment="1">
      <alignment vertical="center"/>
    </xf>
    <xf numFmtId="0" fontId="33" fillId="0" borderId="35" xfId="13" applyFont="1" applyFill="1" applyBorder="1" applyAlignment="1">
      <alignment horizontal="right" vertical="center"/>
    </xf>
    <xf numFmtId="0" fontId="47" fillId="0" borderId="8" xfId="10" applyFont="1" applyFill="1" applyBorder="1" applyAlignment="1">
      <alignment horizontal="right" vertical="center" indent="1"/>
    </xf>
    <xf numFmtId="0" fontId="32" fillId="0" borderId="8" xfId="13" applyFont="1" applyFill="1" applyBorder="1" applyAlignment="1">
      <alignment horizontal="right" vertical="center" indent="1"/>
    </xf>
    <xf numFmtId="0" fontId="32" fillId="0" borderId="8" xfId="11" applyFont="1" applyFill="1" applyBorder="1" applyAlignment="1">
      <alignment horizontal="right" vertical="center" indent="1" readingOrder="2"/>
    </xf>
    <xf numFmtId="0" fontId="33" fillId="0" borderId="8" xfId="11" applyFont="1" applyFill="1" applyBorder="1" applyAlignment="1">
      <alignment horizontal="right" vertical="center" indent="1" readingOrder="1"/>
    </xf>
    <xf numFmtId="0" fontId="33" fillId="0" borderId="8" xfId="11" applyFont="1" applyFill="1" applyBorder="1" applyAlignment="1">
      <alignment horizontal="right" vertical="center" wrapText="1" indent="1"/>
    </xf>
    <xf numFmtId="0" fontId="33" fillId="0" borderId="9" xfId="13" applyFont="1" applyFill="1" applyBorder="1" applyAlignment="1">
      <alignment horizontal="right" vertical="center" indent="1"/>
    </xf>
    <xf numFmtId="0" fontId="33" fillId="0" borderId="8" xfId="13" applyFont="1" applyFill="1" applyBorder="1" applyAlignment="1">
      <alignment horizontal="right" vertical="center" indent="1"/>
    </xf>
    <xf numFmtId="0" fontId="33" fillId="0" borderId="21" xfId="13" applyFont="1" applyFill="1" applyBorder="1" applyAlignment="1">
      <alignment horizontal="right" vertical="center" indent="1"/>
    </xf>
    <xf numFmtId="0" fontId="33" fillId="0" borderId="8" xfId="11" quotePrefix="1" applyFont="1" applyFill="1" applyBorder="1" applyAlignment="1">
      <alignment horizontal="right" vertical="center" indent="1"/>
    </xf>
    <xf numFmtId="0" fontId="47" fillId="0" borderId="15" xfId="10" applyFont="1" applyFill="1" applyBorder="1" applyAlignment="1">
      <alignment horizontal="left" vertical="center" indent="1"/>
    </xf>
    <xf numFmtId="0" fontId="32" fillId="0" borderId="15" xfId="13" applyFont="1" applyFill="1" applyBorder="1" applyAlignment="1">
      <alignment horizontal="left" vertical="center" indent="1"/>
    </xf>
    <xf numFmtId="0" fontId="32" fillId="0" borderId="15" xfId="11" applyFont="1" applyFill="1" applyBorder="1" applyAlignment="1">
      <alignment horizontal="left" vertical="center" indent="1"/>
    </xf>
    <xf numFmtId="0" fontId="33" fillId="0" borderId="20" xfId="13" applyFont="1" applyFill="1" applyBorder="1" applyAlignment="1">
      <alignment horizontal="left" vertical="center" indent="1"/>
    </xf>
    <xf numFmtId="0" fontId="33" fillId="0" borderId="15" xfId="13" applyFont="1" applyFill="1" applyBorder="1" applyAlignment="1">
      <alignment horizontal="left" vertical="center" indent="1"/>
    </xf>
    <xf numFmtId="0" fontId="33" fillId="0" borderId="23" xfId="13" applyFont="1" applyFill="1" applyBorder="1" applyAlignment="1">
      <alignment horizontal="left" vertical="center" indent="1"/>
    </xf>
    <xf numFmtId="0" fontId="33" fillId="0" borderId="15" xfId="11" quotePrefix="1" applyFont="1" applyFill="1" applyBorder="1" applyAlignment="1">
      <alignment horizontal="left" vertical="center" indent="1"/>
    </xf>
    <xf numFmtId="0" fontId="32" fillId="0" borderId="20" xfId="13" applyFont="1" applyFill="1" applyBorder="1" applyAlignment="1">
      <alignment horizontal="left" vertical="center" indent="1"/>
    </xf>
    <xf numFmtId="0" fontId="14" fillId="0" borderId="0" xfId="11" applyFont="1" applyFill="1" applyBorder="1" applyAlignment="1">
      <alignment horizontal="left" indent="1"/>
    </xf>
    <xf numFmtId="0" fontId="33" fillId="0" borderId="0" xfId="12" applyFont="1" applyFill="1" applyAlignment="1">
      <alignment horizontal="center" vertical="center"/>
    </xf>
    <xf numFmtId="0" fontId="51" fillId="0" borderId="8" xfId="12" applyFont="1" applyFill="1" applyBorder="1" applyAlignment="1">
      <alignment horizontal="right" vertical="center" indent="1"/>
    </xf>
    <xf numFmtId="0" fontId="33" fillId="0" borderId="8" xfId="11" applyFont="1" applyFill="1" applyBorder="1" applyAlignment="1">
      <alignment horizontal="right" vertical="center" indent="1" readingOrder="2"/>
    </xf>
    <xf numFmtId="0" fontId="47" fillId="0" borderId="8" xfId="11" applyFont="1" applyFill="1" applyBorder="1" applyAlignment="1">
      <alignment horizontal="right" vertical="center" indent="1"/>
    </xf>
    <xf numFmtId="0" fontId="51" fillId="0" borderId="15" xfId="12" applyFont="1" applyFill="1" applyBorder="1" applyAlignment="1">
      <alignment horizontal="left" vertical="center" indent="1"/>
    </xf>
    <xf numFmtId="0" fontId="47" fillId="0" borderId="15" xfId="11" applyFont="1" applyFill="1" applyBorder="1" applyAlignment="1">
      <alignment horizontal="left" vertical="center" indent="1"/>
    </xf>
    <xf numFmtId="49" fontId="47" fillId="0" borderId="8" xfId="4" applyNumberFormat="1" applyFont="1" applyFill="1" applyBorder="1" applyAlignment="1">
      <alignment horizontal="right" vertical="center" indent="1"/>
    </xf>
    <xf numFmtId="49" fontId="32" fillId="0" borderId="8" xfId="4" applyNumberFormat="1" applyFont="1" applyFill="1" applyBorder="1" applyAlignment="1">
      <alignment horizontal="right" vertical="center" indent="1"/>
    </xf>
    <xf numFmtId="0" fontId="32" fillId="0" borderId="45" xfId="0" applyFont="1" applyFill="1" applyBorder="1" applyAlignment="1">
      <alignment horizontal="right" vertical="center"/>
    </xf>
    <xf numFmtId="0" fontId="33" fillId="0" borderId="44" xfId="0" applyFont="1" applyFill="1" applyBorder="1" applyAlignment="1">
      <alignment horizontal="right" vertical="center"/>
    </xf>
    <xf numFmtId="0" fontId="33" fillId="0" borderId="45" xfId="0" applyFont="1" applyFill="1" applyBorder="1" applyAlignment="1">
      <alignment horizontal="right" vertical="center"/>
    </xf>
    <xf numFmtId="0" fontId="33" fillId="0" borderId="44" xfId="0" applyFont="1" applyFill="1" applyBorder="1" applyAlignment="1">
      <alignment horizontal="left" vertical="center"/>
    </xf>
    <xf numFmtId="0" fontId="33" fillId="0" borderId="19" xfId="0" applyFont="1" applyFill="1" applyBorder="1" applyAlignment="1">
      <alignment horizontal="left" vertical="center"/>
    </xf>
    <xf numFmtId="0" fontId="33" fillId="0" borderId="9" xfId="0" applyFont="1" applyFill="1" applyBorder="1" applyAlignment="1">
      <alignment horizontal="right" vertical="center"/>
    </xf>
    <xf numFmtId="0" fontId="39" fillId="0" borderId="0" xfId="12" applyFont="1" applyFill="1" applyAlignment="1">
      <alignment vertical="center"/>
    </xf>
    <xf numFmtId="0" fontId="39" fillId="0" borderId="0" xfId="0" applyFont="1" applyFill="1" applyBorder="1" applyAlignment="1">
      <alignment horizontal="right" vertical="center" readingOrder="2"/>
    </xf>
    <xf numFmtId="1" fontId="17" fillId="0" borderId="0" xfId="0" applyNumberFormat="1" applyFont="1" applyFill="1" applyAlignment="1">
      <alignment vertical="center"/>
    </xf>
    <xf numFmtId="177" fontId="33" fillId="0" borderId="0" xfId="1" applyNumberFormat="1" applyFont="1" applyFill="1" applyBorder="1" applyAlignment="1">
      <alignment vertical="center"/>
    </xf>
    <xf numFmtId="0" fontId="14" fillId="0" borderId="0" xfId="12" applyFont="1" applyFill="1" applyAlignment="1">
      <alignment vertical="center"/>
    </xf>
    <xf numFmtId="0" fontId="33" fillId="0" borderId="43" xfId="0" applyFont="1" applyFill="1" applyBorder="1" applyAlignment="1">
      <alignment vertical="center"/>
    </xf>
    <xf numFmtId="0" fontId="33" fillId="0" borderId="46" xfId="0" applyFont="1" applyFill="1" applyBorder="1" applyAlignment="1">
      <alignment vertical="center"/>
    </xf>
    <xf numFmtId="0" fontId="33" fillId="0" borderId="53" xfId="0" applyFont="1" applyFill="1" applyBorder="1" applyAlignment="1">
      <alignment vertical="center"/>
    </xf>
    <xf numFmtId="0" fontId="33" fillId="0" borderId="90" xfId="0" applyFont="1" applyFill="1" applyBorder="1" applyAlignment="1">
      <alignment vertical="center"/>
    </xf>
    <xf numFmtId="0" fontId="33" fillId="0" borderId="47" xfId="0" applyFont="1" applyFill="1" applyBorder="1" applyAlignment="1">
      <alignment vertical="center"/>
    </xf>
    <xf numFmtId="0" fontId="33" fillId="0" borderId="54" xfId="0" applyFont="1" applyFill="1" applyBorder="1" applyAlignment="1">
      <alignment vertical="center"/>
    </xf>
    <xf numFmtId="0" fontId="33" fillId="0" borderId="55" xfId="0" applyFont="1" applyFill="1" applyBorder="1" applyAlignment="1">
      <alignment vertical="center"/>
    </xf>
    <xf numFmtId="0" fontId="47" fillId="0" borderId="44" xfId="0" applyFont="1" applyFill="1" applyBorder="1" applyAlignment="1">
      <alignment vertical="center"/>
    </xf>
    <xf numFmtId="0" fontId="47" fillId="0" borderId="47" xfId="0" applyFont="1" applyFill="1" applyBorder="1" applyAlignment="1">
      <alignment vertical="center"/>
    </xf>
    <xf numFmtId="0" fontId="47" fillId="0" borderId="54" xfId="0" applyFont="1" applyFill="1" applyBorder="1" applyAlignment="1">
      <alignment vertical="center"/>
    </xf>
    <xf numFmtId="0" fontId="47" fillId="0" borderId="55" xfId="0" applyFont="1" applyFill="1" applyBorder="1" applyAlignment="1">
      <alignment vertical="center"/>
    </xf>
    <xf numFmtId="0" fontId="34" fillId="0" borderId="0" xfId="0" applyFont="1" applyFill="1" applyAlignment="1">
      <alignment vertical="center"/>
    </xf>
    <xf numFmtId="171" fontId="33" fillId="0" borderId="44" xfId="14" applyNumberFormat="1" applyFont="1" applyFill="1" applyBorder="1" applyAlignment="1">
      <alignment vertical="center"/>
    </xf>
    <xf numFmtId="171" fontId="33" fillId="0" borderId="47" xfId="14" applyNumberFormat="1" applyFont="1" applyFill="1" applyBorder="1" applyAlignment="1">
      <alignment vertical="center"/>
    </xf>
    <xf numFmtId="171" fontId="33" fillId="0" borderId="54" xfId="14" applyNumberFormat="1" applyFont="1" applyFill="1" applyBorder="1" applyAlignment="1">
      <alignment vertical="center"/>
    </xf>
    <xf numFmtId="171" fontId="33" fillId="0" borderId="55" xfId="14" applyNumberFormat="1" applyFont="1" applyFill="1" applyBorder="1" applyAlignment="1">
      <alignment vertical="center"/>
    </xf>
    <xf numFmtId="0" fontId="33" fillId="0" borderId="14" xfId="0" applyFont="1" applyFill="1" applyBorder="1" applyAlignment="1">
      <alignment vertical="center"/>
    </xf>
    <xf numFmtId="0" fontId="33" fillId="0" borderId="48" xfId="0" applyFont="1" applyFill="1" applyBorder="1" applyAlignment="1">
      <alignment vertical="center"/>
    </xf>
    <xf numFmtId="0" fontId="33" fillId="0" borderId="77" xfId="0" applyFont="1" applyFill="1" applyBorder="1" applyAlignment="1">
      <alignment vertical="center"/>
    </xf>
    <xf numFmtId="0" fontId="33" fillId="0" borderId="56" xfId="0" applyFont="1" applyFill="1" applyBorder="1" applyAlignment="1">
      <alignment vertical="center"/>
    </xf>
    <xf numFmtId="49" fontId="33" fillId="0" borderId="5" xfId="0" applyNumberFormat="1" applyFont="1" applyFill="1" applyBorder="1" applyAlignment="1">
      <alignment horizontal="right" vertical="center" indent="1"/>
    </xf>
    <xf numFmtId="49" fontId="33" fillId="0" borderId="5" xfId="0" applyNumberFormat="1" applyFont="1" applyFill="1" applyBorder="1" applyAlignment="1">
      <alignment horizontal="right" vertical="center" indent="1" readingOrder="2"/>
    </xf>
    <xf numFmtId="0" fontId="33" fillId="0" borderId="18" xfId="0" applyFont="1" applyFill="1" applyBorder="1" applyAlignment="1">
      <alignment horizontal="right" vertical="center" indent="1"/>
    </xf>
    <xf numFmtId="0" fontId="47" fillId="0" borderId="5" xfId="0" applyFont="1" applyFill="1" applyBorder="1" applyAlignment="1">
      <alignment horizontal="right" vertical="center" indent="1"/>
    </xf>
    <xf numFmtId="181" fontId="33" fillId="0" borderId="13" xfId="1" applyNumberFormat="1" applyFont="1" applyFill="1" applyBorder="1" applyAlignment="1">
      <alignment vertical="center"/>
    </xf>
    <xf numFmtId="181" fontId="32" fillId="0" borderId="0" xfId="1" applyNumberFormat="1" applyFont="1" applyFill="1" applyBorder="1" applyAlignment="1">
      <alignment vertical="center"/>
    </xf>
    <xf numFmtId="180" fontId="33" fillId="0" borderId="44" xfId="1" applyNumberFormat="1" applyFont="1" applyFill="1" applyBorder="1" applyAlignment="1">
      <alignment vertical="center"/>
    </xf>
    <xf numFmtId="180" fontId="33" fillId="0" borderId="47" xfId="1" applyNumberFormat="1" applyFont="1" applyFill="1" applyBorder="1" applyAlignment="1">
      <alignment vertical="center"/>
    </xf>
    <xf numFmtId="180" fontId="33" fillId="0" borderId="54" xfId="1" applyNumberFormat="1" applyFont="1" applyFill="1" applyBorder="1" applyAlignment="1">
      <alignment vertical="center"/>
    </xf>
    <xf numFmtId="180" fontId="33" fillId="0" borderId="55" xfId="1" applyNumberFormat="1" applyFont="1" applyFill="1" applyBorder="1" applyAlignment="1">
      <alignment vertical="center"/>
    </xf>
    <xf numFmtId="49" fontId="32" fillId="0" borderId="44" xfId="1" applyNumberFormat="1" applyFont="1" applyFill="1" applyBorder="1" applyAlignment="1">
      <alignment horizontal="right" vertical="center"/>
    </xf>
    <xf numFmtId="49" fontId="32" fillId="0" borderId="43" xfId="1" applyNumberFormat="1" applyFont="1" applyFill="1" applyBorder="1" applyAlignment="1">
      <alignment horizontal="right" vertical="center"/>
    </xf>
    <xf numFmtId="177" fontId="33" fillId="0" borderId="44" xfId="1" applyNumberFormat="1" applyFont="1" applyFill="1" applyBorder="1" applyAlignment="1">
      <alignment horizontal="left" vertical="center" indent="2"/>
    </xf>
    <xf numFmtId="167" fontId="33" fillId="0" borderId="44" xfId="1" applyNumberFormat="1" applyFont="1" applyFill="1" applyBorder="1" applyAlignment="1">
      <alignment horizontal="left" vertical="center" indent="2"/>
    </xf>
    <xf numFmtId="177" fontId="33" fillId="0" borderId="15" xfId="1" applyNumberFormat="1" applyFont="1" applyFill="1" applyBorder="1" applyAlignment="1">
      <alignment horizontal="left" vertical="center" indent="2"/>
    </xf>
    <xf numFmtId="177" fontId="33" fillId="0" borderId="43" xfId="1" applyNumberFormat="1" applyFont="1" applyFill="1" applyBorder="1" applyAlignment="1">
      <alignment horizontal="left" vertical="center" indent="2"/>
    </xf>
    <xf numFmtId="177" fontId="33" fillId="0" borderId="19" xfId="1" applyNumberFormat="1" applyFont="1" applyFill="1" applyBorder="1" applyAlignment="1">
      <alignment horizontal="left" vertical="center" indent="2"/>
    </xf>
    <xf numFmtId="167" fontId="33" fillId="0" borderId="43" xfId="1" applyNumberFormat="1" applyFont="1" applyFill="1" applyBorder="1" applyAlignment="1">
      <alignment horizontal="left" vertical="center" indent="2"/>
    </xf>
    <xf numFmtId="3" fontId="32" fillId="0" borderId="45" xfId="1" applyNumberFormat="1" applyFont="1" applyFill="1" applyBorder="1" applyAlignment="1">
      <alignment vertical="center"/>
    </xf>
    <xf numFmtId="3" fontId="33" fillId="0" borderId="45" xfId="1" applyNumberFormat="1" applyFont="1" applyFill="1" applyBorder="1" applyAlignment="1">
      <alignment vertical="center"/>
    </xf>
    <xf numFmtId="168" fontId="32" fillId="0" borderId="45" xfId="0" applyNumberFormat="1" applyFont="1" applyFill="1" applyBorder="1" applyAlignment="1">
      <alignment horizontal="right" vertical="center"/>
    </xf>
    <xf numFmtId="168" fontId="33" fillId="0" borderId="45" xfId="0" applyNumberFormat="1" applyFont="1" applyFill="1" applyBorder="1" applyAlignment="1">
      <alignment horizontal="right" vertical="center"/>
    </xf>
    <xf numFmtId="0" fontId="16" fillId="0" borderId="36" xfId="0" applyFont="1" applyFill="1" applyBorder="1" applyAlignment="1">
      <alignment vertical="center"/>
    </xf>
    <xf numFmtId="3" fontId="33" fillId="0" borderId="0" xfId="1" applyNumberFormat="1" applyFont="1" applyFill="1" applyAlignment="1">
      <alignment horizontal="center" vertical="center"/>
    </xf>
    <xf numFmtId="3" fontId="33" fillId="0" borderId="0" xfId="1" applyNumberFormat="1" applyFont="1" applyFill="1" applyAlignment="1">
      <alignment vertical="center"/>
    </xf>
    <xf numFmtId="3" fontId="32" fillId="0" borderId="0" xfId="1" applyNumberFormat="1" applyFont="1" applyFill="1" applyAlignment="1">
      <alignment vertical="center"/>
    </xf>
    <xf numFmtId="49" fontId="33" fillId="0" borderId="8" xfId="1" applyNumberFormat="1" applyFont="1" applyFill="1" applyBorder="1" applyAlignment="1">
      <alignment horizontal="right" vertical="center" wrapText="1" indent="1" readingOrder="2"/>
    </xf>
    <xf numFmtId="49" fontId="33" fillId="0" borderId="8" xfId="1" applyNumberFormat="1" applyFont="1" applyFill="1" applyBorder="1" applyAlignment="1">
      <alignment horizontal="right" vertical="center" wrapText="1" indent="2"/>
    </xf>
    <xf numFmtId="49" fontId="33" fillId="0" borderId="8" xfId="1" applyNumberFormat="1" applyFont="1" applyFill="1" applyBorder="1" applyAlignment="1">
      <alignment horizontal="right" vertical="center" wrapText="1" indent="3"/>
    </xf>
    <xf numFmtId="49" fontId="33" fillId="0" borderId="8" xfId="1" applyNumberFormat="1" applyFont="1" applyFill="1" applyBorder="1" applyAlignment="1">
      <alignment horizontal="right" vertical="center" wrapText="1" indent="2" readingOrder="2"/>
    </xf>
    <xf numFmtId="49" fontId="33" fillId="0" borderId="8" xfId="1" applyNumberFormat="1" applyFont="1" applyFill="1" applyBorder="1" applyAlignment="1">
      <alignment horizontal="right" vertical="center" wrapText="1" indent="3" readingOrder="2"/>
    </xf>
    <xf numFmtId="49" fontId="33" fillId="0" borderId="15" xfId="1" applyNumberFormat="1" applyFont="1" applyFill="1" applyBorder="1" applyAlignment="1">
      <alignment horizontal="left" vertical="center" indent="2"/>
    </xf>
    <xf numFmtId="49" fontId="33" fillId="0" borderId="15" xfId="1" applyNumberFormat="1" applyFont="1" applyFill="1" applyBorder="1" applyAlignment="1">
      <alignment horizontal="left" vertical="center" indent="3"/>
    </xf>
    <xf numFmtId="49" fontId="33" fillId="0" borderId="15" xfId="1" applyNumberFormat="1" applyFont="1" applyFill="1" applyBorder="1" applyAlignment="1">
      <alignment horizontal="left" vertical="center" indent="2" readingOrder="2"/>
    </xf>
    <xf numFmtId="3" fontId="32" fillId="0" borderId="8" xfId="1" applyNumberFormat="1" applyFont="1" applyFill="1" applyBorder="1" applyAlignment="1">
      <alignment horizontal="right" vertical="center" wrapText="1" indent="1"/>
    </xf>
    <xf numFmtId="3" fontId="33" fillId="0" borderId="8" xfId="1" applyNumberFormat="1" applyFont="1" applyFill="1" applyBorder="1" applyAlignment="1">
      <alignment horizontal="right" vertical="center" wrapText="1" indent="1"/>
    </xf>
    <xf numFmtId="3" fontId="33" fillId="0" borderId="8" xfId="1" applyNumberFormat="1" applyFont="1" applyFill="1" applyBorder="1" applyAlignment="1">
      <alignment horizontal="right" vertical="center" wrapText="1" indent="2"/>
    </xf>
    <xf numFmtId="3" fontId="32" fillId="0" borderId="15" xfId="1" applyNumberFormat="1" applyFont="1" applyFill="1" applyBorder="1" applyAlignment="1">
      <alignment horizontal="left" vertical="center" indent="1"/>
    </xf>
    <xf numFmtId="3" fontId="33" fillId="0" borderId="15" xfId="1" applyNumberFormat="1" applyFont="1" applyFill="1" applyBorder="1" applyAlignment="1">
      <alignment horizontal="left" vertical="center" indent="1"/>
    </xf>
    <xf numFmtId="3" fontId="33" fillId="0" borderId="15" xfId="1" applyNumberFormat="1" applyFont="1" applyFill="1" applyBorder="1" applyAlignment="1">
      <alignment horizontal="left" vertical="center" indent="2"/>
    </xf>
    <xf numFmtId="0" fontId="33" fillId="0" borderId="89" xfId="0" applyFont="1" applyFill="1" applyBorder="1"/>
    <xf numFmtId="3" fontId="32" fillId="0" borderId="44" xfId="1" quotePrefix="1" applyNumberFormat="1" applyFont="1" applyFill="1" applyBorder="1" applyAlignment="1">
      <alignment horizontal="right" vertical="center"/>
    </xf>
    <xf numFmtId="3" fontId="33" fillId="0" borderId="44" xfId="1" quotePrefix="1" applyNumberFormat="1" applyFont="1" applyFill="1" applyBorder="1" applyAlignment="1">
      <alignment horizontal="right" vertical="center"/>
    </xf>
    <xf numFmtId="3" fontId="32" fillId="0" borderId="44" xfId="1" applyNumberFormat="1" applyFont="1" applyFill="1" applyBorder="1" applyAlignment="1">
      <alignment vertical="center"/>
    </xf>
    <xf numFmtId="3" fontId="33" fillId="0" borderId="44" xfId="1" applyNumberFormat="1" applyFont="1" applyFill="1" applyBorder="1" applyAlignment="1">
      <alignment vertical="center"/>
    </xf>
    <xf numFmtId="3" fontId="33" fillId="0" borderId="44" xfId="1" quotePrefix="1" applyNumberFormat="1" applyFont="1" applyFill="1" applyBorder="1" applyAlignment="1">
      <alignment vertical="center"/>
    </xf>
    <xf numFmtId="3" fontId="32" fillId="0" borderId="45" xfId="1" quotePrefix="1" applyNumberFormat="1" applyFont="1" applyFill="1" applyBorder="1" applyAlignment="1">
      <alignment horizontal="right" vertical="center"/>
    </xf>
    <xf numFmtId="3" fontId="33" fillId="0" borderId="45" xfId="1" quotePrefix="1" applyNumberFormat="1" applyFont="1" applyFill="1" applyBorder="1" applyAlignment="1">
      <alignment horizontal="right" vertical="center"/>
    </xf>
    <xf numFmtId="3" fontId="33" fillId="0" borderId="45" xfId="1" quotePrefix="1" applyNumberFormat="1" applyFont="1" applyFill="1" applyBorder="1" applyAlignment="1">
      <alignment vertical="center"/>
    </xf>
    <xf numFmtId="181" fontId="16" fillId="0" borderId="44" xfId="1" quotePrefix="1" applyNumberFormat="1" applyFont="1" applyFill="1" applyBorder="1" applyAlignment="1">
      <alignment horizontal="right" vertical="center"/>
    </xf>
    <xf numFmtId="181" fontId="16" fillId="0" borderId="0" xfId="1" applyNumberFormat="1" applyFont="1" applyFill="1" applyAlignment="1">
      <alignment vertical="center"/>
    </xf>
    <xf numFmtId="181" fontId="17" fillId="0" borderId="44" xfId="1" quotePrefix="1" applyNumberFormat="1" applyFont="1" applyFill="1" applyBorder="1" applyAlignment="1">
      <alignment horizontal="right" vertical="center"/>
    </xf>
    <xf numFmtId="181" fontId="17" fillId="0" borderId="0" xfId="1" applyNumberFormat="1" applyFont="1" applyFill="1" applyAlignment="1">
      <alignment vertical="center"/>
    </xf>
    <xf numFmtId="49" fontId="17" fillId="0" borderId="14" xfId="1" applyNumberFormat="1" applyFont="1" applyFill="1" applyBorder="1" applyAlignment="1">
      <alignment horizontal="right" vertical="center"/>
    </xf>
    <xf numFmtId="49" fontId="17" fillId="0" borderId="5" xfId="1" applyNumberFormat="1" applyFont="1" applyFill="1" applyBorder="1" applyAlignment="1">
      <alignment horizontal="right" vertical="center"/>
    </xf>
    <xf numFmtId="49" fontId="17" fillId="0" borderId="9" xfId="0" applyNumberFormat="1" applyFont="1" applyFill="1" applyBorder="1" applyAlignment="1">
      <alignment horizontal="right" indent="4"/>
    </xf>
    <xf numFmtId="49" fontId="17" fillId="0" borderId="12" xfId="1" applyNumberFormat="1" applyFont="1" applyFill="1" applyBorder="1" applyAlignment="1">
      <alignment horizontal="right" vertical="center"/>
    </xf>
    <xf numFmtId="49" fontId="17" fillId="0" borderId="4" xfId="1" applyNumberFormat="1" applyFont="1" applyFill="1" applyBorder="1" applyAlignment="1">
      <alignment horizontal="right" vertical="center"/>
    </xf>
    <xf numFmtId="49" fontId="17" fillId="0" borderId="12" xfId="0" applyNumberFormat="1" applyFont="1" applyFill="1" applyBorder="1" applyAlignment="1">
      <alignment horizontal="left" indent="3"/>
    </xf>
    <xf numFmtId="0" fontId="47" fillId="0" borderId="0" xfId="0" applyFont="1" applyFill="1" applyAlignment="1">
      <alignment vertical="center"/>
    </xf>
    <xf numFmtId="0" fontId="17" fillId="0" borderId="0" xfId="0" applyFont="1" applyFill="1" applyAlignment="1">
      <alignment horizontal="center"/>
    </xf>
    <xf numFmtId="181" fontId="33" fillId="0" borderId="48" xfId="1" applyNumberFormat="1" applyFont="1" applyFill="1" applyBorder="1" applyAlignment="1">
      <alignment vertical="center"/>
    </xf>
    <xf numFmtId="181" fontId="33" fillId="0" borderId="56" xfId="1" applyNumberFormat="1" applyFont="1" applyFill="1" applyBorder="1" applyAlignment="1">
      <alignment vertical="center"/>
    </xf>
    <xf numFmtId="181" fontId="33" fillId="0" borderId="77" xfId="1" applyNumberFormat="1" applyFont="1" applyFill="1" applyBorder="1" applyAlignment="1">
      <alignment vertical="center"/>
    </xf>
    <xf numFmtId="181" fontId="47" fillId="0" borderId="54" xfId="1" applyNumberFormat="1" applyFont="1" applyFill="1" applyBorder="1" applyAlignment="1">
      <alignment vertical="center"/>
    </xf>
    <xf numFmtId="181" fontId="47" fillId="0" borderId="47" xfId="1" applyNumberFormat="1" applyFont="1" applyFill="1" applyBorder="1" applyAlignment="1">
      <alignment vertical="center"/>
    </xf>
    <xf numFmtId="181" fontId="47" fillId="0" borderId="55" xfId="1" applyNumberFormat="1" applyFont="1" applyFill="1" applyBorder="1" applyAlignment="1">
      <alignment vertical="center"/>
    </xf>
    <xf numFmtId="0" fontId="33" fillId="0" borderId="20" xfId="0" applyFont="1" applyFill="1" applyBorder="1" applyAlignment="1">
      <alignment horizontal="left" vertical="center" indent="1"/>
    </xf>
    <xf numFmtId="49" fontId="47" fillId="0" borderId="8" xfId="0" applyNumberFormat="1" applyFont="1" applyFill="1" applyBorder="1" applyAlignment="1">
      <alignment horizontal="right" vertical="center" indent="1"/>
    </xf>
    <xf numFmtId="0" fontId="44" fillId="0" borderId="0" xfId="0" applyFont="1" applyFill="1" applyAlignment="1">
      <alignment vertical="center"/>
    </xf>
    <xf numFmtId="0" fontId="32" fillId="2" borderId="6" xfId="0" applyFont="1" applyFill="1" applyBorder="1" applyAlignment="1">
      <alignment horizontal="center" vertical="center"/>
    </xf>
    <xf numFmtId="0" fontId="33" fillId="0" borderId="0" xfId="0" applyFont="1" applyFill="1" applyAlignment="1">
      <alignment horizontal="center" vertical="center"/>
    </xf>
    <xf numFmtId="0" fontId="47" fillId="0" borderId="45" xfId="0" applyFont="1" applyFill="1" applyBorder="1" applyAlignment="1">
      <alignment vertical="center"/>
    </xf>
    <xf numFmtId="1" fontId="33" fillId="0" borderId="48" xfId="0" applyNumberFormat="1" applyFont="1" applyFill="1" applyBorder="1" applyAlignment="1">
      <alignment horizontal="right" vertical="center"/>
    </xf>
    <xf numFmtId="1" fontId="33" fillId="0" borderId="56" xfId="0" applyNumberFormat="1" applyFont="1" applyFill="1" applyBorder="1" applyAlignment="1">
      <alignment horizontal="right" vertical="center"/>
    </xf>
    <xf numFmtId="1" fontId="33" fillId="0" borderId="35" xfId="0" applyNumberFormat="1" applyFont="1" applyFill="1" applyBorder="1" applyAlignment="1">
      <alignment horizontal="right" vertical="center"/>
    </xf>
    <xf numFmtId="1" fontId="33" fillId="0" borderId="49" xfId="0" applyNumberFormat="1" applyFont="1" applyFill="1" applyBorder="1" applyAlignment="1">
      <alignment horizontal="right" vertical="center"/>
    </xf>
    <xf numFmtId="1" fontId="33" fillId="0" borderId="41" xfId="0" applyNumberFormat="1" applyFont="1" applyFill="1" applyBorder="1" applyAlignment="1">
      <alignment horizontal="right" vertical="center"/>
    </xf>
    <xf numFmtId="1" fontId="33" fillId="0" borderId="77" xfId="0" applyNumberFormat="1" applyFont="1" applyFill="1" applyBorder="1" applyAlignment="1">
      <alignment horizontal="right" vertical="center"/>
    </xf>
    <xf numFmtId="181" fontId="33" fillId="0" borderId="45" xfId="1" applyNumberFormat="1" applyFont="1" applyFill="1" applyBorder="1" applyAlignment="1">
      <alignment vertical="center"/>
    </xf>
    <xf numFmtId="181" fontId="33" fillId="0" borderId="49" xfId="1" applyNumberFormat="1" applyFont="1" applyFill="1" applyBorder="1" applyAlignment="1">
      <alignment vertical="center"/>
    </xf>
    <xf numFmtId="181" fontId="47" fillId="0" borderId="45" xfId="1" applyNumberFormat="1" applyFont="1" applyFill="1" applyBorder="1" applyAlignment="1">
      <alignment vertical="center"/>
    </xf>
    <xf numFmtId="49" fontId="33" fillId="0" borderId="8" xfId="0" applyNumberFormat="1" applyFont="1" applyFill="1" applyBorder="1" applyAlignment="1">
      <alignment horizontal="right" vertical="center" indent="1"/>
    </xf>
    <xf numFmtId="0" fontId="33" fillId="0" borderId="12" xfId="0" applyFont="1" applyFill="1" applyBorder="1" applyAlignment="1">
      <alignment horizontal="left" vertical="center" indent="1"/>
    </xf>
    <xf numFmtId="1" fontId="33" fillId="0" borderId="12" xfId="0" applyNumberFormat="1" applyFont="1" applyFill="1" applyBorder="1" applyAlignment="1">
      <alignment horizontal="left" vertical="center" indent="1"/>
    </xf>
    <xf numFmtId="167" fontId="33" fillId="0" borderId="0" xfId="1" applyFont="1" applyFill="1"/>
    <xf numFmtId="0" fontId="32" fillId="0" borderId="12" xfId="0" applyFont="1" applyFill="1" applyBorder="1" applyAlignment="1">
      <alignment horizontal="left" indent="1"/>
    </xf>
    <xf numFmtId="177" fontId="33" fillId="0" borderId="0" xfId="0" applyNumberFormat="1" applyFont="1" applyFill="1" applyAlignment="1">
      <alignment vertical="center"/>
    </xf>
    <xf numFmtId="181" fontId="47" fillId="0" borderId="44" xfId="1" applyNumberFormat="1" applyFont="1" applyFill="1" applyBorder="1" applyAlignment="1">
      <alignment horizontal="right" vertical="center"/>
    </xf>
    <xf numFmtId="0" fontId="32" fillId="0" borderId="0" xfId="0" quotePrefix="1" applyFont="1" applyFill="1" applyBorder="1" applyAlignment="1">
      <alignment horizontal="right" vertical="center"/>
    </xf>
    <xf numFmtId="0" fontId="32" fillId="0" borderId="5" xfId="0" quotePrefix="1" applyFont="1" applyFill="1" applyBorder="1" applyAlignment="1">
      <alignment horizontal="right" vertical="center" indent="1"/>
    </xf>
    <xf numFmtId="0" fontId="32" fillId="0" borderId="14" xfId="0" quotePrefix="1" applyFont="1" applyFill="1" applyBorder="1" applyAlignment="1">
      <alignment horizontal="right" vertical="center" indent="1"/>
    </xf>
    <xf numFmtId="0" fontId="47" fillId="0" borderId="4" xfId="0" quotePrefix="1" applyFont="1" applyFill="1" applyBorder="1" applyAlignment="1">
      <alignment horizontal="left" vertical="center" indent="1"/>
    </xf>
    <xf numFmtId="0" fontId="32" fillId="0" borderId="12" xfId="0" applyFont="1" applyFill="1" applyBorder="1" applyAlignment="1">
      <alignment horizontal="left" vertical="center" indent="1"/>
    </xf>
    <xf numFmtId="0" fontId="36" fillId="0" borderId="0" xfId="12" applyFont="1" applyFill="1" applyAlignment="1">
      <alignment horizontal="center" vertical="center"/>
    </xf>
    <xf numFmtId="175" fontId="39" fillId="0" borderId="0" xfId="1" applyNumberFormat="1" applyFont="1" applyFill="1"/>
    <xf numFmtId="0" fontId="39" fillId="0" borderId="0" xfId="0" applyFont="1" applyFill="1" applyBorder="1" applyAlignment="1">
      <alignment horizontal="right"/>
    </xf>
    <xf numFmtId="0" fontId="33" fillId="0" borderId="88" xfId="0" applyFont="1" applyFill="1" applyBorder="1" applyAlignment="1">
      <alignment horizontal="right" indent="1"/>
    </xf>
    <xf numFmtId="0" fontId="33" fillId="0" borderId="81" xfId="0" applyFont="1" applyFill="1" applyBorder="1"/>
    <xf numFmtId="0" fontId="33" fillId="0" borderId="89" xfId="0" applyFont="1" applyFill="1" applyBorder="1" applyAlignment="1">
      <alignment horizontal="left" indent="1"/>
    </xf>
    <xf numFmtId="0" fontId="47" fillId="0" borderId="20" xfId="0" applyFont="1" applyFill="1" applyBorder="1" applyAlignment="1">
      <alignment horizontal="left" indent="1"/>
    </xf>
    <xf numFmtId="181" fontId="32" fillId="0" borderId="45" xfId="1" quotePrefix="1" applyNumberFormat="1" applyFont="1" applyFill="1" applyBorder="1" applyAlignment="1">
      <alignment horizontal="center" vertical="center"/>
    </xf>
    <xf numFmtId="181" fontId="33" fillId="0" borderId="44" xfId="1" applyNumberFormat="1" applyFont="1" applyFill="1" applyBorder="1" applyAlignment="1">
      <alignment horizontal="right" vertical="center" readingOrder="1"/>
    </xf>
    <xf numFmtId="181" fontId="33" fillId="0" borderId="45" xfId="1" applyNumberFormat="1" applyFont="1" applyFill="1" applyBorder="1" applyAlignment="1">
      <alignment horizontal="right" vertical="center" readingOrder="1"/>
    </xf>
    <xf numFmtId="181" fontId="32" fillId="0" borderId="44" xfId="1" applyNumberFormat="1" applyFont="1" applyFill="1" applyBorder="1" applyAlignment="1">
      <alignment horizontal="right" vertical="center" readingOrder="1"/>
    </xf>
    <xf numFmtId="49" fontId="33" fillId="0" borderId="9" xfId="1" applyNumberFormat="1" applyFont="1" applyFill="1" applyBorder="1" applyAlignment="1">
      <alignment horizontal="right" vertical="center" indent="1"/>
    </xf>
    <xf numFmtId="49" fontId="47" fillId="0" borderId="9" xfId="0" applyNumberFormat="1" applyFont="1" applyFill="1" applyBorder="1" applyAlignment="1">
      <alignment horizontal="right" indent="2"/>
    </xf>
    <xf numFmtId="1" fontId="39" fillId="0" borderId="0" xfId="12" applyNumberFormat="1" applyFont="1" applyFill="1"/>
    <xf numFmtId="49" fontId="33" fillId="0" borderId="20" xfId="1" applyNumberFormat="1" applyFont="1" applyFill="1" applyBorder="1" applyAlignment="1">
      <alignment horizontal="left" vertical="center"/>
    </xf>
    <xf numFmtId="3" fontId="33" fillId="0" borderId="36" xfId="1" applyNumberFormat="1" applyFont="1" applyFill="1" applyBorder="1" applyAlignment="1">
      <alignment horizontal="right" vertical="center"/>
    </xf>
    <xf numFmtId="49" fontId="33" fillId="0" borderId="91" xfId="1" applyNumberFormat="1" applyFont="1" applyFill="1" applyBorder="1" applyAlignment="1">
      <alignment horizontal="right" vertical="center" indent="1"/>
    </xf>
    <xf numFmtId="49" fontId="33" fillId="0" borderId="15" xfId="1" quotePrefix="1" applyNumberFormat="1" applyFont="1" applyFill="1" applyBorder="1" applyAlignment="1">
      <alignment horizontal="left" vertical="center" indent="1"/>
    </xf>
    <xf numFmtId="49" fontId="33" fillId="0" borderId="20" xfId="1" applyNumberFormat="1" applyFont="1" applyFill="1" applyBorder="1" applyAlignment="1">
      <alignment horizontal="left" vertical="center" indent="1"/>
    </xf>
    <xf numFmtId="49" fontId="33" fillId="0" borderId="17" xfId="1" applyNumberFormat="1" applyFont="1" applyFill="1" applyBorder="1" applyAlignment="1">
      <alignment horizontal="left" vertical="center" indent="1"/>
    </xf>
    <xf numFmtId="177" fontId="33" fillId="0" borderId="11" xfId="1" applyNumberFormat="1" applyFont="1" applyFill="1" applyBorder="1" applyAlignment="1">
      <alignment horizontal="right" vertical="center" readingOrder="1"/>
    </xf>
    <xf numFmtId="177" fontId="33" fillId="0" borderId="41" xfId="1" applyNumberFormat="1" applyFont="1" applyFill="1" applyBorder="1" applyAlignment="1">
      <alignment horizontal="right" vertical="center" readingOrder="1"/>
    </xf>
    <xf numFmtId="49" fontId="33" fillId="0" borderId="12" xfId="1" applyNumberFormat="1" applyFont="1" applyFill="1" applyBorder="1" applyAlignment="1">
      <alignment vertical="center"/>
    </xf>
    <xf numFmtId="49" fontId="47" fillId="0" borderId="5" xfId="1" quotePrefix="1" applyNumberFormat="1" applyFont="1" applyFill="1" applyBorder="1" applyAlignment="1">
      <alignment horizontal="right" vertical="center" indent="1"/>
    </xf>
    <xf numFmtId="49" fontId="47" fillId="0" borderId="4" xfId="1" quotePrefix="1" applyNumberFormat="1" applyFont="1" applyFill="1" applyBorder="1" applyAlignment="1">
      <alignment horizontal="left" vertical="center" indent="1"/>
    </xf>
    <xf numFmtId="177" fontId="47" fillId="0" borderId="44" xfId="1" applyNumberFormat="1" applyFont="1" applyFill="1" applyBorder="1" applyAlignment="1">
      <alignment horizontal="center" vertical="center"/>
    </xf>
    <xf numFmtId="0" fontId="32" fillId="0" borderId="4" xfId="0" applyFont="1" applyFill="1" applyBorder="1" applyAlignment="1">
      <alignment horizontal="left" indent="2"/>
    </xf>
    <xf numFmtId="181" fontId="32" fillId="0" borderId="14" xfId="1" applyNumberFormat="1" applyFont="1" applyFill="1" applyBorder="1" applyAlignment="1">
      <alignment horizontal="right" vertical="center" readingOrder="2"/>
    </xf>
    <xf numFmtId="49" fontId="33" fillId="0" borderId="5" xfId="0" applyNumberFormat="1" applyFont="1" applyFill="1" applyBorder="1" applyAlignment="1">
      <alignment horizontal="right" indent="1"/>
    </xf>
    <xf numFmtId="49" fontId="47" fillId="0" borderId="5" xfId="0" applyNumberFormat="1" applyFont="1" applyFill="1" applyBorder="1" applyAlignment="1">
      <alignment horizontal="right" vertical="center" indent="1" readingOrder="2"/>
    </xf>
    <xf numFmtId="49" fontId="47" fillId="0" borderId="5" xfId="0" applyNumberFormat="1" applyFont="1" applyFill="1" applyBorder="1" applyAlignment="1">
      <alignment horizontal="right" vertical="center" indent="1"/>
    </xf>
    <xf numFmtId="49" fontId="47" fillId="0" borderId="26" xfId="1" applyNumberFormat="1" applyFont="1" applyFill="1" applyBorder="1" applyAlignment="1">
      <alignment horizontal="right" vertical="center" indent="1"/>
    </xf>
    <xf numFmtId="0" fontId="32" fillId="0" borderId="27" xfId="0" applyFont="1" applyFill="1" applyBorder="1" applyAlignment="1">
      <alignment horizontal="left" vertical="center" indent="1"/>
    </xf>
    <xf numFmtId="180" fontId="47" fillId="0" borderId="5" xfId="1" applyNumberFormat="1" applyFont="1" applyFill="1" applyBorder="1" applyAlignment="1">
      <alignment horizontal="right" vertical="center" indent="1"/>
    </xf>
    <xf numFmtId="180" fontId="33" fillId="0" borderId="5" xfId="1" applyNumberFormat="1" applyFont="1" applyFill="1" applyBorder="1" applyAlignment="1">
      <alignment horizontal="right" vertical="center" indent="1"/>
    </xf>
    <xf numFmtId="180" fontId="32" fillId="0" borderId="5" xfId="1" applyNumberFormat="1" applyFont="1" applyFill="1" applyBorder="1" applyAlignment="1">
      <alignment horizontal="right" vertical="center" indent="1"/>
    </xf>
    <xf numFmtId="0" fontId="33" fillId="0" borderId="4" xfId="0" quotePrefix="1" applyFont="1" applyFill="1" applyBorder="1" applyAlignment="1">
      <alignment horizontal="left" vertical="center" indent="1"/>
    </xf>
    <xf numFmtId="0" fontId="47" fillId="0" borderId="4" xfId="0" applyFont="1" applyFill="1" applyBorder="1" applyAlignment="1">
      <alignment horizontal="left" vertical="center" wrapText="1" indent="1"/>
    </xf>
    <xf numFmtId="0" fontId="44" fillId="0" borderId="0" xfId="0" applyFont="1" applyFill="1" applyBorder="1" applyAlignment="1">
      <alignment horizontal="centerContinuous" vertical="center"/>
    </xf>
    <xf numFmtId="0" fontId="44" fillId="0" borderId="0" xfId="0" applyFont="1" applyFill="1" applyAlignment="1">
      <alignment horizontal="centerContinuous" vertical="center"/>
    </xf>
    <xf numFmtId="0" fontId="33" fillId="0" borderId="44" xfId="12" applyFont="1" applyFill="1" applyBorder="1" applyAlignment="1">
      <alignment horizontal="center" vertical="center"/>
    </xf>
    <xf numFmtId="0" fontId="33" fillId="0" borderId="5" xfId="4" applyFont="1" applyFill="1" applyBorder="1" applyAlignment="1">
      <alignment horizontal="right" vertical="center" indent="1" readingOrder="2"/>
    </xf>
    <xf numFmtId="0" fontId="32" fillId="0" borderId="5" xfId="4" applyFont="1" applyFill="1" applyBorder="1" applyAlignment="1">
      <alignment horizontal="right" vertical="center" indent="1"/>
    </xf>
    <xf numFmtId="0" fontId="47" fillId="0" borderId="4" xfId="4" applyFont="1" applyFill="1" applyBorder="1" applyAlignment="1">
      <alignment horizontal="left" vertical="center" indent="1"/>
    </xf>
    <xf numFmtId="0" fontId="33" fillId="0" borderId="4" xfId="4" applyFont="1" applyFill="1" applyBorder="1" applyAlignment="1">
      <alignment horizontal="left" vertical="center" indent="1"/>
    </xf>
    <xf numFmtId="0" fontId="32" fillId="0" borderId="4" xfId="4" applyFont="1" applyFill="1" applyBorder="1" applyAlignment="1">
      <alignment horizontal="left" vertical="center" indent="1"/>
    </xf>
    <xf numFmtId="0" fontId="47" fillId="0" borderId="4" xfId="4" applyFont="1" applyFill="1" applyBorder="1" applyAlignment="1">
      <alignment horizontal="left" vertical="center" wrapText="1" indent="1"/>
    </xf>
    <xf numFmtId="0" fontId="39" fillId="0" borderId="0" xfId="4" applyFont="1" applyFill="1" applyAlignment="1"/>
    <xf numFmtId="0" fontId="39" fillId="0" borderId="0" xfId="4" applyFont="1" applyFill="1" applyBorder="1" applyAlignment="1"/>
    <xf numFmtId="2" fontId="32" fillId="0" borderId="0" xfId="4" applyNumberFormat="1" applyFont="1" applyFill="1" applyAlignment="1">
      <alignment vertical="center"/>
    </xf>
    <xf numFmtId="1" fontId="32" fillId="0" borderId="0" xfId="4" applyNumberFormat="1" applyFont="1" applyFill="1" applyAlignment="1">
      <alignment vertical="center"/>
    </xf>
    <xf numFmtId="0" fontId="32" fillId="0" borderId="15" xfId="4" applyFont="1" applyFill="1" applyBorder="1" applyAlignment="1">
      <alignment horizontal="left" vertical="center" indent="1"/>
    </xf>
    <xf numFmtId="0" fontId="33" fillId="0" borderId="15" xfId="4" applyFont="1" applyFill="1" applyBorder="1" applyAlignment="1">
      <alignment horizontal="left" vertical="center" indent="1"/>
    </xf>
    <xf numFmtId="0" fontId="33" fillId="0" borderId="15" xfId="4" applyFont="1" applyFill="1" applyBorder="1" applyAlignment="1">
      <alignment horizontal="left" vertical="center" indent="2"/>
    </xf>
    <xf numFmtId="1" fontId="32" fillId="0" borderId="77" xfId="4" applyNumberFormat="1" applyFont="1" applyFill="1" applyBorder="1" applyAlignment="1">
      <alignment horizontal="right" vertical="center"/>
    </xf>
    <xf numFmtId="1" fontId="32" fillId="0" borderId="48" xfId="4" applyNumberFormat="1" applyFont="1" applyFill="1" applyBorder="1" applyAlignment="1">
      <alignment horizontal="right" vertical="center"/>
    </xf>
    <xf numFmtId="1" fontId="32" fillId="0" borderId="56" xfId="4" applyNumberFormat="1" applyFont="1" applyFill="1" applyBorder="1" applyAlignment="1">
      <alignment horizontal="right" vertical="center"/>
    </xf>
    <xf numFmtId="0" fontId="33" fillId="0" borderId="24" xfId="4" applyFont="1" applyFill="1" applyBorder="1" applyAlignment="1">
      <alignment horizontal="center"/>
    </xf>
    <xf numFmtId="0" fontId="33" fillId="0" borderId="45" xfId="4" applyFont="1" applyFill="1" applyBorder="1"/>
    <xf numFmtId="0" fontId="33" fillId="0" borderId="38" xfId="4" applyFont="1" applyFill="1" applyBorder="1" applyAlignment="1">
      <alignment horizontal="center"/>
    </xf>
    <xf numFmtId="0" fontId="47" fillId="0" borderId="0" xfId="4" applyFont="1" applyFill="1" applyAlignment="1">
      <alignment vertical="center"/>
    </xf>
    <xf numFmtId="0" fontId="47" fillId="0" borderId="44" xfId="4" applyFont="1" applyFill="1" applyBorder="1" applyAlignment="1">
      <alignment vertical="center"/>
    </xf>
    <xf numFmtId="0" fontId="47" fillId="0" borderId="54" xfId="4" applyFont="1" applyFill="1" applyBorder="1" applyAlignment="1">
      <alignment vertical="center"/>
    </xf>
    <xf numFmtId="0" fontId="47" fillId="0" borderId="47" xfId="4" applyFont="1" applyFill="1" applyBorder="1" applyAlignment="1">
      <alignment vertical="center"/>
    </xf>
    <xf numFmtId="0" fontId="47" fillId="0" borderId="55" xfId="4" applyFont="1" applyFill="1" applyBorder="1" applyAlignment="1">
      <alignment vertical="center"/>
    </xf>
    <xf numFmtId="0" fontId="47" fillId="0" borderId="45" xfId="4" applyFont="1" applyFill="1" applyBorder="1" applyAlignment="1">
      <alignment vertical="center"/>
    </xf>
    <xf numFmtId="1" fontId="32" fillId="0" borderId="44" xfId="4" applyNumberFormat="1" applyFont="1" applyFill="1" applyBorder="1" applyAlignment="1">
      <alignment horizontal="center" vertical="center"/>
    </xf>
    <xf numFmtId="1" fontId="32" fillId="0" borderId="54" xfId="4" applyNumberFormat="1" applyFont="1" applyFill="1" applyBorder="1" applyAlignment="1">
      <alignment horizontal="center" vertical="center"/>
    </xf>
    <xf numFmtId="1" fontId="32" fillId="0" borderId="47" xfId="4" applyNumberFormat="1" applyFont="1" applyFill="1" applyBorder="1" applyAlignment="1">
      <alignment horizontal="center" vertical="center"/>
    </xf>
    <xf numFmtId="1" fontId="32" fillId="0" borderId="55" xfId="4" applyNumberFormat="1" applyFont="1" applyFill="1" applyBorder="1" applyAlignment="1">
      <alignment horizontal="center" vertical="center"/>
    </xf>
    <xf numFmtId="1" fontId="32" fillId="0" borderId="45" xfId="4" applyNumberFormat="1" applyFont="1" applyFill="1" applyBorder="1" applyAlignment="1">
      <alignment horizontal="center" vertical="center"/>
    </xf>
    <xf numFmtId="0" fontId="10" fillId="0" borderId="14" xfId="4" applyFont="1" applyFill="1" applyBorder="1" applyAlignment="1">
      <alignment vertical="center"/>
    </xf>
    <xf numFmtId="1" fontId="10" fillId="0" borderId="41" xfId="4" applyNumberFormat="1" applyFont="1" applyFill="1" applyBorder="1" applyAlignment="1">
      <alignment vertical="center"/>
    </xf>
    <xf numFmtId="1" fontId="10" fillId="0" borderId="48" xfId="4" applyNumberFormat="1" applyFont="1" applyFill="1" applyBorder="1" applyAlignment="1">
      <alignment vertical="center"/>
    </xf>
    <xf numFmtId="1" fontId="10" fillId="0" borderId="56" xfId="4" applyNumberFormat="1" applyFont="1" applyFill="1" applyBorder="1" applyAlignment="1">
      <alignment vertical="center"/>
    </xf>
    <xf numFmtId="1" fontId="10" fillId="0" borderId="35" xfId="4" applyNumberFormat="1" applyFont="1" applyFill="1" applyBorder="1" applyAlignment="1">
      <alignment vertical="center"/>
    </xf>
    <xf numFmtId="1" fontId="10" fillId="0" borderId="36" xfId="4" applyNumberFormat="1" applyFont="1" applyFill="1" applyBorder="1" applyAlignment="1">
      <alignment vertical="center"/>
    </xf>
    <xf numFmtId="1" fontId="10" fillId="0" borderId="49" xfId="4" applyNumberFormat="1" applyFont="1" applyFill="1" applyBorder="1" applyAlignment="1">
      <alignment vertical="center"/>
    </xf>
    <xf numFmtId="1" fontId="10" fillId="0" borderId="77" xfId="4" applyNumberFormat="1" applyFont="1" applyFill="1" applyBorder="1" applyAlignment="1">
      <alignment vertical="center"/>
    </xf>
    <xf numFmtId="0" fontId="10" fillId="0" borderId="40" xfId="4" applyFont="1" applyFill="1" applyBorder="1" applyAlignment="1">
      <alignment vertical="center"/>
    </xf>
    <xf numFmtId="0" fontId="20" fillId="0" borderId="0" xfId="4" applyFont="1" applyFill="1" applyAlignment="1">
      <alignment vertical="center"/>
    </xf>
    <xf numFmtId="1" fontId="16" fillId="0" borderId="0" xfId="4" applyNumberFormat="1" applyFont="1" applyFill="1" applyAlignment="1">
      <alignment vertical="center"/>
    </xf>
    <xf numFmtId="0" fontId="47" fillId="0" borderId="38" xfId="4" applyFont="1" applyFill="1" applyBorder="1" applyAlignment="1">
      <alignment horizontal="left" vertical="center" indent="1"/>
    </xf>
    <xf numFmtId="0" fontId="32" fillId="0" borderId="38" xfId="4" applyFont="1" applyFill="1" applyBorder="1" applyAlignment="1">
      <alignment horizontal="left" vertical="center" indent="1"/>
    </xf>
    <xf numFmtId="0" fontId="33" fillId="0" borderId="38" xfId="4" applyFont="1" applyFill="1" applyBorder="1" applyAlignment="1">
      <alignment horizontal="left" vertical="center" indent="1"/>
    </xf>
    <xf numFmtId="1" fontId="33" fillId="0" borderId="38" xfId="4" applyNumberFormat="1" applyFont="1" applyFill="1" applyBorder="1" applyAlignment="1">
      <alignment horizontal="left" vertical="center" indent="1"/>
    </xf>
    <xf numFmtId="0" fontId="33" fillId="0" borderId="40" xfId="4" applyFont="1" applyFill="1" applyBorder="1" applyAlignment="1">
      <alignment horizontal="left" vertical="center" indent="1"/>
    </xf>
    <xf numFmtId="0" fontId="17" fillId="0" borderId="0" xfId="4" applyFont="1" applyFill="1" applyAlignment="1">
      <alignment horizontal="center"/>
    </xf>
    <xf numFmtId="49" fontId="33" fillId="0" borderId="5" xfId="1" applyNumberFormat="1" applyFont="1" applyFill="1" applyBorder="1" applyAlignment="1">
      <alignment horizontal="right" vertical="center" indent="2"/>
    </xf>
    <xf numFmtId="0" fontId="52" fillId="0" borderId="65" xfId="4" applyFont="1" applyFill="1" applyBorder="1" applyAlignment="1">
      <alignment vertical="center" wrapText="1" readingOrder="2"/>
    </xf>
    <xf numFmtId="0" fontId="17" fillId="2" borderId="44" xfId="0" applyFont="1" applyFill="1" applyBorder="1" applyAlignment="1">
      <alignment horizontal="center" vertical="center"/>
    </xf>
    <xf numFmtId="0" fontId="17" fillId="2" borderId="43" xfId="0" applyFont="1" applyFill="1" applyBorder="1" applyAlignment="1">
      <alignment horizontal="center" vertical="center"/>
    </xf>
    <xf numFmtId="177" fontId="32" fillId="0" borderId="13" xfId="1" applyNumberFormat="1" applyFont="1" applyFill="1" applyBorder="1" applyAlignment="1">
      <alignment horizontal="right" vertical="top"/>
    </xf>
    <xf numFmtId="177" fontId="32" fillId="0" borderId="92" xfId="1" applyNumberFormat="1" applyFont="1" applyFill="1" applyBorder="1" applyAlignment="1">
      <alignment horizontal="right" indent="1"/>
    </xf>
    <xf numFmtId="2" fontId="32" fillId="0" borderId="94" xfId="0" applyNumberFormat="1" applyFont="1" applyFill="1" applyBorder="1" applyAlignment="1">
      <alignment horizontal="center" vertical="center"/>
    </xf>
    <xf numFmtId="0" fontId="41" fillId="0" borderId="0" xfId="0" applyFont="1" applyFill="1" applyAlignment="1">
      <alignment horizontal="center"/>
    </xf>
    <xf numFmtId="0" fontId="32" fillId="0" borderId="0" xfId="0" applyFont="1" applyFill="1" applyAlignment="1">
      <alignment horizontal="center"/>
    </xf>
    <xf numFmtId="49" fontId="12" fillId="0" borderId="95" xfId="4" applyNumberFormat="1" applyFont="1" applyFill="1" applyBorder="1" applyAlignment="1">
      <alignment horizontal="center" vertical="center"/>
    </xf>
    <xf numFmtId="49" fontId="12" fillId="0" borderId="96" xfId="4" applyNumberFormat="1" applyFont="1" applyFill="1" applyBorder="1" applyAlignment="1">
      <alignment horizontal="center" vertical="center"/>
    </xf>
    <xf numFmtId="181" fontId="20" fillId="0" borderId="0" xfId="0" applyNumberFormat="1" applyFont="1" applyFill="1"/>
    <xf numFmtId="0" fontId="33" fillId="0" borderId="98" xfId="0" applyFont="1" applyFill="1" applyBorder="1"/>
    <xf numFmtId="0" fontId="33" fillId="0" borderId="98" xfId="0" applyFont="1" applyFill="1" applyBorder="1" applyAlignment="1">
      <alignment vertical="center"/>
    </xf>
    <xf numFmtId="0" fontId="32" fillId="2" borderId="23" xfId="0" applyFont="1" applyFill="1" applyBorder="1" applyAlignment="1">
      <alignment horizontal="center" vertical="center" wrapText="1"/>
    </xf>
    <xf numFmtId="0" fontId="16" fillId="2" borderId="15" xfId="0" applyFont="1" applyFill="1" applyBorder="1" applyAlignment="1">
      <alignment horizontal="left" vertical="center" wrapText="1"/>
    </xf>
    <xf numFmtId="0" fontId="16" fillId="2" borderId="19" xfId="0" applyFont="1" applyFill="1" applyBorder="1" applyAlignment="1">
      <alignment vertical="center" wrapText="1"/>
    </xf>
    <xf numFmtId="0" fontId="33" fillId="0" borderId="73" xfId="0" applyFont="1" applyFill="1" applyBorder="1" applyAlignment="1">
      <alignment vertical="center"/>
    </xf>
    <xf numFmtId="181" fontId="32" fillId="0" borderId="98" xfId="1" applyNumberFormat="1" applyFont="1" applyFill="1" applyBorder="1" applyAlignment="1">
      <alignment horizontal="right" vertical="center"/>
    </xf>
    <xf numFmtId="181" fontId="32" fillId="0" borderId="99" xfId="1" applyNumberFormat="1" applyFont="1" applyFill="1" applyBorder="1" applyAlignment="1">
      <alignment horizontal="right" vertical="center"/>
    </xf>
    <xf numFmtId="181" fontId="32" fillId="0" borderId="97" xfId="1" applyNumberFormat="1" applyFont="1" applyFill="1" applyBorder="1" applyAlignment="1">
      <alignment horizontal="right" vertical="center"/>
    </xf>
    <xf numFmtId="0" fontId="47" fillId="0" borderId="88" xfId="4" applyFont="1" applyFill="1" applyBorder="1" applyAlignment="1">
      <alignment horizontal="right" indent="1"/>
    </xf>
    <xf numFmtId="0" fontId="32" fillId="0" borderId="81" xfId="4" applyFont="1" applyFill="1" applyBorder="1" applyAlignment="1">
      <alignment horizontal="right" indent="2"/>
    </xf>
    <xf numFmtId="0" fontId="32" fillId="0" borderId="97" xfId="4" applyFont="1" applyFill="1" applyBorder="1" applyAlignment="1">
      <alignment horizontal="right" indent="2"/>
    </xf>
    <xf numFmtId="0" fontId="32" fillId="0" borderId="98" xfId="4" applyFont="1" applyFill="1" applyBorder="1" applyAlignment="1">
      <alignment horizontal="right" indent="2"/>
    </xf>
    <xf numFmtId="0" fontId="32" fillId="0" borderId="99" xfId="4" applyFont="1" applyFill="1" applyBorder="1" applyAlignment="1">
      <alignment horizontal="right" indent="2"/>
    </xf>
    <xf numFmtId="0" fontId="47" fillId="0" borderId="100" xfId="4" applyFont="1" applyFill="1" applyBorder="1" applyAlignment="1">
      <alignment horizontal="left" indent="1"/>
    </xf>
    <xf numFmtId="0" fontId="33" fillId="0" borderId="99" xfId="0" applyFont="1" applyFill="1" applyBorder="1"/>
    <xf numFmtId="181" fontId="11" fillId="0" borderId="0" xfId="0" applyNumberFormat="1" applyFont="1" applyFill="1" applyAlignment="1">
      <alignment horizontal="center"/>
    </xf>
    <xf numFmtId="181" fontId="33" fillId="0" borderId="79" xfId="1" applyNumberFormat="1" applyFont="1" applyFill="1" applyBorder="1" applyAlignment="1">
      <alignment horizontal="right" vertical="center"/>
    </xf>
    <xf numFmtId="181" fontId="32" fillId="0" borderId="92" xfId="1" applyNumberFormat="1" applyFont="1" applyFill="1" applyBorder="1" applyAlignment="1">
      <alignment horizontal="right" vertical="center"/>
    </xf>
    <xf numFmtId="0" fontId="41" fillId="0" borderId="0" xfId="12" applyFont="1" applyFill="1" applyAlignment="1">
      <alignment horizontal="center" vertical="center"/>
    </xf>
    <xf numFmtId="181" fontId="33" fillId="0" borderId="101" xfId="1" applyNumberFormat="1" applyFont="1" applyFill="1" applyBorder="1" applyAlignment="1">
      <alignment horizontal="right" vertical="center"/>
    </xf>
    <xf numFmtId="0" fontId="33" fillId="0" borderId="101" xfId="0" applyFont="1" applyFill="1" applyBorder="1"/>
    <xf numFmtId="181" fontId="33" fillId="0" borderId="101" xfId="1" applyNumberFormat="1" applyFont="1" applyFill="1" applyBorder="1" applyAlignment="1">
      <alignment vertical="center"/>
    </xf>
    <xf numFmtId="177" fontId="33" fillId="0" borderId="101" xfId="1" applyNumberFormat="1" applyFont="1" applyFill="1" applyBorder="1" applyAlignment="1">
      <alignment horizontal="right" indent="2"/>
    </xf>
    <xf numFmtId="0" fontId="20" fillId="0" borderId="101" xfId="0" applyFont="1" applyFill="1" applyBorder="1"/>
    <xf numFmtId="0" fontId="33" fillId="0" borderId="101" xfId="4" applyFont="1" applyFill="1" applyBorder="1" applyAlignment="1">
      <alignment horizontal="right" indent="1"/>
    </xf>
    <xf numFmtId="177" fontId="32" fillId="0" borderId="101" xfId="1" applyNumberFormat="1" applyFont="1" applyFill="1" applyBorder="1" applyAlignment="1">
      <alignment horizontal="right" vertical="center" indent="1"/>
    </xf>
    <xf numFmtId="168" fontId="41" fillId="0" borderId="0" xfId="0" applyNumberFormat="1" applyFont="1" applyFill="1" applyAlignment="1">
      <alignment vertical="center"/>
    </xf>
    <xf numFmtId="0" fontId="32" fillId="0" borderId="101" xfId="0" applyFont="1" applyFill="1" applyBorder="1" applyAlignment="1">
      <alignment horizontal="right" indent="1"/>
    </xf>
    <xf numFmtId="181" fontId="32" fillId="0" borderId="101" xfId="1" applyNumberFormat="1" applyFont="1" applyFill="1" applyBorder="1" applyAlignment="1">
      <alignment horizontal="right" vertical="center" indent="1"/>
    </xf>
    <xf numFmtId="0" fontId="33" fillId="0" borderId="97" xfId="0" applyFont="1" applyFill="1" applyBorder="1"/>
    <xf numFmtId="0" fontId="33" fillId="0" borderId="97" xfId="0" applyFont="1" applyFill="1" applyBorder="1" applyAlignment="1">
      <alignment vertical="center"/>
    </xf>
    <xf numFmtId="49" fontId="33" fillId="0" borderId="4" xfId="1" applyNumberFormat="1" applyFont="1" applyFill="1" applyBorder="1" applyAlignment="1">
      <alignment horizontal="left" vertical="center" indent="2"/>
    </xf>
    <xf numFmtId="1" fontId="17" fillId="0" borderId="101" xfId="0" quotePrefix="1" applyNumberFormat="1" applyFont="1" applyFill="1" applyBorder="1" applyAlignment="1">
      <alignment horizontal="right" indent="1"/>
    </xf>
    <xf numFmtId="3" fontId="33" fillId="0" borderId="101" xfId="1" applyNumberFormat="1" applyFont="1" applyFill="1" applyBorder="1" applyAlignment="1">
      <alignment vertical="center"/>
    </xf>
    <xf numFmtId="3" fontId="33" fillId="0" borderId="101" xfId="1" quotePrefix="1" applyNumberFormat="1" applyFont="1" applyFill="1" applyBorder="1" applyAlignment="1">
      <alignment horizontal="right" indent="1"/>
    </xf>
    <xf numFmtId="177" fontId="33" fillId="0" borderId="101" xfId="1" applyNumberFormat="1" applyFont="1" applyFill="1" applyBorder="1" applyAlignment="1">
      <alignment vertical="center"/>
    </xf>
    <xf numFmtId="1" fontId="33" fillId="0" borderId="101" xfId="0" applyNumberFormat="1" applyFont="1" applyFill="1" applyBorder="1" applyAlignment="1">
      <alignment horizontal="right" indent="1"/>
    </xf>
    <xf numFmtId="1" fontId="33" fillId="0" borderId="101" xfId="0" applyNumberFormat="1" applyFont="1" applyFill="1" applyBorder="1" applyAlignment="1">
      <alignment horizontal="right" vertical="center"/>
    </xf>
    <xf numFmtId="1" fontId="10" fillId="0" borderId="101" xfId="4" applyNumberFormat="1" applyFont="1" applyFill="1" applyBorder="1" applyAlignment="1">
      <alignment vertical="center"/>
    </xf>
    <xf numFmtId="0" fontId="33" fillId="0" borderId="101" xfId="4" applyFont="1" applyFill="1" applyBorder="1" applyAlignment="1">
      <alignment horizontal="right"/>
    </xf>
    <xf numFmtId="177" fontId="33" fillId="0" borderId="100" xfId="1" applyNumberFormat="1" applyFont="1" applyFill="1" applyBorder="1" applyAlignment="1">
      <alignment horizontal="left" vertical="center" indent="2"/>
    </xf>
    <xf numFmtId="49" fontId="33" fillId="2" borderId="43" xfId="1" applyNumberFormat="1" applyFont="1" applyFill="1" applyBorder="1" applyAlignment="1">
      <alignment horizontal="center" vertical="center"/>
    </xf>
    <xf numFmtId="3" fontId="33" fillId="0" borderId="101" xfId="1" applyNumberFormat="1" applyFont="1" applyFill="1" applyBorder="1" applyAlignment="1">
      <alignment horizontal="right" vertical="center" readingOrder="1"/>
    </xf>
    <xf numFmtId="167" fontId="33" fillId="0" borderId="0" xfId="1" applyFont="1" applyFill="1" applyAlignment="1">
      <alignment vertical="center"/>
    </xf>
    <xf numFmtId="167" fontId="20" fillId="0" borderId="0" xfId="1" applyNumberFormat="1" applyFont="1" applyFill="1"/>
    <xf numFmtId="181" fontId="32" fillId="0" borderId="101" xfId="1" applyNumberFormat="1" applyFont="1" applyFill="1" applyBorder="1" applyAlignment="1">
      <alignment horizontal="right" vertical="center"/>
    </xf>
    <xf numFmtId="0" fontId="39" fillId="0" borderId="0" xfId="0" applyFont="1" applyFill="1" applyAlignment="1">
      <alignment horizontal="center"/>
    </xf>
    <xf numFmtId="0" fontId="32" fillId="0" borderId="36" xfId="0" quotePrefix="1" applyFont="1" applyFill="1" applyBorder="1" applyAlignment="1">
      <alignment horizontal="center"/>
    </xf>
    <xf numFmtId="0" fontId="53" fillId="0" borderId="10" xfId="0" applyFont="1" applyFill="1" applyBorder="1" applyAlignment="1">
      <alignment vertical="center"/>
    </xf>
    <xf numFmtId="0" fontId="53" fillId="0" borderId="0" xfId="0" applyFont="1" applyFill="1" applyBorder="1" applyAlignment="1">
      <alignment vertical="center"/>
    </xf>
    <xf numFmtId="0" fontId="47" fillId="0" borderId="0" xfId="12" applyFont="1" applyFill="1" applyBorder="1" applyAlignment="1">
      <alignment horizontal="left" vertical="center" indent="1" readingOrder="1"/>
    </xf>
    <xf numFmtId="0" fontId="32" fillId="0" borderId="0" xfId="12" applyFont="1" applyFill="1" applyBorder="1" applyAlignment="1">
      <alignment horizontal="left" vertical="center" indent="1"/>
    </xf>
    <xf numFmtId="167" fontId="20" fillId="0" borderId="0" xfId="1" applyFont="1" applyFill="1"/>
    <xf numFmtId="167" fontId="14" fillId="0" borderId="0" xfId="1" applyFont="1" applyFill="1"/>
    <xf numFmtId="167" fontId="12" fillId="0" borderId="0" xfId="1" applyFont="1" applyFill="1"/>
    <xf numFmtId="0" fontId="24" fillId="0" borderId="0" xfId="0" applyFont="1" applyFill="1" applyBorder="1" applyAlignment="1">
      <alignment readingOrder="2"/>
    </xf>
    <xf numFmtId="49" fontId="32" fillId="0" borderId="101" xfId="1" applyNumberFormat="1" applyFont="1" applyFill="1" applyBorder="1" applyAlignment="1">
      <alignment horizontal="right" vertical="center"/>
    </xf>
    <xf numFmtId="177" fontId="33" fillId="0" borderId="101" xfId="1" applyNumberFormat="1" applyFont="1" applyFill="1" applyBorder="1" applyAlignment="1">
      <alignment horizontal="left" vertical="center" indent="2"/>
    </xf>
    <xf numFmtId="167" fontId="33" fillId="0" borderId="101" xfId="1" applyNumberFormat="1" applyFont="1" applyFill="1" applyBorder="1" applyAlignment="1">
      <alignment horizontal="left" vertical="center" indent="2"/>
    </xf>
    <xf numFmtId="177" fontId="33" fillId="0" borderId="73" xfId="1" applyNumberFormat="1" applyFont="1" applyFill="1" applyBorder="1" applyAlignment="1">
      <alignment horizontal="left" vertical="center" indent="2"/>
    </xf>
    <xf numFmtId="170" fontId="33" fillId="0" borderId="44" xfId="1" applyNumberFormat="1" applyFont="1" applyFill="1" applyBorder="1" applyAlignment="1">
      <alignment horizontal="right" vertical="center"/>
    </xf>
    <xf numFmtId="170" fontId="32" fillId="0" borderId="44" xfId="1" applyNumberFormat="1" applyFont="1" applyFill="1" applyBorder="1" applyAlignment="1">
      <alignment horizontal="right" vertical="center"/>
    </xf>
    <xf numFmtId="181" fontId="32" fillId="0" borderId="44" xfId="1" quotePrefix="1" applyNumberFormat="1" applyFont="1" applyFill="1" applyBorder="1" applyAlignment="1">
      <alignment vertical="center"/>
    </xf>
    <xf numFmtId="0" fontId="14" fillId="0" borderId="0" xfId="4" applyFont="1" applyAlignment="1">
      <alignment horizontal="right" vertical="center" wrapText="1" readingOrder="2"/>
    </xf>
    <xf numFmtId="0" fontId="54" fillId="0" borderId="0" xfId="4" applyFont="1" applyAlignment="1">
      <alignment horizontal="right" vertical="center" readingOrder="2"/>
    </xf>
    <xf numFmtId="0" fontId="55" fillId="0" borderId="0" xfId="4" applyFont="1" applyAlignment="1">
      <alignment horizontal="right" vertical="center" readingOrder="2"/>
    </xf>
    <xf numFmtId="0" fontId="27" fillId="0" borderId="0" xfId="4" applyFont="1" applyAlignment="1">
      <alignment wrapText="1"/>
    </xf>
    <xf numFmtId="0" fontId="12" fillId="0" borderId="62" xfId="4" applyFont="1" applyFill="1" applyBorder="1" applyAlignment="1">
      <alignment horizontal="right" readingOrder="2"/>
    </xf>
    <xf numFmtId="0" fontId="12" fillId="0" borderId="62" xfId="4" applyFont="1" applyFill="1" applyBorder="1" applyAlignment="1"/>
    <xf numFmtId="181" fontId="32" fillId="0" borderId="0" xfId="0" applyNumberFormat="1" applyFont="1" applyFill="1" applyAlignment="1">
      <alignment vertical="center"/>
    </xf>
    <xf numFmtId="167" fontId="32" fillId="0" borderId="0" xfId="1" applyFont="1" applyFill="1" applyAlignment="1">
      <alignment vertical="center"/>
    </xf>
    <xf numFmtId="167" fontId="32" fillId="0" borderId="0" xfId="1" applyFont="1" applyFill="1" applyBorder="1" applyAlignment="1">
      <alignment horizontal="right" vertical="center"/>
    </xf>
    <xf numFmtId="170" fontId="10" fillId="0" borderId="0" xfId="1" applyNumberFormat="1" applyFont="1" applyFill="1" applyAlignment="1">
      <alignment horizontal="center"/>
    </xf>
    <xf numFmtId="170" fontId="41" fillId="0" borderId="0" xfId="1" applyNumberFormat="1" applyFont="1" applyFill="1" applyAlignment="1"/>
    <xf numFmtId="170" fontId="11" fillId="0" borderId="0" xfId="1" applyNumberFormat="1" applyFont="1" applyFill="1" applyAlignment="1">
      <alignment horizontal="center"/>
    </xf>
    <xf numFmtId="170" fontId="39" fillId="0" borderId="0" xfId="1" applyNumberFormat="1" applyFont="1" applyFill="1"/>
    <xf numFmtId="170" fontId="32" fillId="0" borderId="0" xfId="1" applyNumberFormat="1" applyFont="1" applyFill="1" applyAlignment="1">
      <alignment horizontal="center"/>
    </xf>
    <xf numFmtId="170" fontId="33" fillId="0" borderId="0" xfId="1" applyNumberFormat="1" applyFont="1" applyFill="1"/>
    <xf numFmtId="170" fontId="33" fillId="0" borderId="0" xfId="1" applyNumberFormat="1" applyFont="1" applyFill="1" applyAlignment="1">
      <alignment horizontal="center"/>
    </xf>
    <xf numFmtId="170" fontId="32" fillId="0" borderId="0" xfId="1" applyNumberFormat="1" applyFont="1" applyFill="1"/>
    <xf numFmtId="170" fontId="33" fillId="0" borderId="0" xfId="1" applyNumberFormat="1" applyFont="1" applyFill="1" applyAlignment="1">
      <alignment vertical="top"/>
    </xf>
    <xf numFmtId="170" fontId="14" fillId="0" borderId="0" xfId="1" applyNumberFormat="1" applyFont="1" applyFill="1"/>
    <xf numFmtId="170" fontId="18" fillId="0" borderId="0" xfId="1" applyNumberFormat="1" applyFont="1" applyFill="1"/>
    <xf numFmtId="183" fontId="33" fillId="0" borderId="0" xfId="1" applyNumberFormat="1" applyFont="1" applyFill="1" applyAlignment="1">
      <alignment vertical="center"/>
    </xf>
    <xf numFmtId="183" fontId="33" fillId="0" borderId="0" xfId="1" applyNumberFormat="1" applyFont="1" applyFill="1" applyAlignment="1">
      <alignment vertical="top"/>
    </xf>
    <xf numFmtId="177" fontId="44" fillId="0" borderId="0" xfId="1" applyNumberFormat="1" applyFont="1" applyFill="1" applyBorder="1" applyAlignment="1">
      <alignment horizontal="right" indent="1"/>
    </xf>
    <xf numFmtId="171" fontId="33" fillId="0" borderId="44" xfId="14" applyNumberFormat="1" applyFont="1" applyFill="1" applyBorder="1" applyAlignment="1">
      <alignment horizontal="right" vertical="center"/>
    </xf>
    <xf numFmtId="167" fontId="24" fillId="0" borderId="0" xfId="1" applyFont="1" applyFill="1"/>
    <xf numFmtId="1" fontId="33" fillId="0" borderId="45" xfId="6" applyNumberFormat="1" applyFont="1" applyFill="1" applyBorder="1" applyAlignment="1">
      <alignment horizontal="right"/>
    </xf>
    <xf numFmtId="0" fontId="32" fillId="0" borderId="45" xfId="21" applyFont="1" applyFill="1" applyBorder="1" applyAlignment="1">
      <alignment vertical="center"/>
    </xf>
    <xf numFmtId="1" fontId="32" fillId="0" borderId="45" xfId="21" applyNumberFormat="1" applyFont="1" applyFill="1" applyBorder="1" applyAlignment="1">
      <alignment horizontal="right" vertical="center"/>
    </xf>
    <xf numFmtId="181" fontId="32" fillId="0" borderId="81" xfId="1" applyNumberFormat="1" applyFont="1" applyFill="1" applyBorder="1" applyAlignment="1">
      <alignment horizontal="right" vertical="center"/>
    </xf>
    <xf numFmtId="181" fontId="32" fillId="0" borderId="103" xfId="1" applyNumberFormat="1" applyFont="1" applyFill="1" applyBorder="1" applyAlignment="1">
      <alignment horizontal="right" vertical="center"/>
    </xf>
    <xf numFmtId="0" fontId="32" fillId="0" borderId="49" xfId="21" applyFont="1" applyFill="1" applyBorder="1" applyAlignment="1">
      <alignment horizontal="right" indent="1"/>
    </xf>
    <xf numFmtId="0" fontId="32" fillId="0" borderId="101" xfId="21" applyFont="1" applyFill="1" applyBorder="1" applyAlignment="1">
      <alignment horizontal="right" indent="1"/>
    </xf>
    <xf numFmtId="181" fontId="32" fillId="0" borderId="102" xfId="1" applyNumberFormat="1" applyFont="1" applyFill="1" applyBorder="1" applyAlignment="1">
      <alignment horizontal="right" vertical="center"/>
    </xf>
    <xf numFmtId="177" fontId="41" fillId="0" borderId="0" xfId="1" applyNumberFormat="1" applyFont="1" applyFill="1" applyBorder="1" applyAlignment="1">
      <alignment horizontal="right" indent="1"/>
    </xf>
    <xf numFmtId="2" fontId="32" fillId="0" borderId="106" xfId="0" applyNumberFormat="1" applyFont="1" applyFill="1" applyBorder="1" applyAlignment="1">
      <alignment horizontal="center" vertical="center"/>
    </xf>
    <xf numFmtId="2" fontId="33" fillId="0" borderId="100" xfId="0" applyNumberFormat="1" applyFont="1" applyFill="1" applyBorder="1" applyAlignment="1">
      <alignment horizontal="center" vertical="center"/>
    </xf>
    <xf numFmtId="2" fontId="33" fillId="0" borderId="101" xfId="0" applyNumberFormat="1" applyFont="1" applyFill="1" applyBorder="1" applyAlignment="1">
      <alignment horizontal="center" vertical="center"/>
    </xf>
    <xf numFmtId="0" fontId="33" fillId="0" borderId="43" xfId="0" applyFont="1" applyFill="1" applyBorder="1" applyAlignment="1">
      <alignment horizontal="right" vertical="center"/>
    </xf>
    <xf numFmtId="177" fontId="33" fillId="0" borderId="43" xfId="1" applyNumberFormat="1" applyFont="1" applyFill="1" applyBorder="1" applyAlignment="1">
      <alignment horizontal="right" vertical="center"/>
    </xf>
    <xf numFmtId="0" fontId="33" fillId="0" borderId="43" xfId="0" applyFont="1" applyFill="1" applyBorder="1" applyAlignment="1">
      <alignment horizontal="left" vertical="center"/>
    </xf>
    <xf numFmtId="0" fontId="33" fillId="0" borderId="101" xfId="0" applyFont="1" applyFill="1" applyBorder="1" applyAlignment="1">
      <alignment horizontal="right" vertical="center"/>
    </xf>
    <xf numFmtId="177" fontId="33" fillId="0" borderId="101" xfId="1" applyNumberFormat="1" applyFont="1" applyFill="1" applyBorder="1" applyAlignment="1">
      <alignment horizontal="right" vertical="center"/>
    </xf>
    <xf numFmtId="0" fontId="33" fillId="0" borderId="73" xfId="0" applyFont="1" applyFill="1" applyBorder="1" applyAlignment="1">
      <alignment horizontal="left" vertical="center"/>
    </xf>
    <xf numFmtId="0" fontId="32" fillId="0" borderId="81" xfId="0" applyNumberFormat="1" applyFont="1" applyFill="1" applyBorder="1" applyAlignment="1"/>
    <xf numFmtId="1" fontId="33" fillId="0" borderId="45" xfId="0" applyNumberFormat="1" applyFont="1" applyFill="1" applyBorder="1" applyAlignment="1">
      <alignment vertical="center"/>
    </xf>
    <xf numFmtId="180" fontId="33" fillId="0" borderId="45" xfId="1" applyNumberFormat="1" applyFont="1" applyFill="1" applyBorder="1" applyAlignment="1">
      <alignment vertical="center"/>
    </xf>
    <xf numFmtId="0" fontId="33" fillId="0" borderId="103" xfId="0" applyFont="1" applyFill="1" applyBorder="1" applyAlignment="1">
      <alignment vertical="center"/>
    </xf>
    <xf numFmtId="171" fontId="33" fillId="0" borderId="45" xfId="14" applyNumberFormat="1" applyFont="1" applyFill="1" applyBorder="1" applyAlignment="1">
      <alignment vertical="center"/>
    </xf>
    <xf numFmtId="0" fontId="33" fillId="0" borderId="49" xfId="0" applyFont="1" applyFill="1" applyBorder="1" applyAlignment="1">
      <alignment vertical="center"/>
    </xf>
    <xf numFmtId="177" fontId="32" fillId="0" borderId="105" xfId="1" applyNumberFormat="1" applyFont="1" applyFill="1" applyBorder="1" applyAlignment="1">
      <alignment horizontal="left" vertical="center" indent="2"/>
    </xf>
    <xf numFmtId="177" fontId="32" fillId="0" borderId="106" xfId="1" applyNumberFormat="1" applyFont="1" applyFill="1" applyBorder="1" applyAlignment="1">
      <alignment horizontal="left" vertical="center" indent="2"/>
    </xf>
    <xf numFmtId="167" fontId="32" fillId="0" borderId="106" xfId="1" applyNumberFormat="1" applyFont="1" applyFill="1" applyBorder="1" applyAlignment="1">
      <alignment horizontal="left" vertical="center" indent="2"/>
    </xf>
    <xf numFmtId="177" fontId="32" fillId="0" borderId="94" xfId="1" applyNumberFormat="1" applyFont="1" applyFill="1" applyBorder="1" applyAlignment="1">
      <alignment horizontal="left" vertical="center" indent="2"/>
    </xf>
    <xf numFmtId="177" fontId="32" fillId="0" borderId="86" xfId="1" applyNumberFormat="1" applyFont="1" applyFill="1" applyBorder="1" applyAlignment="1">
      <alignment horizontal="left" vertical="center" indent="2"/>
    </xf>
    <xf numFmtId="177" fontId="32" fillId="0" borderId="100" xfId="1" applyNumberFormat="1" applyFont="1" applyFill="1" applyBorder="1" applyAlignment="1">
      <alignment horizontal="left" vertical="center" indent="2"/>
    </xf>
    <xf numFmtId="168" fontId="32" fillId="0" borderId="49" xfId="0" applyNumberFormat="1" applyFont="1" applyFill="1" applyBorder="1" applyAlignment="1">
      <alignment vertical="center"/>
    </xf>
    <xf numFmtId="170" fontId="32" fillId="0" borderId="44" xfId="1" applyNumberFormat="1" applyFont="1" applyFill="1" applyBorder="1" applyAlignment="1">
      <alignment vertical="center"/>
    </xf>
    <xf numFmtId="3" fontId="33" fillId="0" borderId="49" xfId="1" applyNumberFormat="1" applyFont="1" applyFill="1" applyBorder="1" applyAlignment="1">
      <alignment vertical="center"/>
    </xf>
    <xf numFmtId="181" fontId="32" fillId="0" borderId="49" xfId="1" applyNumberFormat="1" applyFont="1" applyFill="1" applyBorder="1" applyAlignment="1">
      <alignment horizontal="right" vertical="center" readingOrder="1"/>
    </xf>
    <xf numFmtId="0" fontId="32" fillId="2" borderId="44" xfId="0" applyFont="1" applyFill="1" applyBorder="1" applyAlignment="1">
      <alignment horizontal="center"/>
    </xf>
    <xf numFmtId="168" fontId="32" fillId="0" borderId="44" xfId="0" applyNumberFormat="1" applyFont="1" applyFill="1" applyBorder="1" applyAlignment="1">
      <alignment horizontal="right" indent="2"/>
    </xf>
    <xf numFmtId="168" fontId="32" fillId="0" borderId="44" xfId="0" applyNumberFormat="1" applyFont="1" applyFill="1" applyBorder="1" applyAlignment="1">
      <alignment horizontal="right" vertical="center"/>
    </xf>
    <xf numFmtId="0" fontId="32" fillId="0" borderId="101" xfId="4" applyFont="1" applyFill="1" applyBorder="1" applyAlignment="1">
      <alignment vertical="center"/>
    </xf>
    <xf numFmtId="0" fontId="16" fillId="2" borderId="44" xfId="4" applyFont="1" applyFill="1" applyBorder="1" applyAlignment="1">
      <alignment horizontal="center" vertical="center"/>
    </xf>
    <xf numFmtId="0" fontId="16" fillId="2" borderId="43" xfId="4" applyFont="1" applyFill="1" applyBorder="1" applyAlignment="1">
      <alignment horizontal="center" vertical="center"/>
    </xf>
    <xf numFmtId="0" fontId="33" fillId="0" borderId="45" xfId="4" applyFont="1" applyFill="1" applyBorder="1" applyAlignment="1">
      <alignment horizontal="center"/>
    </xf>
    <xf numFmtId="177" fontId="32" fillId="0" borderId="101" xfId="1" applyNumberFormat="1" applyFont="1" applyFill="1" applyBorder="1" applyAlignment="1">
      <alignment horizontal="right" indent="1"/>
    </xf>
    <xf numFmtId="177" fontId="32" fillId="0" borderId="49" xfId="1" applyNumberFormat="1" applyFont="1" applyFill="1" applyBorder="1" applyAlignment="1">
      <alignment horizontal="right" indent="1"/>
    </xf>
    <xf numFmtId="181" fontId="17" fillId="0" borderId="101" xfId="1" applyNumberFormat="1" applyFont="1" applyFill="1" applyBorder="1" applyAlignment="1">
      <alignment horizontal="right" vertical="center"/>
    </xf>
    <xf numFmtId="168" fontId="32" fillId="0" borderId="101" xfId="8" applyNumberFormat="1" applyFont="1" applyFill="1" applyBorder="1" applyAlignment="1">
      <alignment horizontal="right" vertical="center" readingOrder="1"/>
    </xf>
    <xf numFmtId="177" fontId="33" fillId="0" borderId="49" xfId="1" applyNumberFormat="1" applyFont="1" applyFill="1" applyBorder="1" applyAlignment="1">
      <alignment horizontal="right"/>
    </xf>
    <xf numFmtId="3" fontId="33" fillId="0" borderId="49" xfId="1" applyNumberFormat="1" applyFont="1" applyFill="1" applyBorder="1" applyAlignment="1">
      <alignment horizontal="right" vertical="center" readingOrder="1"/>
    </xf>
    <xf numFmtId="0" fontId="32" fillId="0" borderId="49" xfId="4" applyFont="1" applyFill="1" applyBorder="1" applyAlignment="1">
      <alignment vertical="center"/>
    </xf>
    <xf numFmtId="177" fontId="24" fillId="0" borderId="0" xfId="1" applyNumberFormat="1" applyFont="1" applyFill="1"/>
    <xf numFmtId="0" fontId="33" fillId="0" borderId="101" xfId="12" applyFont="1" applyFill="1" applyBorder="1" applyAlignment="1">
      <alignment vertical="top"/>
    </xf>
    <xf numFmtId="0" fontId="11" fillId="0" borderId="49" xfId="12" applyFont="1" applyFill="1" applyBorder="1" applyAlignment="1">
      <alignment horizontal="right" vertical="center"/>
    </xf>
    <xf numFmtId="0" fontId="50" fillId="2" borderId="102" xfId="0" applyFont="1" applyFill="1" applyBorder="1" applyAlignment="1">
      <alignment horizontal="center"/>
    </xf>
    <xf numFmtId="0" fontId="50" fillId="2" borderId="43" xfId="0" applyFont="1" applyFill="1" applyBorder="1" applyAlignment="1">
      <alignment horizontal="center"/>
    </xf>
    <xf numFmtId="181" fontId="32" fillId="0" borderId="101" xfId="1" applyNumberFormat="1" applyFont="1" applyFill="1" applyBorder="1" applyAlignment="1">
      <alignment vertical="center"/>
    </xf>
    <xf numFmtId="181" fontId="32" fillId="0" borderId="77" xfId="1" applyNumberFormat="1" applyFont="1" applyFill="1" applyBorder="1" applyAlignment="1">
      <alignment vertical="center"/>
    </xf>
    <xf numFmtId="181" fontId="32" fillId="0" borderId="48" xfId="1" applyNumberFormat="1" applyFont="1" applyFill="1" applyBorder="1" applyAlignment="1">
      <alignment vertical="center"/>
    </xf>
    <xf numFmtId="181" fontId="32" fillId="0" borderId="56" xfId="1" applyNumberFormat="1" applyFont="1" applyFill="1" applyBorder="1" applyAlignment="1">
      <alignment vertical="center"/>
    </xf>
    <xf numFmtId="0" fontId="33" fillId="0" borderId="73" xfId="0" applyFont="1" applyFill="1" applyBorder="1" applyAlignment="1">
      <alignment horizontal="left" indent="1"/>
    </xf>
    <xf numFmtId="0" fontId="32" fillId="0" borderId="92" xfId="21" applyFont="1" applyFill="1" applyBorder="1" applyAlignment="1">
      <alignment horizontal="right" indent="1"/>
    </xf>
    <xf numFmtId="0" fontId="47" fillId="0" borderId="73" xfId="11" applyFont="1" applyFill="1" applyBorder="1" applyAlignment="1">
      <alignment horizontal="left" indent="1"/>
    </xf>
    <xf numFmtId="0" fontId="14" fillId="0" borderId="0" xfId="12" applyFont="1" applyFill="1" applyBorder="1" applyAlignment="1">
      <alignment horizontal="right" vertical="top" wrapText="1" readingOrder="2"/>
    </xf>
    <xf numFmtId="0" fontId="14" fillId="0" borderId="0" xfId="12" applyFont="1" applyFill="1" applyAlignment="1">
      <alignment vertical="top" wrapText="1"/>
    </xf>
    <xf numFmtId="0" fontId="33" fillId="0" borderId="19" xfId="0" applyFont="1" applyFill="1" applyBorder="1" applyAlignment="1">
      <alignment horizontal="center" vertical="center"/>
    </xf>
    <xf numFmtId="0" fontId="33" fillId="0" borderId="92" xfId="0" applyFont="1" applyFill="1" applyBorder="1" applyAlignment="1">
      <alignment vertical="center"/>
    </xf>
    <xf numFmtId="0" fontId="33" fillId="0" borderId="101" xfId="0" applyFont="1" applyFill="1" applyBorder="1" applyAlignment="1">
      <alignment vertical="center"/>
    </xf>
    <xf numFmtId="49" fontId="33" fillId="0" borderId="8" xfId="1" applyNumberFormat="1" applyFont="1" applyFill="1" applyBorder="1" applyAlignment="1">
      <alignment horizontal="right" vertical="center" wrapText="1" indent="4"/>
    </xf>
    <xf numFmtId="49" fontId="33" fillId="0" borderId="15" xfId="1" applyNumberFormat="1" applyFont="1" applyFill="1" applyBorder="1" applyAlignment="1">
      <alignment horizontal="left" vertical="center" indent="4"/>
    </xf>
    <xf numFmtId="170" fontId="33" fillId="0" borderId="44" xfId="1" applyNumberFormat="1" applyFont="1" applyFill="1" applyBorder="1" applyAlignment="1">
      <alignment vertical="center"/>
    </xf>
    <xf numFmtId="1" fontId="33" fillId="0" borderId="44" xfId="1" applyNumberFormat="1" applyFont="1" applyFill="1" applyBorder="1" applyAlignment="1">
      <alignment horizontal="right" vertical="center" indent="1"/>
    </xf>
    <xf numFmtId="0" fontId="24" fillId="0" borderId="0" xfId="0" applyFont="1" applyFill="1" applyBorder="1" applyAlignment="1">
      <alignment horizontal="right"/>
    </xf>
    <xf numFmtId="0" fontId="24" fillId="0" borderId="0" xfId="0" applyFont="1" applyFill="1" applyBorder="1" applyAlignment="1">
      <alignment horizontal="left"/>
    </xf>
    <xf numFmtId="0" fontId="39" fillId="0" borderId="0" xfId="12" applyFont="1" applyFill="1" applyAlignment="1">
      <alignment horizontal="left" vertical="center" wrapText="1" readingOrder="1"/>
    </xf>
    <xf numFmtId="0" fontId="32" fillId="2" borderId="43" xfId="0" applyFont="1" applyFill="1" applyBorder="1" applyAlignment="1">
      <alignment horizontal="center" vertical="center"/>
    </xf>
    <xf numFmtId="0" fontId="39" fillId="0" borderId="0" xfId="12" applyFont="1" applyFill="1" applyAlignment="1">
      <alignment horizontal="left" vertical="top" wrapText="1"/>
    </xf>
    <xf numFmtId="0" fontId="41" fillId="0" borderId="0" xfId="12" applyFont="1" applyFill="1" applyAlignment="1">
      <alignment horizontal="center"/>
    </xf>
    <xf numFmtId="0" fontId="44" fillId="0" borderId="0" xfId="12" applyFont="1" applyFill="1" applyAlignment="1">
      <alignment horizontal="center"/>
    </xf>
    <xf numFmtId="0" fontId="41" fillId="0" borderId="0" xfId="0" applyFont="1" applyFill="1" applyAlignment="1">
      <alignment horizontal="center"/>
    </xf>
    <xf numFmtId="0" fontId="41" fillId="0" borderId="0" xfId="6" applyFont="1" applyFill="1" applyAlignment="1">
      <alignment horizontal="center"/>
    </xf>
    <xf numFmtId="0" fontId="41" fillId="0" borderId="0" xfId="8" applyFont="1" applyFill="1" applyAlignment="1">
      <alignment horizontal="center"/>
    </xf>
    <xf numFmtId="0" fontId="17" fillId="2" borderId="3" xfId="12" applyFont="1" applyFill="1" applyBorder="1" applyAlignment="1">
      <alignment horizontal="center" vertical="center"/>
    </xf>
    <xf numFmtId="2" fontId="33" fillId="0" borderId="45" xfId="0" applyNumberFormat="1" applyFont="1" applyFill="1" applyBorder="1" applyAlignment="1">
      <alignment horizontal="center" vertical="center"/>
    </xf>
    <xf numFmtId="2" fontId="32" fillId="0" borderId="108" xfId="0" applyNumberFormat="1" applyFont="1" applyFill="1" applyBorder="1" applyAlignment="1">
      <alignment horizontal="center" vertical="center"/>
    </xf>
    <xf numFmtId="2" fontId="33" fillId="0" borderId="49" xfId="0" applyNumberFormat="1" applyFont="1" applyFill="1" applyBorder="1" applyAlignment="1">
      <alignment horizontal="center" vertical="center"/>
    </xf>
    <xf numFmtId="0" fontId="36" fillId="0" borderId="0" xfId="0" applyFont="1" applyFill="1" applyAlignment="1">
      <alignment horizontal="right"/>
    </xf>
    <xf numFmtId="0" fontId="36" fillId="0" borderId="0" xfId="0" applyFont="1" applyFill="1" applyAlignment="1">
      <alignment horizontal="right" vertical="top"/>
    </xf>
    <xf numFmtId="0" fontId="32" fillId="2" borderId="44" xfId="0" applyFont="1" applyFill="1" applyBorder="1" applyAlignment="1">
      <alignment horizontal="center" vertical="top" wrapText="1"/>
    </xf>
    <xf numFmtId="0" fontId="33" fillId="0" borderId="8" xfId="11" applyFont="1" applyFill="1" applyBorder="1" applyAlignment="1">
      <alignment horizontal="right" vertical="center" indent="1"/>
    </xf>
    <xf numFmtId="0" fontId="33" fillId="0" borderId="15" xfId="11" applyFont="1" applyFill="1" applyBorder="1" applyAlignment="1">
      <alignment horizontal="left" vertical="center" indent="1"/>
    </xf>
    <xf numFmtId="0" fontId="33" fillId="0" borderId="8" xfId="0" applyFont="1" applyFill="1" applyBorder="1" applyAlignment="1">
      <alignment horizontal="center" vertical="center"/>
    </xf>
    <xf numFmtId="0" fontId="33" fillId="0" borderId="15" xfId="0" applyFont="1" applyFill="1" applyBorder="1" applyAlignment="1">
      <alignment horizontal="center" vertical="center"/>
    </xf>
    <xf numFmtId="0" fontId="50" fillId="2" borderId="44" xfId="4" applyFont="1" applyFill="1" applyBorder="1" applyAlignment="1">
      <alignment horizontal="center" vertical="center" wrapText="1"/>
    </xf>
    <xf numFmtId="0" fontId="50" fillId="2" borderId="3" xfId="4" applyFont="1" applyFill="1" applyBorder="1" applyAlignment="1">
      <alignment horizontal="center" vertical="center" wrapText="1"/>
    </xf>
    <xf numFmtId="0" fontId="13" fillId="0" borderId="0" xfId="0" applyFont="1" applyFill="1" applyAlignment="1">
      <alignment horizontal="center"/>
    </xf>
    <xf numFmtId="49" fontId="32" fillId="0" borderId="8" xfId="1" applyNumberFormat="1" applyFont="1" applyFill="1" applyBorder="1" applyAlignment="1">
      <alignment horizontal="center" vertical="center"/>
    </xf>
    <xf numFmtId="172" fontId="33" fillId="0" borderId="47" xfId="12" applyNumberFormat="1" applyFont="1" applyFill="1" applyBorder="1" applyAlignment="1">
      <alignment horizontal="right" vertical="center"/>
    </xf>
    <xf numFmtId="172" fontId="33" fillId="0" borderId="55" xfId="12" applyNumberFormat="1" applyFont="1" applyFill="1" applyBorder="1" applyAlignment="1">
      <alignment horizontal="right" vertical="center"/>
    </xf>
    <xf numFmtId="172" fontId="33" fillId="0" borderId="44" xfId="12" applyNumberFormat="1" applyFont="1" applyFill="1" applyBorder="1" applyAlignment="1">
      <alignment horizontal="right" vertical="center"/>
    </xf>
    <xf numFmtId="0" fontId="32" fillId="0" borderId="87" xfId="0" applyFont="1" applyFill="1" applyBorder="1" applyAlignment="1">
      <alignment horizontal="right" vertical="center"/>
    </xf>
    <xf numFmtId="2" fontId="33" fillId="0" borderId="87" xfId="0" applyNumberFormat="1" applyFont="1" applyFill="1" applyBorder="1" applyAlignment="1">
      <alignment horizontal="center" vertical="center"/>
    </xf>
    <xf numFmtId="0" fontId="32" fillId="0" borderId="87" xfId="4" applyFont="1" applyFill="1" applyBorder="1" applyAlignment="1">
      <alignment horizontal="right" indent="2"/>
    </xf>
    <xf numFmtId="37" fontId="33" fillId="0" borderId="47" xfId="1" applyNumberFormat="1" applyFont="1" applyFill="1" applyBorder="1" applyAlignment="1">
      <alignment horizontal="right" vertical="center"/>
    </xf>
    <xf numFmtId="0" fontId="17" fillId="0" borderId="49" xfId="0" applyFont="1" applyFill="1" applyBorder="1" applyAlignment="1">
      <alignment horizontal="right" indent="1"/>
    </xf>
    <xf numFmtId="0" fontId="17" fillId="0" borderId="73" xfId="0" applyFont="1" applyFill="1" applyBorder="1"/>
    <xf numFmtId="0" fontId="33" fillId="0" borderId="87" xfId="0" applyFont="1" applyFill="1" applyBorder="1" applyAlignment="1">
      <alignment horizontal="right" vertical="center"/>
    </xf>
    <xf numFmtId="177" fontId="33" fillId="0" borderId="87" xfId="1" applyNumberFormat="1" applyFont="1" applyFill="1" applyBorder="1" applyAlignment="1">
      <alignment horizontal="right" vertical="center"/>
    </xf>
    <xf numFmtId="0" fontId="33" fillId="0" borderId="87" xfId="0" applyFont="1" applyFill="1" applyBorder="1" applyAlignment="1">
      <alignment horizontal="left" vertical="center"/>
    </xf>
    <xf numFmtId="0" fontId="32" fillId="0" borderId="87" xfId="0" applyNumberFormat="1" applyFont="1" applyFill="1" applyBorder="1" applyAlignment="1"/>
    <xf numFmtId="177" fontId="32" fillId="0" borderId="87" xfId="1" applyNumberFormat="1" applyFont="1" applyFill="1" applyBorder="1" applyAlignment="1">
      <alignment horizontal="left" vertical="center" indent="2"/>
    </xf>
    <xf numFmtId="167" fontId="32" fillId="0" borderId="87" xfId="1" applyNumberFormat="1" applyFont="1" applyFill="1" applyBorder="1" applyAlignment="1">
      <alignment horizontal="left" vertical="center" indent="2"/>
    </xf>
    <xf numFmtId="49" fontId="32" fillId="0" borderId="87" xfId="1" applyNumberFormat="1" applyFont="1" applyFill="1" applyBorder="1" applyAlignment="1">
      <alignment horizontal="right" vertical="center"/>
    </xf>
    <xf numFmtId="177" fontId="33" fillId="0" borderId="87" xfId="1" applyNumberFormat="1" applyFont="1" applyFill="1" applyBorder="1" applyAlignment="1">
      <alignment horizontal="left" vertical="center" indent="2"/>
    </xf>
    <xf numFmtId="167" fontId="33" fillId="0" borderId="87" xfId="1" applyNumberFormat="1" applyFont="1" applyFill="1" applyBorder="1" applyAlignment="1">
      <alignment horizontal="left" vertical="center" indent="2"/>
    </xf>
    <xf numFmtId="1" fontId="33" fillId="0" borderId="45" xfId="1" quotePrefix="1" applyNumberFormat="1" applyFont="1" applyFill="1" applyBorder="1" applyAlignment="1">
      <alignment horizontal="right" vertical="center" indent="1"/>
    </xf>
    <xf numFmtId="0" fontId="33" fillId="0" borderId="87" xfId="4" applyFont="1" applyFill="1" applyBorder="1" applyAlignment="1">
      <alignment horizontal="center"/>
    </xf>
    <xf numFmtId="170" fontId="32" fillId="0" borderId="47" xfId="1" applyNumberFormat="1" applyFont="1" applyFill="1" applyBorder="1" applyAlignment="1">
      <alignment vertical="center"/>
    </xf>
    <xf numFmtId="170" fontId="32" fillId="0" borderId="55" xfId="1" applyNumberFormat="1" applyFont="1" applyFill="1" applyBorder="1" applyAlignment="1">
      <alignment vertical="center"/>
    </xf>
    <xf numFmtId="170" fontId="33" fillId="0" borderId="47" xfId="1" applyNumberFormat="1" applyFont="1" applyFill="1" applyBorder="1" applyAlignment="1">
      <alignment vertical="center"/>
    </xf>
    <xf numFmtId="170" fontId="33" fillId="0" borderId="55" xfId="1" applyNumberFormat="1" applyFont="1" applyFill="1" applyBorder="1" applyAlignment="1">
      <alignment vertical="center"/>
    </xf>
    <xf numFmtId="171" fontId="33" fillId="0" borderId="54" xfId="14" applyNumberFormat="1" applyFont="1" applyFill="1" applyBorder="1" applyAlignment="1">
      <alignment horizontal="center" vertical="center"/>
    </xf>
    <xf numFmtId="171" fontId="33" fillId="0" borderId="47" xfId="14" applyNumberFormat="1" applyFont="1" applyFill="1" applyBorder="1" applyAlignment="1">
      <alignment horizontal="center" vertical="center"/>
    </xf>
    <xf numFmtId="171" fontId="33" fillId="0" borderId="55" xfId="14" applyNumberFormat="1" applyFont="1" applyFill="1" applyBorder="1" applyAlignment="1">
      <alignment horizontal="center" vertical="center"/>
    </xf>
    <xf numFmtId="9" fontId="32" fillId="0" borderId="54" xfId="14" applyFont="1" applyFill="1" applyBorder="1" applyAlignment="1">
      <alignment horizontal="center" vertical="center"/>
    </xf>
    <xf numFmtId="9" fontId="32" fillId="0" borderId="47" xfId="14" applyFont="1" applyFill="1" applyBorder="1" applyAlignment="1">
      <alignment horizontal="center" vertical="center"/>
    </xf>
    <xf numFmtId="9" fontId="32" fillId="0" borderId="55" xfId="14" applyFont="1" applyFill="1" applyBorder="1" applyAlignment="1">
      <alignment horizontal="center" vertical="center"/>
    </xf>
    <xf numFmtId="9" fontId="33" fillId="0" borderId="54" xfId="14" applyFont="1" applyFill="1" applyBorder="1" applyAlignment="1">
      <alignment horizontal="center" vertical="center"/>
    </xf>
    <xf numFmtId="9" fontId="33" fillId="0" borderId="47" xfId="14" applyFont="1" applyFill="1" applyBorder="1" applyAlignment="1">
      <alignment horizontal="center" vertical="center"/>
    </xf>
    <xf numFmtId="9" fontId="33" fillId="0" borderId="55" xfId="14" applyFont="1" applyFill="1" applyBorder="1" applyAlignment="1">
      <alignment horizontal="center" vertical="center"/>
    </xf>
    <xf numFmtId="171" fontId="32" fillId="0" borderId="54" xfId="14" applyNumberFormat="1" applyFont="1" applyFill="1" applyBorder="1" applyAlignment="1">
      <alignment horizontal="center" vertical="center"/>
    </xf>
    <xf numFmtId="171" fontId="32" fillId="0" borderId="47" xfId="14" applyNumberFormat="1" applyFont="1" applyFill="1" applyBorder="1" applyAlignment="1">
      <alignment horizontal="center" vertical="center"/>
    </xf>
    <xf numFmtId="171" fontId="32" fillId="0" borderId="55" xfId="14" applyNumberFormat="1" applyFont="1" applyFill="1" applyBorder="1" applyAlignment="1">
      <alignment horizontal="center" vertical="center"/>
    </xf>
    <xf numFmtId="171" fontId="33" fillId="0" borderId="54" xfId="14" applyNumberFormat="1" applyFont="1" applyFill="1" applyBorder="1" applyAlignment="1">
      <alignment horizontal="right" vertical="center"/>
    </xf>
    <xf numFmtId="171" fontId="33" fillId="0" borderId="47" xfId="14" applyNumberFormat="1" applyFont="1" applyFill="1" applyBorder="1" applyAlignment="1">
      <alignment horizontal="right" vertical="center"/>
    </xf>
    <xf numFmtId="171" fontId="33" fillId="0" borderId="57" xfId="14" applyNumberFormat="1" applyFont="1" applyFill="1" applyBorder="1" applyAlignment="1">
      <alignment horizontal="right" vertical="center"/>
    </xf>
    <xf numFmtId="171" fontId="33" fillId="0" borderId="13" xfId="14" applyNumberFormat="1" applyFont="1" applyFill="1" applyBorder="1" applyAlignment="1">
      <alignment horizontal="right" vertical="center"/>
    </xf>
    <xf numFmtId="9" fontId="32" fillId="0" borderId="54" xfId="14" applyNumberFormat="1" applyFont="1" applyFill="1" applyBorder="1" applyAlignment="1">
      <alignment horizontal="right" vertical="center"/>
    </xf>
    <xf numFmtId="9" fontId="32" fillId="0" borderId="47" xfId="14" applyFont="1" applyFill="1" applyBorder="1" applyAlignment="1">
      <alignment horizontal="right" vertical="center"/>
    </xf>
    <xf numFmtId="9" fontId="32" fillId="0" borderId="57" xfId="14" applyFont="1" applyFill="1" applyBorder="1" applyAlignment="1">
      <alignment horizontal="right" vertical="center"/>
    </xf>
    <xf numFmtId="9" fontId="32" fillId="0" borderId="13" xfId="14" applyFont="1" applyFill="1" applyBorder="1" applyAlignment="1">
      <alignment horizontal="right" vertical="center"/>
    </xf>
    <xf numFmtId="9" fontId="33" fillId="0" borderId="54" xfId="14" applyFont="1" applyFill="1" applyBorder="1" applyAlignment="1">
      <alignment horizontal="right" vertical="center"/>
    </xf>
    <xf numFmtId="9" fontId="33" fillId="0" borderId="47" xfId="14" applyFont="1" applyFill="1" applyBorder="1" applyAlignment="1">
      <alignment horizontal="right" vertical="center"/>
    </xf>
    <xf numFmtId="9" fontId="33" fillId="0" borderId="57" xfId="14" applyFont="1" applyFill="1" applyBorder="1" applyAlignment="1">
      <alignment horizontal="right" vertical="center"/>
    </xf>
    <xf numFmtId="9" fontId="33" fillId="0" borderId="13" xfId="14" applyFont="1" applyFill="1" applyBorder="1" applyAlignment="1">
      <alignment horizontal="right" vertical="center"/>
    </xf>
    <xf numFmtId="9" fontId="32" fillId="0" borderId="54" xfId="14" applyFont="1" applyFill="1" applyBorder="1" applyAlignment="1">
      <alignment horizontal="right" vertical="center"/>
    </xf>
    <xf numFmtId="0" fontId="3" fillId="0" borderId="0" xfId="4" applyFont="1"/>
    <xf numFmtId="0" fontId="3" fillId="0" borderId="0" xfId="4" applyFont="1" applyAlignment="1">
      <alignment horizontal="right"/>
    </xf>
    <xf numFmtId="0" fontId="12" fillId="0" borderId="109" xfId="12" applyFont="1" applyFill="1" applyBorder="1" applyAlignment="1">
      <alignment vertical="center" readingOrder="2"/>
    </xf>
    <xf numFmtId="0" fontId="12" fillId="0" borderId="109" xfId="4" applyFont="1" applyFill="1" applyBorder="1" applyAlignment="1">
      <alignment vertical="center" readingOrder="2"/>
    </xf>
    <xf numFmtId="0" fontId="12" fillId="0" borderId="109" xfId="4" applyFont="1" applyFill="1" applyBorder="1" applyAlignment="1">
      <alignment vertical="center" wrapText="1" readingOrder="2"/>
    </xf>
    <xf numFmtId="0" fontId="12" fillId="0" borderId="109" xfId="12" applyFont="1" applyFill="1" applyBorder="1" applyAlignment="1">
      <alignment horizontal="left" readingOrder="1"/>
    </xf>
    <xf numFmtId="0" fontId="12" fillId="0" borderId="109" xfId="4" applyFont="1" applyFill="1" applyBorder="1" applyAlignment="1">
      <alignment horizontal="left" readingOrder="1"/>
    </xf>
    <xf numFmtId="0" fontId="12" fillId="0" borderId="109" xfId="4" applyFont="1" applyFill="1" applyBorder="1" applyAlignment="1">
      <alignment horizontal="left" vertical="center" wrapText="1" readingOrder="1"/>
    </xf>
    <xf numFmtId="0" fontId="12" fillId="0" borderId="109" xfId="7" applyFont="1" applyFill="1" applyBorder="1" applyAlignment="1">
      <alignment horizontal="left" readingOrder="1"/>
    </xf>
    <xf numFmtId="2" fontId="33" fillId="0" borderId="81" xfId="0" applyNumberFormat="1" applyFont="1" applyFill="1" applyBorder="1" applyAlignment="1">
      <alignment horizontal="center" vertical="center"/>
    </xf>
    <xf numFmtId="2" fontId="33" fillId="0" borderId="45" xfId="0" applyNumberFormat="1" applyFont="1" applyFill="1" applyBorder="1" applyAlignment="1">
      <alignment horizontal="center" vertical="center"/>
    </xf>
    <xf numFmtId="2" fontId="32" fillId="0" borderId="108" xfId="0" applyNumberFormat="1" applyFont="1" applyFill="1" applyBorder="1" applyAlignment="1">
      <alignment horizontal="center" vertical="center"/>
    </xf>
    <xf numFmtId="2" fontId="33" fillId="0" borderId="49" xfId="0" applyNumberFormat="1" applyFont="1" applyFill="1" applyBorder="1" applyAlignment="1">
      <alignment horizontal="center" vertical="center"/>
    </xf>
    <xf numFmtId="0" fontId="50" fillId="2" borderId="28" xfId="0" applyFont="1" applyFill="1" applyBorder="1" applyAlignment="1">
      <alignment horizontal="center"/>
    </xf>
    <xf numFmtId="2" fontId="33" fillId="0" borderId="103" xfId="0" applyNumberFormat="1" applyFont="1" applyFill="1" applyBorder="1" applyAlignment="1">
      <alignment horizontal="center" vertical="center"/>
    </xf>
    <xf numFmtId="0" fontId="24" fillId="0" borderId="0" xfId="0" applyFont="1" applyFill="1" applyBorder="1" applyAlignment="1">
      <alignment horizontal="right"/>
    </xf>
    <xf numFmtId="0" fontId="24" fillId="0" borderId="0" xfId="0" applyFont="1" applyFill="1" applyBorder="1" applyAlignment="1">
      <alignment horizontal="left"/>
    </xf>
    <xf numFmtId="0" fontId="41" fillId="0" borderId="0" xfId="4" applyFont="1" applyFill="1" applyAlignment="1">
      <alignment horizontal="center"/>
    </xf>
    <xf numFmtId="0" fontId="14" fillId="0" borderId="0" xfId="4" applyFont="1" applyAlignment="1">
      <alignment horizontal="right" vertical="top" wrapText="1"/>
    </xf>
    <xf numFmtId="0" fontId="39" fillId="0" borderId="0" xfId="12" applyFont="1" applyFill="1" applyAlignment="1">
      <alignment horizontal="right" vertical="center" wrapText="1" readingOrder="2"/>
    </xf>
    <xf numFmtId="0" fontId="39" fillId="0" borderId="0" xfId="12" applyFont="1" applyFill="1" applyAlignment="1">
      <alignment horizontal="left" vertical="center" wrapText="1" readingOrder="1"/>
    </xf>
    <xf numFmtId="0" fontId="32" fillId="2" borderId="22" xfId="0" applyFont="1" applyFill="1" applyBorder="1" applyAlignment="1">
      <alignment horizontal="center" vertical="center"/>
    </xf>
    <xf numFmtId="0" fontId="32" fillId="2" borderId="44" xfId="0" applyFont="1" applyFill="1" applyBorder="1" applyAlignment="1">
      <alignment horizontal="center" vertical="center"/>
    </xf>
    <xf numFmtId="0" fontId="32" fillId="2" borderId="43" xfId="0" applyFont="1" applyFill="1" applyBorder="1" applyAlignment="1">
      <alignment horizontal="center" vertical="center"/>
    </xf>
    <xf numFmtId="0" fontId="39" fillId="0" borderId="0" xfId="12" applyFont="1" applyFill="1" applyAlignment="1">
      <alignment horizontal="right" vertical="center" readingOrder="2"/>
    </xf>
    <xf numFmtId="0" fontId="39" fillId="0" borderId="0" xfId="12" applyFont="1" applyFill="1" applyAlignment="1">
      <alignment horizontal="left" vertical="top" wrapText="1"/>
    </xf>
    <xf numFmtId="0" fontId="41" fillId="0" borderId="0" xfId="12" applyFont="1" applyFill="1" applyAlignment="1">
      <alignment horizontal="center"/>
    </xf>
    <xf numFmtId="0" fontId="44" fillId="0" borderId="0" xfId="12" applyFont="1" applyFill="1" applyAlignment="1">
      <alignment horizontal="center"/>
    </xf>
    <xf numFmtId="0" fontId="32" fillId="2" borderId="23" xfId="0" applyFont="1" applyFill="1" applyBorder="1" applyAlignment="1">
      <alignment horizontal="left" vertical="center" indent="1"/>
    </xf>
    <xf numFmtId="0" fontId="32" fillId="2" borderId="15" xfId="0" applyFont="1" applyFill="1" applyBorder="1" applyAlignment="1">
      <alignment horizontal="left" vertical="center" indent="1"/>
    </xf>
    <xf numFmtId="0" fontId="32" fillId="2" borderId="19" xfId="0" applyFont="1" applyFill="1" applyBorder="1" applyAlignment="1">
      <alignment horizontal="left" vertical="center" indent="1"/>
    </xf>
    <xf numFmtId="0" fontId="32" fillId="2" borderId="21" xfId="0" applyFont="1" applyFill="1" applyBorder="1" applyAlignment="1">
      <alignment horizontal="right" vertical="center" indent="1"/>
    </xf>
    <xf numFmtId="0" fontId="32" fillId="2" borderId="8" xfId="0" applyFont="1" applyFill="1" applyBorder="1" applyAlignment="1">
      <alignment horizontal="right" vertical="center" indent="1"/>
    </xf>
    <xf numFmtId="0" fontId="32" fillId="2" borderId="31" xfId="0" applyFont="1" applyFill="1" applyBorder="1" applyAlignment="1">
      <alignment horizontal="right" vertical="center" indent="1"/>
    </xf>
    <xf numFmtId="0" fontId="41" fillId="0" borderId="0" xfId="0" applyFont="1" applyFill="1" applyAlignment="1">
      <alignment horizontal="center"/>
    </xf>
    <xf numFmtId="0" fontId="44" fillId="0" borderId="0" xfId="0" applyFont="1" applyFill="1" applyAlignment="1">
      <alignment horizontal="center"/>
    </xf>
    <xf numFmtId="0" fontId="14" fillId="0" borderId="0" xfId="12" applyFont="1" applyFill="1" applyAlignment="1">
      <alignment horizontal="right" wrapText="1" readingOrder="2"/>
    </xf>
    <xf numFmtId="0" fontId="14" fillId="0" borderId="0" xfId="12" applyFont="1" applyFill="1" applyAlignment="1">
      <alignment horizontal="left" wrapText="1"/>
    </xf>
    <xf numFmtId="0" fontId="32" fillId="2" borderId="3" xfId="0" applyFont="1" applyFill="1" applyBorder="1" applyAlignment="1">
      <alignment horizontal="center" vertical="center"/>
    </xf>
    <xf numFmtId="0" fontId="48" fillId="2" borderId="22" xfId="0" applyFont="1" applyFill="1" applyBorder="1" applyAlignment="1">
      <alignment horizontal="center" vertical="center"/>
    </xf>
    <xf numFmtId="0" fontId="48" fillId="2" borderId="44" xfId="0" applyFont="1" applyFill="1" applyBorder="1" applyAlignment="1">
      <alignment horizontal="center" vertical="center"/>
    </xf>
    <xf numFmtId="0" fontId="48" fillId="2" borderId="3" xfId="0" applyFont="1" applyFill="1" applyBorder="1" applyAlignment="1">
      <alignment horizontal="center" vertical="center"/>
    </xf>
    <xf numFmtId="0" fontId="20" fillId="0" borderId="0" xfId="12" applyFont="1" applyFill="1" applyAlignment="1">
      <alignment horizontal="right" wrapText="1" readingOrder="2"/>
    </xf>
    <xf numFmtId="175" fontId="20" fillId="0" borderId="0" xfId="1" applyNumberFormat="1" applyFont="1" applyFill="1" applyAlignment="1">
      <alignment horizontal="right" wrapText="1" readingOrder="2"/>
    </xf>
    <xf numFmtId="175" fontId="20" fillId="0" borderId="0" xfId="1" applyNumberFormat="1" applyFont="1" applyFill="1" applyAlignment="1">
      <alignment horizontal="left" wrapText="1"/>
    </xf>
    <xf numFmtId="0" fontId="20" fillId="0" borderId="0" xfId="12" applyFont="1" applyFill="1" applyAlignment="1">
      <alignment horizontal="left" wrapText="1"/>
    </xf>
    <xf numFmtId="0" fontId="32" fillId="2" borderId="51" xfId="0" applyFont="1" applyFill="1" applyBorder="1" applyAlignment="1">
      <alignment horizontal="center" vertical="top"/>
    </xf>
    <xf numFmtId="0" fontId="32" fillId="2" borderId="52" xfId="0" applyFont="1" applyFill="1" applyBorder="1" applyAlignment="1">
      <alignment horizontal="center" vertical="top"/>
    </xf>
    <xf numFmtId="0" fontId="32" fillId="2" borderId="50" xfId="0" applyFont="1" applyFill="1" applyBorder="1" applyAlignment="1">
      <alignment horizontal="center" vertical="center"/>
    </xf>
    <xf numFmtId="0" fontId="32" fillId="2" borderId="51" xfId="0" applyFont="1" applyFill="1" applyBorder="1" applyAlignment="1">
      <alignment horizontal="center" vertical="center"/>
    </xf>
    <xf numFmtId="0" fontId="33" fillId="2" borderId="15" xfId="0" applyFont="1" applyFill="1" applyBorder="1" applyAlignment="1">
      <alignment horizontal="left" vertical="center" indent="1"/>
    </xf>
    <xf numFmtId="0" fontId="33" fillId="2" borderId="19" xfId="0" applyFont="1" applyFill="1" applyBorder="1" applyAlignment="1">
      <alignment horizontal="left" vertical="center" indent="1"/>
    </xf>
    <xf numFmtId="0" fontId="32" fillId="2" borderId="21" xfId="6" applyFont="1" applyFill="1" applyBorder="1" applyAlignment="1">
      <alignment horizontal="right" vertical="center" indent="1"/>
    </xf>
    <xf numFmtId="0" fontId="32" fillId="2" borderId="8" xfId="6" applyFont="1" applyFill="1" applyBorder="1" applyAlignment="1">
      <alignment horizontal="right" vertical="center" indent="1"/>
    </xf>
    <xf numFmtId="0" fontId="32" fillId="2" borderId="31" xfId="6" applyFont="1" applyFill="1" applyBorder="1" applyAlignment="1">
      <alignment horizontal="right" vertical="center" indent="1"/>
    </xf>
    <xf numFmtId="0" fontId="41" fillId="0" borderId="0" xfId="6" applyFont="1" applyFill="1" applyAlignment="1">
      <alignment horizontal="center"/>
    </xf>
    <xf numFmtId="0" fontId="41" fillId="0" borderId="0" xfId="21" applyFont="1" applyFill="1" applyAlignment="1">
      <alignment horizontal="center"/>
    </xf>
    <xf numFmtId="0" fontId="32" fillId="2" borderId="21" xfId="21" applyFont="1" applyFill="1" applyBorder="1" applyAlignment="1">
      <alignment horizontal="right" vertical="center"/>
    </xf>
    <xf numFmtId="0" fontId="32" fillId="2" borderId="8" xfId="21" applyFont="1" applyFill="1" applyBorder="1" applyAlignment="1">
      <alignment horizontal="right" vertical="center"/>
    </xf>
    <xf numFmtId="0" fontId="32" fillId="2" borderId="31" xfId="21" applyFont="1" applyFill="1" applyBorder="1" applyAlignment="1">
      <alignment horizontal="right" vertical="center"/>
    </xf>
    <xf numFmtId="0" fontId="32" fillId="2" borderId="21"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31" xfId="0" applyFont="1" applyFill="1" applyBorder="1" applyAlignment="1">
      <alignment horizontal="center" vertical="center"/>
    </xf>
    <xf numFmtId="0" fontId="41" fillId="0" borderId="0" xfId="5" applyFont="1" applyFill="1" applyAlignment="1">
      <alignment horizontal="center"/>
    </xf>
    <xf numFmtId="0" fontId="32" fillId="2" borderId="21" xfId="5" applyFont="1" applyFill="1" applyBorder="1" applyAlignment="1">
      <alignment horizontal="right" vertical="center" indent="1"/>
    </xf>
    <xf numFmtId="0" fontId="32" fillId="2" borderId="8" xfId="5" applyFont="1" applyFill="1" applyBorder="1" applyAlignment="1">
      <alignment horizontal="right" vertical="center" indent="1"/>
    </xf>
    <xf numFmtId="0" fontId="32" fillId="2" borderId="31" xfId="5" applyFont="1" applyFill="1" applyBorder="1" applyAlignment="1">
      <alignment horizontal="right" vertical="center" indent="1"/>
    </xf>
    <xf numFmtId="0" fontId="32" fillId="2" borderId="23" xfId="5" applyFont="1" applyFill="1" applyBorder="1" applyAlignment="1">
      <alignment horizontal="left" vertical="center" indent="1"/>
    </xf>
    <xf numFmtId="0" fontId="33" fillId="2" borderId="15" xfId="5" applyFont="1" applyFill="1" applyBorder="1" applyAlignment="1">
      <alignment horizontal="left" vertical="center" indent="1"/>
    </xf>
    <xf numFmtId="0" fontId="33" fillId="2" borderId="19" xfId="5" applyFont="1" applyFill="1" applyBorder="1" applyAlignment="1">
      <alignment horizontal="left" vertical="center" indent="1"/>
    </xf>
    <xf numFmtId="0" fontId="32" fillId="2" borderId="78" xfId="5" applyFont="1" applyFill="1" applyBorder="1" applyAlignment="1">
      <alignment horizontal="right" vertical="center" indent="1"/>
    </xf>
    <xf numFmtId="0" fontId="32" fillId="2" borderId="74" xfId="5" applyFont="1" applyFill="1" applyBorder="1" applyAlignment="1">
      <alignment horizontal="right" vertical="center" indent="1"/>
    </xf>
    <xf numFmtId="0" fontId="32" fillId="2" borderId="80" xfId="5" applyFont="1" applyFill="1" applyBorder="1" applyAlignment="1">
      <alignment horizontal="right" vertical="center" indent="1"/>
    </xf>
    <xf numFmtId="0" fontId="41" fillId="0" borderId="0" xfId="0" applyFont="1" applyFill="1" applyAlignment="1">
      <alignment horizontal="center" vertical="top"/>
    </xf>
    <xf numFmtId="177" fontId="41" fillId="0" borderId="0" xfId="1" applyNumberFormat="1" applyFont="1" applyFill="1" applyBorder="1" applyAlignment="1">
      <alignment horizontal="center" vertical="top"/>
    </xf>
    <xf numFmtId="49" fontId="32" fillId="2" borderId="78" xfId="5" applyNumberFormat="1" applyFont="1" applyFill="1" applyBorder="1" applyAlignment="1">
      <alignment horizontal="right" vertical="center"/>
    </xf>
    <xf numFmtId="49" fontId="32" fillId="2" borderId="74" xfId="5" applyNumberFormat="1" applyFont="1" applyFill="1" applyBorder="1" applyAlignment="1">
      <alignment horizontal="right" vertical="center"/>
    </xf>
    <xf numFmtId="49" fontId="32" fillId="2" borderId="80" xfId="5" applyNumberFormat="1" applyFont="1" applyFill="1" applyBorder="1" applyAlignment="1">
      <alignment horizontal="right" vertical="center"/>
    </xf>
    <xf numFmtId="49" fontId="32" fillId="2" borderId="23" xfId="5" applyNumberFormat="1" applyFont="1" applyFill="1" applyBorder="1" applyAlignment="1">
      <alignment horizontal="left" vertical="center"/>
    </xf>
    <xf numFmtId="49" fontId="33" fillId="2" borderId="15" xfId="5" applyNumberFormat="1" applyFont="1" applyFill="1" applyBorder="1" applyAlignment="1">
      <alignment horizontal="left" vertical="center"/>
    </xf>
    <xf numFmtId="49" fontId="33" fillId="2" borderId="19" xfId="5" applyNumberFormat="1" applyFont="1" applyFill="1" applyBorder="1" applyAlignment="1">
      <alignment horizontal="left" vertical="center"/>
    </xf>
    <xf numFmtId="0" fontId="41" fillId="0" borderId="0" xfId="8" applyFont="1" applyFill="1" applyAlignment="1">
      <alignment horizontal="center"/>
    </xf>
    <xf numFmtId="0" fontId="32" fillId="2" borderId="78" xfId="0" applyFont="1" applyFill="1" applyBorder="1" applyAlignment="1">
      <alignment horizontal="right" vertical="center" indent="1"/>
    </xf>
    <xf numFmtId="0" fontId="32" fillId="2" borderId="74" xfId="0" applyFont="1" applyFill="1" applyBorder="1" applyAlignment="1">
      <alignment horizontal="right" vertical="center" indent="1"/>
    </xf>
    <xf numFmtId="0" fontId="32" fillId="2" borderId="80" xfId="0" applyFont="1" applyFill="1" applyBorder="1" applyAlignment="1">
      <alignment horizontal="right" vertical="center" indent="1"/>
    </xf>
    <xf numFmtId="0" fontId="32" fillId="2" borderId="23" xfId="12" applyFont="1" applyFill="1" applyBorder="1" applyAlignment="1">
      <alignment horizontal="center" vertical="center"/>
    </xf>
    <xf numFmtId="0" fontId="32" fillId="2" borderId="15" xfId="12" applyFont="1" applyFill="1" applyBorder="1" applyAlignment="1">
      <alignment horizontal="center" vertical="center"/>
    </xf>
    <xf numFmtId="0" fontId="32" fillId="2" borderId="19" xfId="12" applyFont="1" applyFill="1" applyBorder="1" applyAlignment="1">
      <alignment horizontal="center" vertical="center"/>
    </xf>
    <xf numFmtId="0" fontId="32" fillId="2" borderId="21" xfId="12" applyFont="1" applyFill="1" applyBorder="1" applyAlignment="1">
      <alignment horizontal="center" vertical="center"/>
    </xf>
    <xf numFmtId="0" fontId="32" fillId="2" borderId="8" xfId="12" applyFont="1" applyFill="1" applyBorder="1" applyAlignment="1">
      <alignment horizontal="center" vertical="center"/>
    </xf>
    <xf numFmtId="0" fontId="32" fillId="2" borderId="31" xfId="12" applyFont="1" applyFill="1" applyBorder="1" applyAlignment="1">
      <alignment horizontal="center" vertical="center"/>
    </xf>
    <xf numFmtId="0" fontId="16" fillId="2" borderId="22" xfId="12" applyFont="1" applyFill="1" applyBorder="1" applyAlignment="1">
      <alignment horizontal="center" vertical="center"/>
    </xf>
    <xf numFmtId="0" fontId="17" fillId="2" borderId="22" xfId="12" applyFont="1" applyFill="1" applyBorder="1" applyAlignment="1">
      <alignment horizontal="center" vertical="center"/>
    </xf>
    <xf numFmtId="0" fontId="16" fillId="2" borderId="3" xfId="12" applyFont="1" applyFill="1" applyBorder="1" applyAlignment="1">
      <alignment horizontal="center" vertical="center"/>
    </xf>
    <xf numFmtId="0" fontId="17" fillId="2" borderId="3" xfId="12" applyFont="1" applyFill="1" applyBorder="1" applyAlignment="1">
      <alignment horizontal="center" vertical="center"/>
    </xf>
    <xf numFmtId="0" fontId="17" fillId="2" borderId="44" xfId="9" applyFont="1" applyFill="1" applyBorder="1" applyAlignment="1">
      <alignment horizontal="center" vertical="center"/>
    </xf>
    <xf numFmtId="0" fontId="17" fillId="2" borderId="43" xfId="9" applyFont="1" applyFill="1" applyBorder="1" applyAlignment="1">
      <alignment horizontal="center" vertical="center"/>
    </xf>
    <xf numFmtId="0" fontId="16" fillId="2" borderId="44" xfId="12" applyFont="1" applyFill="1" applyBorder="1" applyAlignment="1">
      <alignment horizontal="center" vertical="center"/>
    </xf>
    <xf numFmtId="0" fontId="50" fillId="2" borderId="45" xfId="0" applyFont="1" applyFill="1" applyBorder="1" applyAlignment="1">
      <alignment horizontal="center" vertical="center" wrapText="1"/>
    </xf>
    <xf numFmtId="0" fontId="50" fillId="2" borderId="103" xfId="0" applyFont="1" applyFill="1" applyBorder="1" applyAlignment="1">
      <alignment horizontal="center" vertical="center" wrapText="1"/>
    </xf>
    <xf numFmtId="0" fontId="50" fillId="2" borderId="44" xfId="0" applyFont="1" applyFill="1" applyBorder="1" applyAlignment="1">
      <alignment horizontal="center" vertical="center" wrapText="1"/>
    </xf>
    <xf numFmtId="0" fontId="50" fillId="2" borderId="43" xfId="0" applyFont="1" applyFill="1" applyBorder="1" applyAlignment="1">
      <alignment horizontal="center" vertical="center" wrapText="1"/>
    </xf>
    <xf numFmtId="0" fontId="39" fillId="0" borderId="0" xfId="0" applyFont="1" applyFill="1" applyAlignment="1">
      <alignment horizontal="right" vertical="top"/>
    </xf>
    <xf numFmtId="0" fontId="39" fillId="0" borderId="0" xfId="0" applyFont="1" applyFill="1" applyAlignment="1">
      <alignment horizontal="left" vertical="top"/>
    </xf>
    <xf numFmtId="0" fontId="50" fillId="2" borderId="8" xfId="0" applyFont="1" applyFill="1" applyBorder="1" applyAlignment="1">
      <alignment horizontal="center" vertical="center" wrapText="1"/>
    </xf>
    <xf numFmtId="0" fontId="50" fillId="2" borderId="31" xfId="0" applyFont="1" applyFill="1" applyBorder="1" applyAlignment="1">
      <alignment horizontal="center" vertical="center" wrapText="1"/>
    </xf>
    <xf numFmtId="0" fontId="32" fillId="0" borderId="104" xfId="0" applyFont="1" applyFill="1" applyBorder="1" applyAlignment="1">
      <alignment horizontal="center" vertical="center"/>
    </xf>
    <xf numFmtId="0" fontId="32" fillId="0" borderId="105"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107" xfId="0" applyFont="1" applyFill="1" applyBorder="1" applyAlignment="1">
      <alignment horizontal="center" vertical="center"/>
    </xf>
    <xf numFmtId="0" fontId="36" fillId="0" borderId="0" xfId="0" applyFont="1" applyFill="1" applyAlignment="1">
      <alignment horizontal="right"/>
    </xf>
    <xf numFmtId="0" fontId="32" fillId="2" borderId="30" xfId="0" applyFont="1" applyFill="1" applyBorder="1" applyAlignment="1">
      <alignment horizontal="right" vertical="top" indent="1"/>
    </xf>
    <xf numFmtId="0" fontId="32" fillId="2" borderId="32" xfId="0" applyFont="1" applyFill="1" applyBorder="1" applyAlignment="1">
      <alignment horizontal="right" vertical="top" indent="1"/>
    </xf>
    <xf numFmtId="0" fontId="32" fillId="2" borderId="7" xfId="0" applyFont="1" applyFill="1" applyBorder="1" applyAlignment="1">
      <alignment horizontal="right" vertical="top" indent="1"/>
    </xf>
    <xf numFmtId="0" fontId="32" fillId="2" borderId="21" xfId="0" applyFont="1" applyFill="1" applyBorder="1" applyAlignment="1">
      <alignment horizontal="center" vertical="top" wrapText="1"/>
    </xf>
    <xf numFmtId="0" fontId="32" fillId="2" borderId="22" xfId="0" applyFont="1" applyFill="1" applyBorder="1" applyAlignment="1">
      <alignment horizontal="center" vertical="top" wrapText="1"/>
    </xf>
    <xf numFmtId="0" fontId="32" fillId="2" borderId="93" xfId="0" applyFont="1" applyFill="1" applyBorder="1" applyAlignment="1">
      <alignment horizontal="right" vertical="top" indent="1"/>
    </xf>
    <xf numFmtId="0" fontId="36" fillId="0" borderId="0" xfId="0" applyFont="1" applyFill="1" applyAlignment="1">
      <alignment horizontal="right" vertical="top"/>
    </xf>
    <xf numFmtId="0" fontId="50" fillId="2" borderId="21" xfId="0" applyFont="1" applyFill="1" applyBorder="1" applyAlignment="1">
      <alignment horizontal="center" wrapText="1"/>
    </xf>
    <xf numFmtId="0" fontId="50" fillId="2" borderId="22" xfId="0" applyFont="1" applyFill="1" applyBorder="1" applyAlignment="1">
      <alignment horizontal="center" wrapText="1"/>
    </xf>
    <xf numFmtId="0" fontId="39" fillId="0" borderId="0" xfId="0" applyFont="1" applyFill="1" applyAlignment="1">
      <alignment horizontal="left" vertical="center"/>
    </xf>
    <xf numFmtId="0" fontId="39" fillId="0" borderId="0" xfId="0" applyFont="1" applyFill="1" applyAlignment="1">
      <alignment horizontal="right" vertical="center"/>
    </xf>
    <xf numFmtId="0" fontId="32" fillId="2" borderId="44" xfId="0" applyFont="1" applyFill="1" applyBorder="1" applyAlignment="1">
      <alignment horizontal="center" vertical="top" wrapText="1"/>
    </xf>
    <xf numFmtId="0" fontId="32" fillId="2" borderId="3" xfId="0" applyFont="1" applyFill="1" applyBorder="1" applyAlignment="1">
      <alignment horizontal="center" vertical="top" wrapText="1"/>
    </xf>
    <xf numFmtId="0" fontId="32" fillId="2" borderId="8" xfId="0" applyFont="1" applyFill="1" applyBorder="1" applyAlignment="1">
      <alignment horizontal="center" vertical="top" wrapText="1"/>
    </xf>
    <xf numFmtId="0" fontId="32" fillId="2" borderId="31" xfId="0" applyFont="1" applyFill="1" applyBorder="1" applyAlignment="1">
      <alignment horizontal="center" vertical="top" wrapText="1"/>
    </xf>
    <xf numFmtId="0" fontId="10" fillId="2" borderId="23" xfId="13" applyFont="1" applyFill="1" applyBorder="1" applyAlignment="1">
      <alignment horizontal="center" vertical="center"/>
    </xf>
    <xf numFmtId="0" fontId="10" fillId="2" borderId="15" xfId="13" applyFont="1" applyFill="1" applyBorder="1" applyAlignment="1">
      <alignment horizontal="center" vertical="center"/>
    </xf>
    <xf numFmtId="0" fontId="10" fillId="2" borderId="19" xfId="13" applyFont="1" applyFill="1" applyBorder="1" applyAlignment="1">
      <alignment horizontal="center" vertical="center"/>
    </xf>
    <xf numFmtId="0" fontId="10" fillId="2" borderId="21" xfId="13" applyFont="1" applyFill="1" applyBorder="1" applyAlignment="1">
      <alignment horizontal="right" vertical="center"/>
    </xf>
    <xf numFmtId="0" fontId="10" fillId="2" borderId="8" xfId="13" applyFont="1" applyFill="1" applyBorder="1" applyAlignment="1">
      <alignment horizontal="right" vertical="center"/>
    </xf>
    <xf numFmtId="0" fontId="10" fillId="2" borderId="31" xfId="13" applyFont="1" applyFill="1" applyBorder="1" applyAlignment="1">
      <alignment horizontal="right" vertical="center"/>
    </xf>
    <xf numFmtId="2" fontId="33" fillId="0" borderId="45" xfId="11" applyNumberFormat="1" applyFont="1" applyFill="1" applyBorder="1" applyAlignment="1">
      <alignment horizontal="center" vertical="center"/>
    </xf>
    <xf numFmtId="2" fontId="33" fillId="0" borderId="13" xfId="11" applyNumberFormat="1" applyFont="1" applyFill="1" applyBorder="1" applyAlignment="1">
      <alignment horizontal="center" vertical="center"/>
    </xf>
    <xf numFmtId="0" fontId="33" fillId="0" borderId="45" xfId="11" applyFont="1" applyFill="1" applyBorder="1" applyAlignment="1">
      <alignment horizontal="center" vertical="center"/>
    </xf>
    <xf numFmtId="0" fontId="33" fillId="0" borderId="13" xfId="11" applyFont="1" applyFill="1" applyBorder="1" applyAlignment="1">
      <alignment horizontal="center" vertical="center"/>
    </xf>
    <xf numFmtId="0" fontId="47" fillId="0" borderId="49" xfId="11" applyFont="1" applyFill="1" applyBorder="1" applyAlignment="1">
      <alignment horizontal="center"/>
    </xf>
    <xf numFmtId="0" fontId="47" fillId="0" borderId="92" xfId="11" applyFont="1" applyFill="1" applyBorder="1" applyAlignment="1">
      <alignment horizontal="center"/>
    </xf>
    <xf numFmtId="0" fontId="35" fillId="0" borderId="28" xfId="12" applyFont="1" applyFill="1" applyBorder="1" applyAlignment="1">
      <alignment horizontal="center"/>
    </xf>
    <xf numFmtId="0" fontId="35" fillId="0" borderId="79" xfId="12" applyFont="1" applyFill="1" applyBorder="1" applyAlignment="1">
      <alignment horizontal="center"/>
    </xf>
    <xf numFmtId="0" fontId="47" fillId="0" borderId="45" xfId="12" applyFont="1" applyFill="1" applyBorder="1" applyAlignment="1">
      <alignment horizontal="center" vertical="center"/>
    </xf>
    <xf numFmtId="0" fontId="47" fillId="0" borderId="13" xfId="12" applyFont="1" applyFill="1" applyBorder="1" applyAlignment="1">
      <alignment horizontal="center" vertical="center"/>
    </xf>
    <xf numFmtId="0" fontId="51" fillId="0" borderId="45" xfId="12" applyFont="1" applyFill="1" applyBorder="1" applyAlignment="1">
      <alignment horizontal="center" vertical="center"/>
    </xf>
    <xf numFmtId="0" fontId="51" fillId="0" borderId="13" xfId="12" applyFont="1" applyFill="1" applyBorder="1" applyAlignment="1">
      <alignment horizontal="center" vertical="center"/>
    </xf>
    <xf numFmtId="0" fontId="33" fillId="0" borderId="8" xfId="11" applyFont="1" applyFill="1" applyBorder="1" applyAlignment="1">
      <alignment horizontal="right" vertical="center" indent="1"/>
    </xf>
    <xf numFmtId="0" fontId="33" fillId="0" borderId="15" xfId="11" applyFont="1" applyFill="1" applyBorder="1" applyAlignment="1">
      <alignment horizontal="left" vertical="center" indent="1"/>
    </xf>
    <xf numFmtId="168" fontId="33" fillId="0" borderId="45" xfId="11" applyNumberFormat="1" applyFont="1" applyFill="1" applyBorder="1" applyAlignment="1">
      <alignment horizontal="center" vertical="center"/>
    </xf>
    <xf numFmtId="168" fontId="33" fillId="0" borderId="13" xfId="11" applyNumberFormat="1" applyFont="1" applyFill="1" applyBorder="1" applyAlignment="1">
      <alignment horizontal="center" vertical="center"/>
    </xf>
    <xf numFmtId="0" fontId="41" fillId="0" borderId="0" xfId="4" applyFont="1" applyFill="1" applyAlignment="1">
      <alignment horizontal="center" vertical="center"/>
    </xf>
    <xf numFmtId="0" fontId="32" fillId="2" borderId="23" xfId="4" applyFont="1" applyFill="1" applyBorder="1" applyAlignment="1">
      <alignment horizontal="left" vertical="center" indent="1"/>
    </xf>
    <xf numFmtId="0" fontId="32" fillId="2" borderId="15" xfId="4" applyFont="1" applyFill="1" applyBorder="1" applyAlignment="1">
      <alignment horizontal="left" vertical="center" indent="1"/>
    </xf>
    <xf numFmtId="0" fontId="32" fillId="2" borderId="19" xfId="4" applyFont="1" applyFill="1" applyBorder="1" applyAlignment="1">
      <alignment horizontal="left" vertical="center" indent="1"/>
    </xf>
    <xf numFmtId="0" fontId="32" fillId="2" borderId="21" xfId="4" applyFont="1" applyFill="1" applyBorder="1" applyAlignment="1">
      <alignment horizontal="right" vertical="center" indent="1"/>
    </xf>
    <xf numFmtId="0" fontId="32" fillId="2" borderId="8" xfId="4" applyFont="1" applyFill="1" applyBorder="1" applyAlignment="1">
      <alignment horizontal="right" vertical="center" indent="1"/>
    </xf>
    <xf numFmtId="0" fontId="32" fillId="2" borderId="31" xfId="4" applyFont="1" applyFill="1" applyBorder="1" applyAlignment="1">
      <alignment horizontal="right" vertical="center" indent="1"/>
    </xf>
    <xf numFmtId="0" fontId="39" fillId="0" borderId="0" xfId="0" applyFont="1" applyFill="1" applyBorder="1" applyAlignment="1">
      <alignment horizontal="right" vertical="top" wrapText="1" readingOrder="2"/>
    </xf>
    <xf numFmtId="0" fontId="33" fillId="0" borderId="10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100" xfId="0" applyFont="1" applyFill="1" applyBorder="1" applyAlignment="1">
      <alignment horizontal="center" vertical="center"/>
    </xf>
    <xf numFmtId="0" fontId="33" fillId="0" borderId="15" xfId="0" applyFont="1" applyFill="1" applyBorder="1" applyAlignment="1">
      <alignment horizontal="center" vertical="center"/>
    </xf>
    <xf numFmtId="0" fontId="50" fillId="2" borderId="44" xfId="4" applyFont="1" applyFill="1" applyBorder="1" applyAlignment="1">
      <alignment horizontal="center" vertical="center" wrapText="1"/>
    </xf>
    <xf numFmtId="0" fontId="50" fillId="2" borderId="3" xfId="4" applyFont="1" applyFill="1" applyBorder="1" applyAlignment="1">
      <alignment horizontal="center" vertical="center" wrapText="1"/>
    </xf>
    <xf numFmtId="0" fontId="32" fillId="2" borderId="22" xfId="0" applyFont="1" applyFill="1" applyBorder="1" applyAlignment="1">
      <alignment horizontal="right" vertical="center" indent="1"/>
    </xf>
    <xf numFmtId="0" fontId="32" fillId="2" borderId="44" xfId="0" applyFont="1" applyFill="1" applyBorder="1" applyAlignment="1">
      <alignment horizontal="right" vertical="center" indent="1"/>
    </xf>
    <xf numFmtId="0" fontId="32" fillId="2" borderId="3" xfId="0" applyFont="1" applyFill="1" applyBorder="1" applyAlignment="1">
      <alignment horizontal="right" vertical="center" indent="1"/>
    </xf>
    <xf numFmtId="0" fontId="50" fillId="2" borderId="44" xfId="4" applyFont="1" applyFill="1" applyBorder="1" applyAlignment="1">
      <alignment horizontal="center" vertical="center"/>
    </xf>
    <xf numFmtId="0" fontId="50" fillId="2" borderId="3" xfId="4" applyFont="1" applyFill="1" applyBorder="1" applyAlignment="1">
      <alignment horizontal="center" vertical="center"/>
    </xf>
    <xf numFmtId="49" fontId="32" fillId="2" borderId="22" xfId="0" applyNumberFormat="1" applyFont="1" applyFill="1" applyBorder="1" applyAlignment="1">
      <alignment horizontal="left" vertical="center" readingOrder="2"/>
    </xf>
    <xf numFmtId="49" fontId="32" fillId="2" borderId="44" xfId="0" applyNumberFormat="1" applyFont="1" applyFill="1" applyBorder="1" applyAlignment="1">
      <alignment horizontal="left" vertical="center" readingOrder="2"/>
    </xf>
    <xf numFmtId="49" fontId="32" fillId="2" borderId="3" xfId="0" applyNumberFormat="1" applyFont="1" applyFill="1" applyBorder="1" applyAlignment="1">
      <alignment horizontal="left" vertical="center" readingOrder="2"/>
    </xf>
    <xf numFmtId="0" fontId="13" fillId="0" borderId="0" xfId="0" applyFont="1" applyFill="1" applyAlignment="1">
      <alignment horizontal="center"/>
    </xf>
    <xf numFmtId="0" fontId="32" fillId="2" borderId="26" xfId="0" applyFont="1" applyFill="1" applyBorder="1" applyAlignment="1">
      <alignment horizontal="right" vertical="center" wrapText="1" indent="1"/>
    </xf>
    <xf numFmtId="0" fontId="32" fillId="2" borderId="5" xfId="0" applyFont="1" applyFill="1" applyBorder="1" applyAlignment="1">
      <alignment horizontal="right" vertical="center" wrapText="1" indent="1"/>
    </xf>
    <xf numFmtId="0" fontId="32" fillId="2" borderId="18" xfId="0" applyFont="1" applyFill="1" applyBorder="1" applyAlignment="1">
      <alignment horizontal="right" vertical="center" wrapText="1" indent="1"/>
    </xf>
    <xf numFmtId="0" fontId="32" fillId="2" borderId="21" xfId="0" applyFont="1" applyFill="1" applyBorder="1" applyAlignment="1">
      <alignment horizontal="center" vertical="center" wrapText="1"/>
    </xf>
    <xf numFmtId="0" fontId="32" fillId="2" borderId="22" xfId="0" applyFont="1" applyFill="1" applyBorder="1" applyAlignment="1">
      <alignment horizontal="center" vertical="center" wrapText="1"/>
    </xf>
    <xf numFmtId="49" fontId="32" fillId="2" borderId="8" xfId="0" applyNumberFormat="1" applyFont="1" applyFill="1" applyBorder="1" applyAlignment="1">
      <alignment horizontal="center" vertical="center" wrapText="1"/>
    </xf>
    <xf numFmtId="49" fontId="32" fillId="2" borderId="44" xfId="0" applyNumberFormat="1" applyFont="1" applyFill="1" applyBorder="1" applyAlignment="1">
      <alignment horizontal="center" vertical="center" wrapText="1"/>
    </xf>
    <xf numFmtId="49" fontId="32" fillId="2" borderId="31" xfId="0" applyNumberFormat="1"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11" fillId="2" borderId="44"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49" fontId="11" fillId="2" borderId="19" xfId="0" applyNumberFormat="1" applyFont="1" applyFill="1" applyBorder="1" applyAlignment="1">
      <alignment horizontal="center" vertical="center" wrapText="1"/>
    </xf>
    <xf numFmtId="49" fontId="11" fillId="2" borderId="44"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xf>
    <xf numFmtId="49" fontId="11" fillId="2" borderId="43" xfId="0" applyNumberFormat="1" applyFont="1" applyFill="1" applyBorder="1" applyAlignment="1">
      <alignment horizontal="center" vertical="center" wrapText="1"/>
    </xf>
    <xf numFmtId="49" fontId="32" fillId="0" borderId="107" xfId="1" applyNumberFormat="1" applyFont="1" applyFill="1" applyBorder="1" applyAlignment="1">
      <alignment horizontal="center" vertical="center"/>
    </xf>
    <xf numFmtId="49" fontId="32" fillId="0" borderId="8" xfId="1" applyNumberFormat="1" applyFont="1" applyFill="1" applyBorder="1" applyAlignment="1">
      <alignment horizontal="center" vertical="center"/>
    </xf>
    <xf numFmtId="49" fontId="32" fillId="0" borderId="31" xfId="1" applyNumberFormat="1" applyFont="1" applyFill="1" applyBorder="1" applyAlignment="1">
      <alignment horizontal="center" vertical="center"/>
    </xf>
    <xf numFmtId="49" fontId="32" fillId="0" borderId="104" xfId="1" applyNumberFormat="1" applyFont="1" applyFill="1" applyBorder="1" applyAlignment="1">
      <alignment horizontal="center" vertical="center"/>
    </xf>
    <xf numFmtId="49" fontId="32" fillId="0" borderId="105"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0" fontId="44" fillId="0" borderId="0" xfId="0" applyFont="1" applyFill="1" applyAlignment="1"/>
    <xf numFmtId="49" fontId="32" fillId="2" borderId="21" xfId="1" applyNumberFormat="1" applyFont="1" applyFill="1" applyBorder="1" applyAlignment="1">
      <alignment horizontal="right" vertical="center" indent="1"/>
    </xf>
    <xf numFmtId="49" fontId="32" fillId="2" borderId="8" xfId="1" applyNumberFormat="1" applyFont="1" applyFill="1" applyBorder="1" applyAlignment="1">
      <alignment horizontal="right" vertical="center" indent="1"/>
    </xf>
    <xf numFmtId="49" fontId="32" fillId="2" borderId="31" xfId="1" applyNumberFormat="1" applyFont="1" applyFill="1" applyBorder="1" applyAlignment="1">
      <alignment horizontal="right" vertical="center" indent="1"/>
    </xf>
    <xf numFmtId="49" fontId="32" fillId="2" borderId="23" xfId="1" applyNumberFormat="1" applyFont="1" applyFill="1" applyBorder="1" applyAlignment="1">
      <alignment horizontal="left" vertical="center" indent="1"/>
    </xf>
    <xf numFmtId="49" fontId="32" fillId="2" borderId="15" xfId="1" applyNumberFormat="1" applyFont="1" applyFill="1" applyBorder="1" applyAlignment="1">
      <alignment horizontal="left" vertical="center" indent="1"/>
    </xf>
    <xf numFmtId="49" fontId="32" fillId="2" borderId="19" xfId="1" applyNumberFormat="1" applyFont="1" applyFill="1" applyBorder="1" applyAlignment="1">
      <alignment horizontal="left" vertical="center" indent="1"/>
    </xf>
    <xf numFmtId="49" fontId="39" fillId="0" borderId="0" xfId="0" applyNumberFormat="1" applyFont="1" applyFill="1" applyBorder="1" applyAlignment="1">
      <alignment horizontal="right" vertical="top" wrapText="1" readingOrder="2"/>
    </xf>
    <xf numFmtId="0" fontId="41" fillId="0" borderId="0" xfId="0" applyFont="1" applyFill="1" applyBorder="1" applyAlignment="1">
      <alignment horizontal="center"/>
    </xf>
    <xf numFmtId="0" fontId="41" fillId="0" borderId="0" xfId="0" quotePrefix="1" applyFont="1" applyFill="1" applyBorder="1" applyAlignment="1">
      <alignment horizontal="center"/>
    </xf>
    <xf numFmtId="49" fontId="32" fillId="2" borderId="6" xfId="1" applyNumberFormat="1" applyFont="1" applyFill="1" applyBorder="1" applyAlignment="1">
      <alignment horizontal="center" vertical="center"/>
    </xf>
    <xf numFmtId="49" fontId="32" fillId="2" borderId="23" xfId="1" applyNumberFormat="1" applyFont="1" applyFill="1" applyBorder="1" applyAlignment="1">
      <alignment horizontal="left" vertical="center"/>
    </xf>
    <xf numFmtId="49" fontId="32" fillId="2" borderId="15" xfId="1" applyNumberFormat="1" applyFont="1" applyFill="1" applyBorder="1" applyAlignment="1">
      <alignment horizontal="left" vertical="center"/>
    </xf>
    <xf numFmtId="49" fontId="32" fillId="2" borderId="19" xfId="1" applyNumberFormat="1" applyFont="1" applyFill="1" applyBorder="1" applyAlignment="1">
      <alignment horizontal="left" vertical="center"/>
    </xf>
    <xf numFmtId="49" fontId="32" fillId="2" borderId="21" xfId="1" applyNumberFormat="1" applyFont="1" applyFill="1" applyBorder="1" applyAlignment="1">
      <alignment horizontal="right" vertical="center"/>
    </xf>
    <xf numFmtId="49" fontId="32" fillId="2" borderId="8" xfId="1" applyNumberFormat="1" applyFont="1" applyFill="1" applyBorder="1" applyAlignment="1">
      <alignment horizontal="right" vertical="center"/>
    </xf>
    <xf numFmtId="49" fontId="32" fillId="2" borderId="31" xfId="1" applyNumberFormat="1" applyFont="1" applyFill="1" applyBorder="1" applyAlignment="1">
      <alignment horizontal="right" vertical="center"/>
    </xf>
    <xf numFmtId="49" fontId="39" fillId="0" borderId="0" xfId="0" applyNumberFormat="1" applyFont="1" applyFill="1" applyBorder="1" applyAlignment="1">
      <alignment horizontal="left" vertical="top" wrapText="1"/>
    </xf>
    <xf numFmtId="49" fontId="32" fillId="2" borderId="30" xfId="1" applyNumberFormat="1" applyFont="1" applyFill="1" applyBorder="1" applyAlignment="1">
      <alignment horizontal="center" vertical="center"/>
    </xf>
    <xf numFmtId="49" fontId="32" fillId="2" borderId="32" xfId="1" applyNumberFormat="1" applyFont="1" applyFill="1" applyBorder="1" applyAlignment="1">
      <alignment horizontal="center" vertical="center"/>
    </xf>
    <xf numFmtId="49" fontId="32" fillId="2" borderId="7" xfId="1" applyNumberFormat="1" applyFont="1" applyFill="1" applyBorder="1" applyAlignment="1">
      <alignment horizontal="center" vertical="center"/>
    </xf>
    <xf numFmtId="0" fontId="32" fillId="2" borderId="26" xfId="0" applyFont="1" applyFill="1" applyBorder="1" applyAlignment="1">
      <alignment horizontal="right" vertical="center" indent="1"/>
    </xf>
    <xf numFmtId="0" fontId="32" fillId="2" borderId="5" xfId="0" applyFont="1" applyFill="1" applyBorder="1" applyAlignment="1">
      <alignment horizontal="right" vertical="center" indent="1"/>
    </xf>
    <xf numFmtId="0" fontId="32" fillId="2" borderId="18" xfId="0" applyFont="1" applyFill="1" applyBorder="1" applyAlignment="1">
      <alignment horizontal="right" vertical="center" indent="1"/>
    </xf>
    <xf numFmtId="0" fontId="32" fillId="2" borderId="27" xfId="0" applyFont="1" applyFill="1" applyBorder="1" applyAlignment="1">
      <alignment horizontal="left" vertical="center" indent="1"/>
    </xf>
    <xf numFmtId="0" fontId="32" fillId="2" borderId="4" xfId="0" applyFont="1" applyFill="1" applyBorder="1" applyAlignment="1">
      <alignment horizontal="left" vertical="center" indent="1"/>
    </xf>
    <xf numFmtId="0" fontId="32" fillId="2" borderId="29" xfId="0" applyFont="1" applyFill="1" applyBorder="1" applyAlignment="1">
      <alignment horizontal="left" vertical="center" indent="1"/>
    </xf>
    <xf numFmtId="49" fontId="32" fillId="2" borderId="26" xfId="1" applyNumberFormat="1" applyFont="1" applyFill="1" applyBorder="1" applyAlignment="1">
      <alignment horizontal="right" vertical="center" indent="1"/>
    </xf>
    <xf numFmtId="49" fontId="32" fillId="2" borderId="5" xfId="1" applyNumberFormat="1" applyFont="1" applyFill="1" applyBorder="1" applyAlignment="1">
      <alignment horizontal="right" vertical="center" indent="1"/>
    </xf>
    <xf numFmtId="49" fontId="32" fillId="2" borderId="18" xfId="1" applyNumberFormat="1" applyFont="1" applyFill="1" applyBorder="1" applyAlignment="1">
      <alignment horizontal="right" vertical="center" indent="1"/>
    </xf>
    <xf numFmtId="49" fontId="32" fillId="2" borderId="27" xfId="1" applyNumberFormat="1" applyFont="1" applyFill="1" applyBorder="1" applyAlignment="1">
      <alignment horizontal="left" vertical="center" indent="1"/>
    </xf>
    <xf numFmtId="49" fontId="32" fillId="2" borderId="4" xfId="1" applyNumberFormat="1" applyFont="1" applyFill="1" applyBorder="1" applyAlignment="1">
      <alignment horizontal="left" vertical="center" indent="1"/>
    </xf>
    <xf numFmtId="49" fontId="32" fillId="2" borderId="29" xfId="1" applyNumberFormat="1" applyFont="1" applyFill="1" applyBorder="1" applyAlignment="1">
      <alignment horizontal="left" vertical="center" indent="1"/>
    </xf>
    <xf numFmtId="0" fontId="23" fillId="0" borderId="0" xfId="0" applyFont="1" applyFill="1" applyAlignment="1">
      <alignment horizontal="center"/>
    </xf>
    <xf numFmtId="0" fontId="11" fillId="2" borderId="26" xfId="0" applyFont="1" applyFill="1" applyBorder="1" applyAlignment="1">
      <alignment horizontal="right" vertical="center" indent="1"/>
    </xf>
    <xf numFmtId="0" fontId="11" fillId="2" borderId="5" xfId="0" applyFont="1" applyFill="1" applyBorder="1" applyAlignment="1">
      <alignment horizontal="right" vertical="center" indent="1"/>
    </xf>
    <xf numFmtId="0" fontId="11" fillId="2" borderId="18" xfId="0" applyFont="1" applyFill="1" applyBorder="1" applyAlignment="1">
      <alignment horizontal="right" vertical="center" indent="1"/>
    </xf>
    <xf numFmtId="0" fontId="11" fillId="2" borderId="27"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29" xfId="0" applyFont="1" applyFill="1" applyBorder="1" applyAlignment="1">
      <alignment horizontal="left" vertical="center" indent="1"/>
    </xf>
    <xf numFmtId="0" fontId="41" fillId="0" borderId="0" xfId="0" applyFont="1" applyFill="1" applyAlignment="1">
      <alignment horizontal="center" vertical="center"/>
    </xf>
    <xf numFmtId="0" fontId="32" fillId="2" borderId="27" xfId="0" applyFont="1" applyFill="1" applyBorder="1" applyAlignment="1">
      <alignment horizontal="left" vertical="center"/>
    </xf>
    <xf numFmtId="0" fontId="33" fillId="2" borderId="4" xfId="0" applyFont="1" applyFill="1" applyBorder="1" applyAlignment="1">
      <alignment horizontal="left" vertical="center"/>
    </xf>
    <xf numFmtId="0" fontId="33" fillId="2" borderId="29" xfId="0" applyFont="1" applyFill="1" applyBorder="1" applyAlignment="1">
      <alignment horizontal="left" vertical="center"/>
    </xf>
    <xf numFmtId="0" fontId="32" fillId="2" borderId="26" xfId="0" applyFont="1" applyFill="1" applyBorder="1" applyAlignment="1">
      <alignment horizontal="right" vertical="center"/>
    </xf>
    <xf numFmtId="0" fontId="32" fillId="2" borderId="5" xfId="0" applyFont="1" applyFill="1" applyBorder="1" applyAlignment="1">
      <alignment horizontal="right" vertical="center"/>
    </xf>
    <xf numFmtId="0" fontId="32" fillId="2" borderId="18" xfId="0" applyFont="1" applyFill="1" applyBorder="1" applyAlignment="1">
      <alignment horizontal="right" vertical="center"/>
    </xf>
    <xf numFmtId="0" fontId="32" fillId="2" borderId="26" xfId="4" applyFont="1" applyFill="1" applyBorder="1" applyAlignment="1">
      <alignment horizontal="right" vertical="center" indent="1"/>
    </xf>
    <xf numFmtId="0" fontId="32" fillId="2" borderId="5" xfId="4" applyFont="1" applyFill="1" applyBorder="1" applyAlignment="1">
      <alignment horizontal="right" vertical="center" indent="1"/>
    </xf>
    <xf numFmtId="0" fontId="32" fillId="2" borderId="18" xfId="4" applyFont="1" applyFill="1" applyBorder="1" applyAlignment="1">
      <alignment horizontal="right" vertical="center" indent="1"/>
    </xf>
    <xf numFmtId="0" fontId="32" fillId="2" borderId="37" xfId="4" applyFont="1" applyFill="1" applyBorder="1" applyAlignment="1">
      <alignment horizontal="left" vertical="center" indent="1"/>
    </xf>
    <xf numFmtId="0" fontId="33" fillId="2" borderId="38" xfId="4" applyFont="1" applyFill="1" applyBorder="1" applyAlignment="1">
      <alignment horizontal="left" vertical="center" indent="1"/>
    </xf>
    <xf numFmtId="0" fontId="33" fillId="2" borderId="39" xfId="4" applyFont="1" applyFill="1" applyBorder="1" applyAlignment="1">
      <alignment horizontal="left" vertical="center" indent="1"/>
    </xf>
    <xf numFmtId="0" fontId="33" fillId="2" borderId="4" xfId="0" applyFont="1" applyFill="1" applyBorder="1" applyAlignment="1">
      <alignment horizontal="left" vertical="center" indent="1"/>
    </xf>
    <xf numFmtId="0" fontId="33" fillId="2" borderId="29" xfId="0" applyFont="1" applyFill="1" applyBorder="1" applyAlignment="1">
      <alignment horizontal="left" vertical="center" indent="1"/>
    </xf>
    <xf numFmtId="49" fontId="33" fillId="2" borderId="15" xfId="1" applyNumberFormat="1" applyFont="1" applyFill="1" applyBorder="1" applyAlignment="1">
      <alignment horizontal="left" vertical="center" indent="1"/>
    </xf>
    <xf numFmtId="49" fontId="33" fillId="2" borderId="19" xfId="1" applyNumberFormat="1" applyFont="1" applyFill="1" applyBorder="1" applyAlignment="1">
      <alignment horizontal="left" vertical="center" indent="1"/>
    </xf>
    <xf numFmtId="49" fontId="33" fillId="2" borderId="4" xfId="1" applyNumberFormat="1" applyFont="1" applyFill="1" applyBorder="1" applyAlignment="1">
      <alignment horizontal="left" vertical="center" indent="1"/>
    </xf>
    <xf numFmtId="49" fontId="33" fillId="2" borderId="29" xfId="1" applyNumberFormat="1" applyFont="1" applyFill="1" applyBorder="1" applyAlignment="1">
      <alignment horizontal="left" vertical="center" indent="1"/>
    </xf>
    <xf numFmtId="0" fontId="41" fillId="0" borderId="0" xfId="0" applyFont="1" applyFill="1" applyAlignment="1"/>
    <xf numFmtId="0" fontId="32" fillId="0" borderId="0" xfId="0" applyFont="1" applyFill="1" applyAlignment="1">
      <alignment horizontal="center" vertical="center" wrapText="1"/>
    </xf>
    <xf numFmtId="0" fontId="41" fillId="0" borderId="0" xfId="0" applyFont="1" applyFill="1" applyAlignment="1">
      <alignment horizontal="center" readingOrder="2"/>
    </xf>
    <xf numFmtId="0" fontId="44" fillId="0" borderId="0" xfId="0" applyFont="1" applyFill="1" applyAlignment="1">
      <alignment horizontal="center" vertical="center"/>
    </xf>
    <xf numFmtId="0" fontId="32" fillId="2" borderId="27" xfId="4" applyFont="1" applyFill="1" applyBorder="1" applyAlignment="1">
      <alignment horizontal="left" vertical="center" indent="1"/>
    </xf>
    <xf numFmtId="0" fontId="33" fillId="2" borderId="4" xfId="4" applyFont="1" applyFill="1" applyBorder="1" applyAlignment="1">
      <alignment horizontal="left" vertical="center" indent="1"/>
    </xf>
    <xf numFmtId="0" fontId="33" fillId="2" borderId="29" xfId="4" applyFont="1" applyFill="1" applyBorder="1" applyAlignment="1">
      <alignment horizontal="left" vertical="center" indent="1"/>
    </xf>
    <xf numFmtId="0" fontId="33" fillId="2" borderId="15" xfId="4" applyFont="1" applyFill="1" applyBorder="1" applyAlignment="1">
      <alignment horizontal="left" vertical="center" indent="1"/>
    </xf>
    <xf numFmtId="0" fontId="33" fillId="2" borderId="19" xfId="4" applyFont="1" applyFill="1" applyBorder="1" applyAlignment="1">
      <alignment horizontal="left" vertical="center" indent="1"/>
    </xf>
    <xf numFmtId="0" fontId="50" fillId="2" borderId="30" xfId="0" applyFont="1" applyFill="1" applyBorder="1" applyAlignment="1"/>
    <xf numFmtId="0" fontId="50" fillId="2" borderId="32" xfId="0" applyFont="1" applyFill="1" applyBorder="1" applyAlignment="1">
      <alignment horizontal="center"/>
    </xf>
    <xf numFmtId="0" fontId="50" fillId="2" borderId="7" xfId="0" applyFont="1" applyFill="1" applyBorder="1" applyAlignment="1"/>
  </cellXfs>
  <cellStyles count="38">
    <cellStyle name="Comma" xfId="1" builtinId="3"/>
    <cellStyle name="Comma 10" xfId="33"/>
    <cellStyle name="Comma 2" xfId="32"/>
    <cellStyle name="Comma 3" xfId="37"/>
    <cellStyle name="Comma 6" xfId="34"/>
    <cellStyle name="Comma_ميزانية مصارف" xfId="2"/>
    <cellStyle name="Hyperlink" xfId="22" builtinId="8"/>
    <cellStyle name="Normal" xfId="0" builtinId="0"/>
    <cellStyle name="Normal 2" xfId="3"/>
    <cellStyle name="Normal 2 2" xfId="4"/>
    <cellStyle name="Normal 2 2 10" xfId="35"/>
    <cellStyle name="Normal 2 3" xfId="5"/>
    <cellStyle name="Normal 2 3 2" xfId="26"/>
    <cellStyle name="Normal 2 3 3" xfId="28"/>
    <cellStyle name="Normal 2 4" xfId="25"/>
    <cellStyle name="Normal 2 5" xfId="29"/>
    <cellStyle name="Normal 24 2" xfId="36"/>
    <cellStyle name="Normal 3" xfId="6"/>
    <cellStyle name="Normal 3 2" xfId="21"/>
    <cellStyle name="Normal 3 3" xfId="27"/>
    <cellStyle name="Normal 3 4" xfId="23"/>
    <cellStyle name="Normal 4" xfId="30"/>
    <cellStyle name="Normal 4 2" xfId="24"/>
    <cellStyle name="Normal 5" xfId="31"/>
    <cellStyle name="Normal_Book21_فهرس" xfId="7"/>
    <cellStyle name="Normal_Book21_نشرة1" xfId="8"/>
    <cellStyle name="Normal_Book3" xfId="9"/>
    <cellStyle name="Normal_Book3_جومانا" xfId="10"/>
    <cellStyle name="Normal_فوائد المصرف" xfId="11"/>
    <cellStyle name="Normal_ميزانية مصارف" xfId="12"/>
    <cellStyle name="Normal_ميزانية مصارف_جومانا" xfId="13"/>
    <cellStyle name="Percent" xfId="14" builtinId="5"/>
    <cellStyle name="Percent 2" xfId="15"/>
    <cellStyle name="عادي_balance of central bureau" xfId="16"/>
    <cellStyle name="عملة [0]_balance of central bureau" xfId="17"/>
    <cellStyle name="عملة_balance of central bureau" xfId="18"/>
    <cellStyle name="فاصلة [0]_balance of central bureau" xfId="19"/>
    <cellStyle name="فاصلة_balance of central bureau" xfId="20"/>
  </cellStyles>
  <dxfs count="0"/>
  <tableStyles count="0" defaultTableStyle="TableStyleMedium9" defaultPivotStyle="PivotStyleLight16"/>
  <colors>
    <mruColors>
      <color rgb="FFCCCCFF"/>
      <color rgb="FF040B98"/>
      <color rgb="FFEFEFFF"/>
      <color rgb="FFE5E5FF"/>
      <color rgb="FF000000"/>
      <color rgb="FFFF3399"/>
      <color rgb="FF0000FF"/>
      <color rgb="FFE3ED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8</xdr:col>
      <xdr:colOff>2533650</xdr:colOff>
      <xdr:row>31</xdr:row>
      <xdr:rowOff>0</xdr:rowOff>
    </xdr:from>
    <xdr:to>
      <xdr:col>8</xdr:col>
      <xdr:colOff>2695575</xdr:colOff>
      <xdr:row>31</xdr:row>
      <xdr:rowOff>0</xdr:rowOff>
    </xdr:to>
    <xdr:sp macro="" textlink="">
      <xdr:nvSpPr>
        <xdr:cNvPr id="5121" name="Text Box 1"/>
        <xdr:cNvSpPr txBox="1">
          <a:spLocks noChangeArrowheads="1"/>
        </xdr:cNvSpPr>
      </xdr:nvSpPr>
      <xdr:spPr bwMode="auto">
        <a:xfrm flipH="1">
          <a:off x="152057100" y="7543800"/>
          <a:ext cx="161925" cy="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609600</xdr:colOff>
      <xdr:row>20</xdr:row>
      <xdr:rowOff>38100</xdr:rowOff>
    </xdr:from>
    <xdr:to>
      <xdr:col>6</xdr:col>
      <xdr:colOff>781050</xdr:colOff>
      <xdr:row>20</xdr:row>
      <xdr:rowOff>228600</xdr:rowOff>
    </xdr:to>
    <xdr:sp macro="" textlink="">
      <xdr:nvSpPr>
        <xdr:cNvPr id="2" name="TextBox 1"/>
        <xdr:cNvSpPr txBox="1"/>
      </xdr:nvSpPr>
      <xdr:spPr>
        <a:xfrm>
          <a:off x="9987419700" y="5886450"/>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609600</xdr:colOff>
      <xdr:row>20</xdr:row>
      <xdr:rowOff>57150</xdr:rowOff>
    </xdr:from>
    <xdr:to>
      <xdr:col>7</xdr:col>
      <xdr:colOff>781050</xdr:colOff>
      <xdr:row>20</xdr:row>
      <xdr:rowOff>247650</xdr:rowOff>
    </xdr:to>
    <xdr:sp macro="" textlink="">
      <xdr:nvSpPr>
        <xdr:cNvPr id="3" name="TextBox 2"/>
        <xdr:cNvSpPr txBox="1"/>
      </xdr:nvSpPr>
      <xdr:spPr>
        <a:xfrm>
          <a:off x="9986486250" y="5905500"/>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704850</xdr:colOff>
      <xdr:row>45</xdr:row>
      <xdr:rowOff>57150</xdr:rowOff>
    </xdr:from>
    <xdr:to>
      <xdr:col>2</xdr:col>
      <xdr:colOff>876300</xdr:colOff>
      <xdr:row>45</xdr:row>
      <xdr:rowOff>247650</xdr:rowOff>
    </xdr:to>
    <xdr:sp macro="" textlink="">
      <xdr:nvSpPr>
        <xdr:cNvPr id="21" name="TextBox 20"/>
        <xdr:cNvSpPr txBox="1"/>
      </xdr:nvSpPr>
      <xdr:spPr>
        <a:xfrm>
          <a:off x="9992353650" y="118967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2</xdr:col>
      <xdr:colOff>704850</xdr:colOff>
      <xdr:row>17</xdr:row>
      <xdr:rowOff>38100</xdr:rowOff>
    </xdr:from>
    <xdr:to>
      <xdr:col>2</xdr:col>
      <xdr:colOff>876300</xdr:colOff>
      <xdr:row>17</xdr:row>
      <xdr:rowOff>228600</xdr:rowOff>
    </xdr:to>
    <xdr:sp macro="" textlink="">
      <xdr:nvSpPr>
        <xdr:cNvPr id="23" name="TextBox 22"/>
        <xdr:cNvSpPr txBox="1"/>
      </xdr:nvSpPr>
      <xdr:spPr>
        <a:xfrm>
          <a:off x="9992353650" y="4714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44</xdr:row>
      <xdr:rowOff>57150</xdr:rowOff>
    </xdr:from>
    <xdr:to>
      <xdr:col>3</xdr:col>
      <xdr:colOff>876300</xdr:colOff>
      <xdr:row>44</xdr:row>
      <xdr:rowOff>247650</xdr:rowOff>
    </xdr:to>
    <xdr:sp macro="" textlink="">
      <xdr:nvSpPr>
        <xdr:cNvPr id="24" name="TextBox 23"/>
        <xdr:cNvSpPr txBox="1"/>
      </xdr:nvSpPr>
      <xdr:spPr>
        <a:xfrm>
          <a:off x="9991401150" y="116109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16</xdr:row>
      <xdr:rowOff>76200</xdr:rowOff>
    </xdr:from>
    <xdr:to>
      <xdr:col>3</xdr:col>
      <xdr:colOff>876300</xdr:colOff>
      <xdr:row>16</xdr:row>
      <xdr:rowOff>266700</xdr:rowOff>
    </xdr:to>
    <xdr:sp macro="" textlink="">
      <xdr:nvSpPr>
        <xdr:cNvPr id="25" name="TextBox 24"/>
        <xdr:cNvSpPr txBox="1"/>
      </xdr:nvSpPr>
      <xdr:spPr>
        <a:xfrm>
          <a:off x="9991401150" y="44672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2</xdr:col>
      <xdr:colOff>704850</xdr:colOff>
      <xdr:row>44</xdr:row>
      <xdr:rowOff>19050</xdr:rowOff>
    </xdr:from>
    <xdr:to>
      <xdr:col>2</xdr:col>
      <xdr:colOff>876300</xdr:colOff>
      <xdr:row>44</xdr:row>
      <xdr:rowOff>209550</xdr:rowOff>
    </xdr:to>
    <xdr:sp macro="" textlink="">
      <xdr:nvSpPr>
        <xdr:cNvPr id="26" name="TextBox 25"/>
        <xdr:cNvSpPr txBox="1"/>
      </xdr:nvSpPr>
      <xdr:spPr>
        <a:xfrm>
          <a:off x="9992353650" y="11572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2</xdr:col>
      <xdr:colOff>704850</xdr:colOff>
      <xdr:row>46</xdr:row>
      <xdr:rowOff>19050</xdr:rowOff>
    </xdr:from>
    <xdr:to>
      <xdr:col>2</xdr:col>
      <xdr:colOff>876300</xdr:colOff>
      <xdr:row>46</xdr:row>
      <xdr:rowOff>209550</xdr:rowOff>
    </xdr:to>
    <xdr:sp macro="" textlink="">
      <xdr:nvSpPr>
        <xdr:cNvPr id="27" name="TextBox 26"/>
        <xdr:cNvSpPr txBox="1"/>
      </xdr:nvSpPr>
      <xdr:spPr>
        <a:xfrm>
          <a:off x="9992353650" y="121443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47</xdr:row>
      <xdr:rowOff>19050</xdr:rowOff>
    </xdr:from>
    <xdr:to>
      <xdr:col>3</xdr:col>
      <xdr:colOff>876300</xdr:colOff>
      <xdr:row>47</xdr:row>
      <xdr:rowOff>209550</xdr:rowOff>
    </xdr:to>
    <xdr:sp macro="" textlink="">
      <xdr:nvSpPr>
        <xdr:cNvPr id="28" name="TextBox 27"/>
        <xdr:cNvSpPr txBox="1"/>
      </xdr:nvSpPr>
      <xdr:spPr>
        <a:xfrm>
          <a:off x="9991401150" y="124301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52</xdr:row>
      <xdr:rowOff>19050</xdr:rowOff>
    </xdr:from>
    <xdr:to>
      <xdr:col>3</xdr:col>
      <xdr:colOff>876300</xdr:colOff>
      <xdr:row>52</xdr:row>
      <xdr:rowOff>209550</xdr:rowOff>
    </xdr:to>
    <xdr:sp macro="" textlink="">
      <xdr:nvSpPr>
        <xdr:cNvPr id="29" name="TextBox 28"/>
        <xdr:cNvSpPr txBox="1"/>
      </xdr:nvSpPr>
      <xdr:spPr>
        <a:xfrm>
          <a:off x="9991401150" y="13858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19</xdr:row>
      <xdr:rowOff>19050</xdr:rowOff>
    </xdr:from>
    <xdr:to>
      <xdr:col>3</xdr:col>
      <xdr:colOff>876300</xdr:colOff>
      <xdr:row>19</xdr:row>
      <xdr:rowOff>209550</xdr:rowOff>
    </xdr:to>
    <xdr:sp macro="" textlink="">
      <xdr:nvSpPr>
        <xdr:cNvPr id="30" name="TextBox 29"/>
        <xdr:cNvSpPr txBox="1"/>
      </xdr:nvSpPr>
      <xdr:spPr>
        <a:xfrm>
          <a:off x="9991401150" y="52673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24</xdr:row>
      <xdr:rowOff>19050</xdr:rowOff>
    </xdr:from>
    <xdr:to>
      <xdr:col>3</xdr:col>
      <xdr:colOff>876300</xdr:colOff>
      <xdr:row>24</xdr:row>
      <xdr:rowOff>209550</xdr:rowOff>
    </xdr:to>
    <xdr:sp macro="" textlink="">
      <xdr:nvSpPr>
        <xdr:cNvPr id="31" name="TextBox 30"/>
        <xdr:cNvSpPr txBox="1"/>
      </xdr:nvSpPr>
      <xdr:spPr>
        <a:xfrm>
          <a:off x="9991401150" y="66960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2</xdr:col>
      <xdr:colOff>704850</xdr:colOff>
      <xdr:row>16</xdr:row>
      <xdr:rowOff>76200</xdr:rowOff>
    </xdr:from>
    <xdr:to>
      <xdr:col>2</xdr:col>
      <xdr:colOff>876300</xdr:colOff>
      <xdr:row>16</xdr:row>
      <xdr:rowOff>266700</xdr:rowOff>
    </xdr:to>
    <xdr:sp macro="" textlink="">
      <xdr:nvSpPr>
        <xdr:cNvPr id="32" name="TextBox 31"/>
        <xdr:cNvSpPr txBox="1"/>
      </xdr:nvSpPr>
      <xdr:spPr>
        <a:xfrm>
          <a:off x="9992353650" y="44672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cs.division@cb.gov.sy" TargetMode="External"/><Relationship Id="rId1" Type="http://schemas.openxmlformats.org/officeDocument/2006/relationships/hyperlink" Target="mailto:statistics.division@cb.gov.s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
    <pageSetUpPr fitToPage="1"/>
  </sheetPr>
  <dimension ref="B13:S40"/>
  <sheetViews>
    <sheetView rightToLeft="1" zoomScale="70" zoomScaleNormal="70" workbookViewId="0"/>
  </sheetViews>
  <sheetFormatPr defaultRowHeight="20.100000000000001" customHeight="1" x14ac:dyDescent="0.5"/>
  <cols>
    <col min="1" max="1" width="9.140625" style="46"/>
    <col min="2" max="2" width="15.5703125" style="46" customWidth="1"/>
    <col min="3" max="3" width="9.85546875" style="46" customWidth="1"/>
    <col min="4" max="4" width="10.42578125" style="46" customWidth="1"/>
    <col min="5" max="10" width="9.140625" style="46"/>
    <col min="11" max="11" width="9.5703125" style="46" customWidth="1"/>
    <col min="12" max="18" width="9.140625" style="46"/>
    <col min="19" max="19" width="20.85546875" style="46" customWidth="1"/>
    <col min="20" max="16384" width="9.140625" style="46"/>
  </cols>
  <sheetData>
    <row r="13" spans="2:10" ht="33" customHeight="1" x14ac:dyDescent="0.5">
      <c r="B13" s="291"/>
      <c r="C13" s="291"/>
      <c r="D13" s="291"/>
      <c r="E13" s="291"/>
      <c r="F13" s="291"/>
      <c r="G13" s="291"/>
      <c r="H13" s="291"/>
      <c r="I13" s="291"/>
      <c r="J13" s="291"/>
    </row>
    <row r="14" spans="2:10" ht="26.25" customHeight="1" x14ac:dyDescent="0.5">
      <c r="B14" s="291"/>
      <c r="C14" s="291"/>
      <c r="D14" s="291"/>
      <c r="E14" s="291"/>
      <c r="F14" s="291"/>
      <c r="G14" s="291"/>
      <c r="H14" s="291"/>
      <c r="I14" s="291"/>
      <c r="J14" s="291"/>
    </row>
    <row r="30" spans="2:19" s="109" customFormat="1" ht="20.100000000000001" customHeight="1" x14ac:dyDescent="0.45">
      <c r="B30" s="292" t="s">
        <v>1708</v>
      </c>
      <c r="K30" s="292"/>
      <c r="S30" s="292" t="s">
        <v>1714</v>
      </c>
    </row>
    <row r="31" spans="2:19" s="109" customFormat="1" ht="8.25" customHeight="1" x14ac:dyDescent="0.45"/>
    <row r="32" spans="2:19" s="109" customFormat="1" ht="18" customHeight="1" x14ac:dyDescent="0.45">
      <c r="B32" s="109" t="s">
        <v>1709</v>
      </c>
      <c r="C32" s="109" t="s">
        <v>679</v>
      </c>
      <c r="R32" s="109" t="s">
        <v>583</v>
      </c>
      <c r="S32" s="109" t="s">
        <v>1713</v>
      </c>
    </row>
    <row r="33" spans="2:19" s="109" customFormat="1" ht="18" customHeight="1" x14ac:dyDescent="0.45">
      <c r="C33" s="109" t="s">
        <v>1692</v>
      </c>
      <c r="R33" s="109" t="s">
        <v>1694</v>
      </c>
    </row>
    <row r="34" spans="2:19" s="109" customFormat="1" ht="18" customHeight="1" x14ac:dyDescent="0.45">
      <c r="C34" s="109" t="s">
        <v>33</v>
      </c>
      <c r="R34" s="109" t="s">
        <v>328</v>
      </c>
    </row>
    <row r="35" spans="2:19" s="109" customFormat="1" ht="18" customHeight="1" x14ac:dyDescent="0.45">
      <c r="B35" s="109" t="s">
        <v>1710</v>
      </c>
      <c r="C35" s="1730" t="s">
        <v>1587</v>
      </c>
      <c r="D35" s="1730"/>
      <c r="E35" s="1730"/>
      <c r="P35" s="1731" t="s">
        <v>1587</v>
      </c>
      <c r="Q35" s="1731"/>
      <c r="R35" s="1731"/>
      <c r="S35" s="109" t="s">
        <v>1355</v>
      </c>
    </row>
    <row r="36" spans="2:19" s="109" customFormat="1" ht="18" customHeight="1" x14ac:dyDescent="0.45">
      <c r="B36" s="109" t="s">
        <v>1711</v>
      </c>
      <c r="C36" s="1539" t="s">
        <v>1693</v>
      </c>
      <c r="R36" s="109" t="s">
        <v>1354</v>
      </c>
      <c r="S36" s="109" t="s">
        <v>1465</v>
      </c>
    </row>
    <row r="37" spans="2:19" s="109" customFormat="1" ht="6" customHeight="1" x14ac:dyDescent="0.45"/>
    <row r="38" spans="2:19" s="109" customFormat="1" ht="20.100000000000001" customHeight="1" x14ac:dyDescent="0.45">
      <c r="B38" s="109" t="s">
        <v>1712</v>
      </c>
      <c r="C38" s="1641" t="s">
        <v>1352</v>
      </c>
      <c r="R38" s="1642" t="s">
        <v>1352</v>
      </c>
      <c r="S38" s="1642" t="s">
        <v>780</v>
      </c>
    </row>
    <row r="39" spans="2:19" s="109" customFormat="1" ht="6" customHeight="1" x14ac:dyDescent="0.45"/>
    <row r="40" spans="2:19" s="109" customFormat="1" ht="20.100000000000001" customHeight="1" x14ac:dyDescent="0.45">
      <c r="B40" s="109" t="s">
        <v>404</v>
      </c>
      <c r="C40" s="1641" t="s">
        <v>1352</v>
      </c>
      <c r="R40" s="1642" t="s">
        <v>1352</v>
      </c>
      <c r="S40" s="109" t="s">
        <v>779</v>
      </c>
    </row>
  </sheetData>
  <mergeCells count="2">
    <mergeCell ref="C35:E35"/>
    <mergeCell ref="P35:R35"/>
  </mergeCells>
  <phoneticPr fontId="0" type="noConversion"/>
  <hyperlinks>
    <hyperlink ref="P35" r:id="rId1"/>
    <hyperlink ref="C35" r:id="rId2"/>
  </hyperlinks>
  <printOptions horizontalCentered="1" verticalCentered="1"/>
  <pageMargins left="0.314" right="0.314" top="0.59055118110236204" bottom="0.59055118110236204" header="0.511811023622047" footer="0.511811023622047"/>
  <pageSetup paperSize="9" fitToWidth="0" orientation="portrait" r:id="rId3"/>
  <headerFooter alignWithMargins="0"/>
  <colBreaks count="1" manualBreakCount="1">
    <brk id="10"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128"/>
  <sheetViews>
    <sheetView rightToLeft="1" view="pageBreakPreview" zoomScale="50" zoomScaleNormal="75" zoomScaleSheetLayoutView="50" workbookViewId="0"/>
  </sheetViews>
  <sheetFormatPr defaultColWidth="6" defaultRowHeight="21.75" x14ac:dyDescent="0.5"/>
  <cols>
    <col min="1" max="1" width="6" style="261"/>
    <col min="2" max="2" width="71.140625" style="260" customWidth="1"/>
    <col min="3" max="20" width="16.7109375" style="261" customWidth="1"/>
    <col min="21" max="21" width="69.28515625" style="260" customWidth="1"/>
    <col min="22" max="23" width="6" style="261" customWidth="1"/>
    <col min="24" max="24" width="6.5703125" style="261" customWidth="1"/>
    <col min="25" max="25" width="12.85546875" style="261" customWidth="1"/>
    <col min="26" max="29" width="6" style="261" customWidth="1"/>
    <col min="30" max="16384" width="6" style="261"/>
  </cols>
  <sheetData>
    <row r="1" spans="1:28" s="5" customFormat="1" ht="15.75" customHeight="1" x14ac:dyDescent="0.65">
      <c r="B1" s="2"/>
      <c r="C1" s="2"/>
      <c r="D1" s="2"/>
      <c r="E1" s="2"/>
      <c r="F1" s="2"/>
      <c r="G1" s="2"/>
      <c r="H1" s="2"/>
      <c r="I1" s="2"/>
      <c r="J1" s="2"/>
      <c r="K1" s="2"/>
      <c r="L1" s="2"/>
      <c r="M1" s="2"/>
      <c r="N1" s="2"/>
      <c r="O1" s="2"/>
      <c r="P1" s="2"/>
      <c r="Q1" s="2"/>
      <c r="R1" s="2"/>
      <c r="S1" s="2"/>
      <c r="T1" s="2"/>
    </row>
    <row r="2" spans="1:28" s="5" customFormat="1" ht="15.75" customHeight="1" x14ac:dyDescent="0.65">
      <c r="B2" s="2"/>
      <c r="C2" s="2"/>
      <c r="D2" s="2"/>
      <c r="E2" s="2"/>
      <c r="F2" s="2"/>
      <c r="G2" s="2"/>
      <c r="H2" s="2"/>
      <c r="I2" s="2"/>
      <c r="J2" s="2"/>
      <c r="K2" s="2"/>
      <c r="L2" s="2"/>
      <c r="M2" s="2"/>
      <c r="N2" s="2"/>
      <c r="O2" s="2"/>
      <c r="P2" s="2"/>
      <c r="Q2" s="2"/>
      <c r="R2" s="2"/>
      <c r="S2" s="2"/>
      <c r="T2" s="2"/>
    </row>
    <row r="3" spans="1:28" s="5" customFormat="1" ht="15.75" customHeight="1" x14ac:dyDescent="0.65">
      <c r="B3" s="2"/>
      <c r="C3" s="2"/>
      <c r="D3" s="2"/>
      <c r="E3" s="2"/>
      <c r="F3" s="2"/>
      <c r="G3" s="2"/>
      <c r="H3" s="2"/>
      <c r="I3" s="2"/>
      <c r="J3" s="2"/>
      <c r="K3" s="2"/>
      <c r="L3" s="2"/>
      <c r="M3" s="2"/>
      <c r="N3" s="2"/>
      <c r="O3" s="2"/>
      <c r="P3" s="2"/>
      <c r="Q3" s="2"/>
      <c r="R3" s="2"/>
      <c r="S3" s="2"/>
      <c r="T3" s="2"/>
    </row>
    <row r="4" spans="1:28" s="256" customFormat="1" ht="36.75" x14ac:dyDescent="0.85">
      <c r="B4" s="1771" t="s">
        <v>1786</v>
      </c>
      <c r="C4" s="1771"/>
      <c r="D4" s="1771"/>
      <c r="E4" s="1771"/>
      <c r="F4" s="1771"/>
      <c r="G4" s="1771"/>
      <c r="H4" s="1771"/>
      <c r="I4" s="1771"/>
      <c r="J4" s="1771"/>
      <c r="K4" s="1771"/>
      <c r="L4" s="1771" t="s">
        <v>1787</v>
      </c>
      <c r="M4" s="1771"/>
      <c r="N4" s="1771"/>
      <c r="O4" s="1771"/>
      <c r="P4" s="1771"/>
      <c r="Q4" s="1771"/>
      <c r="R4" s="1771"/>
      <c r="S4" s="1771"/>
      <c r="T4" s="1771"/>
      <c r="U4" s="1771"/>
      <c r="V4" s="258"/>
    </row>
    <row r="5" spans="1:28" s="257" customFormat="1" ht="17.25" customHeight="1" x14ac:dyDescent="0.7">
      <c r="C5" s="258"/>
      <c r="D5" s="258"/>
      <c r="E5" s="258"/>
      <c r="F5" s="258"/>
      <c r="G5" s="258"/>
      <c r="H5" s="258"/>
      <c r="I5" s="258"/>
      <c r="J5" s="258"/>
      <c r="K5" s="258"/>
      <c r="L5" s="258"/>
      <c r="M5" s="258"/>
      <c r="N5" s="258"/>
      <c r="O5" s="258"/>
      <c r="P5" s="258"/>
      <c r="Q5" s="258"/>
      <c r="R5" s="258"/>
      <c r="S5" s="258"/>
      <c r="T5" s="258"/>
      <c r="U5" s="258"/>
    </row>
    <row r="6" spans="1:28" s="257" customFormat="1" ht="17.25" customHeight="1" x14ac:dyDescent="0.65">
      <c r="B6" s="259"/>
      <c r="C6" s="259"/>
      <c r="D6" s="259"/>
      <c r="E6" s="259"/>
      <c r="F6" s="259"/>
      <c r="G6" s="259"/>
      <c r="H6" s="259"/>
      <c r="I6" s="259"/>
      <c r="J6" s="259"/>
      <c r="K6" s="259"/>
      <c r="L6" s="259"/>
      <c r="M6" s="259"/>
      <c r="N6" s="259"/>
      <c r="O6" s="259"/>
      <c r="P6" s="259"/>
      <c r="Q6" s="259"/>
      <c r="R6" s="259"/>
      <c r="S6" s="259"/>
      <c r="T6" s="259"/>
      <c r="U6" s="259"/>
    </row>
    <row r="7" spans="1:28" s="509" customFormat="1" ht="22.5" x14ac:dyDescent="0.5">
      <c r="B7" s="510" t="s">
        <v>1718</v>
      </c>
      <c r="I7" s="511"/>
      <c r="J7" s="511"/>
      <c r="K7" s="511"/>
      <c r="L7" s="511"/>
      <c r="M7" s="511"/>
      <c r="N7" s="511"/>
      <c r="O7" s="511"/>
      <c r="P7" s="511"/>
      <c r="Q7" s="511"/>
      <c r="R7" s="511"/>
      <c r="S7" s="511"/>
      <c r="T7" s="511"/>
      <c r="U7" s="512" t="s">
        <v>1722</v>
      </c>
    </row>
    <row r="8" spans="1:28" s="257" customFormat="1" ht="9.75" customHeight="1" thickBot="1" x14ac:dyDescent="0.7">
      <c r="B8" s="259"/>
      <c r="C8" s="259"/>
      <c r="D8" s="259"/>
      <c r="E8" s="259"/>
      <c r="F8" s="259"/>
      <c r="G8" s="259"/>
      <c r="H8" s="259"/>
      <c r="I8" s="259"/>
      <c r="J8" s="259"/>
      <c r="K8" s="259"/>
      <c r="L8" s="259"/>
      <c r="M8" s="259"/>
      <c r="N8" s="259"/>
      <c r="O8" s="259"/>
      <c r="P8" s="259"/>
      <c r="Q8" s="259"/>
      <c r="R8" s="259"/>
      <c r="S8" s="259"/>
      <c r="T8" s="259"/>
      <c r="U8" s="259"/>
    </row>
    <row r="9" spans="1:28" s="507" customFormat="1" ht="25.5" customHeight="1" thickTop="1" x14ac:dyDescent="0.2">
      <c r="A9" s="506"/>
      <c r="B9" s="1772" t="s">
        <v>883</v>
      </c>
      <c r="C9" s="1736">
        <v>2015</v>
      </c>
      <c r="D9" s="1736">
        <v>2016</v>
      </c>
      <c r="E9" s="1736">
        <v>2017</v>
      </c>
      <c r="F9" s="1736">
        <v>2018</v>
      </c>
      <c r="G9" s="1736">
        <v>2019</v>
      </c>
      <c r="H9" s="1736">
        <v>2020</v>
      </c>
      <c r="I9" s="1763">
        <v>2020</v>
      </c>
      <c r="J9" s="1764"/>
      <c r="K9" s="1764"/>
      <c r="L9" s="1761">
        <v>2020</v>
      </c>
      <c r="M9" s="1761"/>
      <c r="N9" s="1761"/>
      <c r="O9" s="1761"/>
      <c r="P9" s="1761"/>
      <c r="Q9" s="1761"/>
      <c r="R9" s="1761"/>
      <c r="S9" s="1761"/>
      <c r="T9" s="1762"/>
      <c r="U9" s="1743" t="s">
        <v>882</v>
      </c>
    </row>
    <row r="10" spans="1:28" s="504" customFormat="1" ht="18.75" customHeight="1" x14ac:dyDescent="0.2">
      <c r="B10" s="1773"/>
      <c r="C10" s="1737"/>
      <c r="D10" s="1737"/>
      <c r="E10" s="1737"/>
      <c r="F10" s="1737"/>
      <c r="G10" s="1737"/>
      <c r="H10" s="1737"/>
      <c r="I10" s="362" t="s">
        <v>372</v>
      </c>
      <c r="J10" s="363" t="s">
        <v>373</v>
      </c>
      <c r="K10" s="363" t="s">
        <v>374</v>
      </c>
      <c r="L10" s="363" t="s">
        <v>375</v>
      </c>
      <c r="M10" s="363" t="s">
        <v>376</v>
      </c>
      <c r="N10" s="363" t="s">
        <v>366</v>
      </c>
      <c r="O10" s="363" t="s">
        <v>367</v>
      </c>
      <c r="P10" s="363" t="s">
        <v>368</v>
      </c>
      <c r="Q10" s="363" t="s">
        <v>369</v>
      </c>
      <c r="R10" s="363" t="s">
        <v>370</v>
      </c>
      <c r="S10" s="363" t="s">
        <v>371</v>
      </c>
      <c r="T10" s="364" t="s">
        <v>1466</v>
      </c>
      <c r="U10" s="1765"/>
    </row>
    <row r="11" spans="1:28" s="505" customFormat="1" ht="18.75" customHeight="1" x14ac:dyDescent="0.2">
      <c r="A11" s="504"/>
      <c r="B11" s="1774"/>
      <c r="C11" s="1738"/>
      <c r="D11" s="1738"/>
      <c r="E11" s="1738"/>
      <c r="F11" s="1738"/>
      <c r="G11" s="1738"/>
      <c r="H11" s="1738"/>
      <c r="I11" s="365" t="s">
        <v>669</v>
      </c>
      <c r="J11" s="366" t="s">
        <v>149</v>
      </c>
      <c r="K11" s="366" t="s">
        <v>150</v>
      </c>
      <c r="L11" s="366" t="s">
        <v>151</v>
      </c>
      <c r="M11" s="366" t="s">
        <v>365</v>
      </c>
      <c r="N11" s="366" t="s">
        <v>663</v>
      </c>
      <c r="O11" s="366" t="s">
        <v>664</v>
      </c>
      <c r="P11" s="366" t="s">
        <v>665</v>
      </c>
      <c r="Q11" s="366" t="s">
        <v>666</v>
      </c>
      <c r="R11" s="366" t="s">
        <v>667</v>
      </c>
      <c r="S11" s="366" t="s">
        <v>668</v>
      </c>
      <c r="T11" s="367" t="s">
        <v>662</v>
      </c>
      <c r="U11" s="1766"/>
    </row>
    <row r="12" spans="1:28" s="424" customFormat="1" ht="24.95" customHeight="1" x14ac:dyDescent="0.7">
      <c r="B12" s="336"/>
      <c r="C12" s="420"/>
      <c r="D12" s="420"/>
      <c r="E12" s="420"/>
      <c r="F12" s="420"/>
      <c r="G12" s="420"/>
      <c r="H12" s="1572"/>
      <c r="I12" s="422"/>
      <c r="J12" s="423"/>
      <c r="K12" s="423"/>
      <c r="L12" s="423"/>
      <c r="M12" s="423"/>
      <c r="N12" s="423"/>
      <c r="O12" s="423"/>
      <c r="P12" s="423"/>
      <c r="Q12" s="423"/>
      <c r="R12" s="423"/>
      <c r="S12" s="423"/>
      <c r="T12" s="490"/>
      <c r="U12" s="493"/>
      <c r="V12" s="494"/>
      <c r="W12" s="495"/>
      <c r="X12" s="495"/>
      <c r="Y12" s="454"/>
      <c r="Z12" s="454"/>
      <c r="AA12" s="454"/>
      <c r="AB12" s="454"/>
    </row>
    <row r="13" spans="1:28" s="1010" customFormat="1" ht="24.95" customHeight="1" x14ac:dyDescent="0.2">
      <c r="A13" s="506"/>
      <c r="B13" s="1017" t="s">
        <v>7</v>
      </c>
      <c r="C13" s="1006"/>
      <c r="D13" s="1006"/>
      <c r="E13" s="1006"/>
      <c r="F13" s="1006"/>
      <c r="G13" s="1006"/>
      <c r="H13" s="1573"/>
      <c r="I13" s="1008"/>
      <c r="J13" s="1009"/>
      <c r="K13" s="1009"/>
      <c r="L13" s="1009"/>
      <c r="M13" s="1009"/>
      <c r="N13" s="1009"/>
      <c r="O13" s="1009"/>
      <c r="P13" s="1009"/>
      <c r="Q13" s="1009"/>
      <c r="R13" s="1009"/>
      <c r="S13" s="1009"/>
      <c r="T13" s="1007"/>
      <c r="U13" s="1023" t="s">
        <v>377</v>
      </c>
    </row>
    <row r="14" spans="1:28" s="1010" customFormat="1" ht="15" customHeight="1" x14ac:dyDescent="0.2">
      <c r="B14" s="1018"/>
      <c r="C14" s="1011"/>
      <c r="D14" s="1011"/>
      <c r="E14" s="1011"/>
      <c r="F14" s="1011"/>
      <c r="G14" s="1011"/>
      <c r="H14" s="1574"/>
      <c r="I14" s="1012"/>
      <c r="J14" s="1013"/>
      <c r="K14" s="1013"/>
      <c r="L14" s="1013"/>
      <c r="M14" s="1013"/>
      <c r="N14" s="1013"/>
      <c r="O14" s="1013"/>
      <c r="P14" s="1013"/>
      <c r="Q14" s="1013"/>
      <c r="R14" s="1013"/>
      <c r="S14" s="1013"/>
      <c r="T14" s="1014"/>
      <c r="U14" s="1024"/>
    </row>
    <row r="15" spans="1:28" s="1010" customFormat="1" ht="24.95" customHeight="1" x14ac:dyDescent="0.2">
      <c r="A15" s="506"/>
      <c r="B15" s="585" t="s">
        <v>8</v>
      </c>
      <c r="C15" s="852">
        <v>172175.78397045578</v>
      </c>
      <c r="D15" s="852">
        <v>357360.16367607401</v>
      </c>
      <c r="E15" s="852">
        <v>328880.90592837491</v>
      </c>
      <c r="F15" s="852">
        <v>346853.51193888643</v>
      </c>
      <c r="G15" s="852">
        <v>268632.39647846983</v>
      </c>
      <c r="H15" s="895">
        <v>866927.95867145329</v>
      </c>
      <c r="I15" s="765">
        <v>265984.32978566724</v>
      </c>
      <c r="J15" s="763">
        <v>442278.7546679746</v>
      </c>
      <c r="K15" s="763">
        <v>440454.6159551522</v>
      </c>
      <c r="L15" s="763">
        <v>425827.39659298636</v>
      </c>
      <c r="M15" s="763">
        <v>441352.27392704558</v>
      </c>
      <c r="N15" s="763">
        <v>793087.95123505406</v>
      </c>
      <c r="O15" s="763">
        <v>785569.88923710119</v>
      </c>
      <c r="P15" s="763">
        <v>809068.28996255237</v>
      </c>
      <c r="Q15" s="763">
        <v>813966.82352969435</v>
      </c>
      <c r="R15" s="763">
        <v>841691.48825485201</v>
      </c>
      <c r="S15" s="763">
        <v>871946.8986355809</v>
      </c>
      <c r="T15" s="764">
        <v>866927.95867145329</v>
      </c>
      <c r="U15" s="1024" t="s">
        <v>378</v>
      </c>
      <c r="V15" s="1015"/>
      <c r="W15" s="1015"/>
      <c r="X15" s="1015"/>
      <c r="Y15" s="1015"/>
      <c r="Z15" s="1015"/>
    </row>
    <row r="16" spans="1:28" s="506" customFormat="1" ht="24.95" customHeight="1" x14ac:dyDescent="0.2">
      <c r="B16" s="587" t="s">
        <v>1431</v>
      </c>
      <c r="C16" s="856">
        <v>6048.4302758200001</v>
      </c>
      <c r="D16" s="856">
        <v>14815.332435389999</v>
      </c>
      <c r="E16" s="856">
        <v>11750.494398360001</v>
      </c>
      <c r="F16" s="856">
        <v>8766.4574433399994</v>
      </c>
      <c r="G16" s="856">
        <v>10922.77081487</v>
      </c>
      <c r="H16" s="899">
        <v>39640.137498850003</v>
      </c>
      <c r="I16" s="762">
        <v>9835.5540988299981</v>
      </c>
      <c r="J16" s="760">
        <v>15538.666519269998</v>
      </c>
      <c r="K16" s="760">
        <v>16665.5443624</v>
      </c>
      <c r="L16" s="760">
        <v>17835.01487314</v>
      </c>
      <c r="M16" s="760">
        <v>18346.047530759999</v>
      </c>
      <c r="N16" s="760">
        <v>30488.285305410005</v>
      </c>
      <c r="O16" s="760">
        <v>31364.931836539999</v>
      </c>
      <c r="P16" s="760">
        <v>33143.269387100001</v>
      </c>
      <c r="Q16" s="760">
        <v>35983.684410619993</v>
      </c>
      <c r="R16" s="760">
        <v>36493.07358669</v>
      </c>
      <c r="S16" s="760">
        <v>39719.793254339995</v>
      </c>
      <c r="T16" s="761">
        <v>39640.137498850003</v>
      </c>
      <c r="U16" s="979" t="s">
        <v>1187</v>
      </c>
      <c r="V16" s="1015"/>
      <c r="W16" s="1015"/>
      <c r="X16" s="1015"/>
      <c r="Y16" s="1015"/>
    </row>
    <row r="17" spans="2:28" s="506" customFormat="1" ht="24.95" customHeight="1" x14ac:dyDescent="0.2">
      <c r="B17" s="587" t="s">
        <v>1432</v>
      </c>
      <c r="C17" s="856">
        <v>162785.50222820579</v>
      </c>
      <c r="D17" s="856">
        <v>338572.3626079596</v>
      </c>
      <c r="E17" s="856">
        <v>315284.65007463889</v>
      </c>
      <c r="F17" s="856">
        <v>337654.41899064236</v>
      </c>
      <c r="G17" s="856">
        <v>257100.36803454062</v>
      </c>
      <c r="H17" s="899">
        <v>826893.04100334481</v>
      </c>
      <c r="I17" s="762">
        <v>255742.49672612172</v>
      </c>
      <c r="J17" s="760">
        <v>426291.3393656977</v>
      </c>
      <c r="K17" s="760">
        <v>423098.4702937993</v>
      </c>
      <c r="L17" s="760">
        <v>407374.95957189152</v>
      </c>
      <c r="M17" s="760">
        <v>418028.03562689747</v>
      </c>
      <c r="N17" s="760">
        <v>762200.69377235044</v>
      </c>
      <c r="O17" s="760">
        <v>753797.39431138663</v>
      </c>
      <c r="P17" s="760">
        <v>775515.14048742969</v>
      </c>
      <c r="Q17" s="760">
        <v>771262.01040603279</v>
      </c>
      <c r="R17" s="760">
        <v>735772.43487308768</v>
      </c>
      <c r="S17" s="760">
        <v>831828.21396261349</v>
      </c>
      <c r="T17" s="761">
        <v>826893.04100334481</v>
      </c>
      <c r="U17" s="979" t="s">
        <v>1361</v>
      </c>
      <c r="V17" s="1015"/>
      <c r="W17" s="1015"/>
      <c r="X17" s="1015"/>
      <c r="Y17" s="1015"/>
    </row>
    <row r="18" spans="2:28" s="506" customFormat="1" ht="24.95" customHeight="1" x14ac:dyDescent="0.2">
      <c r="B18" s="587" t="s">
        <v>156</v>
      </c>
      <c r="C18" s="856">
        <v>3341.8514664300001</v>
      </c>
      <c r="D18" s="856">
        <v>3972.4686327244435</v>
      </c>
      <c r="E18" s="856">
        <v>1845.7614553759979</v>
      </c>
      <c r="F18" s="856">
        <v>432.63550490406772</v>
      </c>
      <c r="G18" s="856">
        <v>609.25762905917156</v>
      </c>
      <c r="H18" s="899">
        <v>394.78016925847834</v>
      </c>
      <c r="I18" s="762">
        <v>406.27896071550634</v>
      </c>
      <c r="J18" s="760">
        <v>448.74878300689488</v>
      </c>
      <c r="K18" s="760">
        <v>690.60129895285377</v>
      </c>
      <c r="L18" s="760">
        <v>617.42214795479788</v>
      </c>
      <c r="M18" s="760">
        <v>4978.190769388123</v>
      </c>
      <c r="N18" s="760">
        <v>398.97215729360926</v>
      </c>
      <c r="O18" s="760">
        <v>407.56308917453111</v>
      </c>
      <c r="P18" s="760">
        <v>409.88008802266677</v>
      </c>
      <c r="Q18" s="760">
        <v>6721.1287130415876</v>
      </c>
      <c r="R18" s="760">
        <v>69425.979795074309</v>
      </c>
      <c r="S18" s="760">
        <v>398.89141862745453</v>
      </c>
      <c r="T18" s="761">
        <v>394.78016925847834</v>
      </c>
      <c r="U18" s="979" t="s">
        <v>1186</v>
      </c>
      <c r="V18" s="1015"/>
      <c r="W18" s="1015"/>
      <c r="X18" s="1015"/>
      <c r="Y18" s="1015"/>
    </row>
    <row r="19" spans="2:28" s="958" customFormat="1" ht="15" customHeight="1" x14ac:dyDescent="0.2">
      <c r="B19" s="585"/>
      <c r="C19" s="856"/>
      <c r="D19" s="856"/>
      <c r="E19" s="856"/>
      <c r="F19" s="856"/>
      <c r="G19" s="856"/>
      <c r="H19" s="899"/>
      <c r="I19" s="762"/>
      <c r="J19" s="760"/>
      <c r="K19" s="760"/>
      <c r="L19" s="760"/>
      <c r="M19" s="760"/>
      <c r="N19" s="760"/>
      <c r="O19" s="760"/>
      <c r="P19" s="760"/>
      <c r="Q19" s="760"/>
      <c r="R19" s="760"/>
      <c r="S19" s="760"/>
      <c r="T19" s="761"/>
      <c r="U19" s="1025"/>
      <c r="V19" s="1015"/>
      <c r="W19" s="1015"/>
      <c r="X19" s="1015"/>
      <c r="Y19" s="1015"/>
      <c r="Z19" s="983"/>
      <c r="AA19" s="983"/>
      <c r="AB19" s="983"/>
    </row>
    <row r="20" spans="2:28" s="1010" customFormat="1" ht="24.95" customHeight="1" x14ac:dyDescent="0.2">
      <c r="B20" s="585" t="s">
        <v>9</v>
      </c>
      <c r="C20" s="852">
        <v>187300.80794440553</v>
      </c>
      <c r="D20" s="852">
        <v>151432.24551373642</v>
      </c>
      <c r="E20" s="852">
        <v>269404.55222589592</v>
      </c>
      <c r="F20" s="852">
        <v>492553.12325792847</v>
      </c>
      <c r="G20" s="852">
        <v>831740.7006130158</v>
      </c>
      <c r="H20" s="895">
        <v>1487427.3041847711</v>
      </c>
      <c r="I20" s="765">
        <v>835921.55208816694</v>
      </c>
      <c r="J20" s="763">
        <v>972160.59751368314</v>
      </c>
      <c r="K20" s="763">
        <v>989783.23017820378</v>
      </c>
      <c r="L20" s="763">
        <v>1048566.173485935</v>
      </c>
      <c r="M20" s="763">
        <v>1054095.2080649785</v>
      </c>
      <c r="N20" s="763">
        <v>1340530.725457872</v>
      </c>
      <c r="O20" s="763">
        <v>1320682.678969847</v>
      </c>
      <c r="P20" s="763">
        <v>1312903.1716845704</v>
      </c>
      <c r="Q20" s="763">
        <v>1393655.7966587311</v>
      </c>
      <c r="R20" s="763">
        <v>1415683.0595158539</v>
      </c>
      <c r="S20" s="763">
        <v>1490984.1317385314</v>
      </c>
      <c r="T20" s="764">
        <v>1487427.3041847711</v>
      </c>
      <c r="U20" s="1024" t="s">
        <v>382</v>
      </c>
      <c r="V20" s="1015"/>
      <c r="W20" s="1015"/>
      <c r="X20" s="1015"/>
      <c r="Y20" s="1015"/>
    </row>
    <row r="21" spans="2:28" s="506" customFormat="1" ht="24.95" customHeight="1" x14ac:dyDescent="0.2">
      <c r="B21" s="585" t="s">
        <v>1289</v>
      </c>
      <c r="C21" s="852">
        <v>122762.98662885353</v>
      </c>
      <c r="D21" s="852">
        <v>104205.95470122751</v>
      </c>
      <c r="E21" s="852">
        <v>137310.03995112597</v>
      </c>
      <c r="F21" s="852">
        <v>229785.19196959134</v>
      </c>
      <c r="G21" s="852">
        <v>498834.88826585573</v>
      </c>
      <c r="H21" s="895">
        <v>818424.50349535746</v>
      </c>
      <c r="I21" s="765">
        <v>526770.51078247244</v>
      </c>
      <c r="J21" s="763">
        <v>573004.18084598251</v>
      </c>
      <c r="K21" s="763">
        <v>599242.24705009302</v>
      </c>
      <c r="L21" s="763">
        <v>657682.83835240162</v>
      </c>
      <c r="M21" s="763">
        <v>660038.17663875606</v>
      </c>
      <c r="N21" s="763">
        <v>770777.31213787629</v>
      </c>
      <c r="O21" s="763">
        <v>772231.04792641546</v>
      </c>
      <c r="P21" s="763">
        <v>773698.41137261759</v>
      </c>
      <c r="Q21" s="763">
        <v>772241.9215771209</v>
      </c>
      <c r="R21" s="763">
        <v>771255.8908631322</v>
      </c>
      <c r="S21" s="763">
        <v>785734.74989795208</v>
      </c>
      <c r="T21" s="764">
        <v>818424.50349535746</v>
      </c>
      <c r="U21" s="1024" t="s">
        <v>1292</v>
      </c>
      <c r="V21" s="1015"/>
      <c r="W21" s="1015"/>
      <c r="X21" s="1015"/>
      <c r="Y21" s="1015"/>
    </row>
    <row r="22" spans="2:28" s="506" customFormat="1" ht="24.95" customHeight="1" x14ac:dyDescent="0.2">
      <c r="B22" s="587" t="s">
        <v>1285</v>
      </c>
      <c r="C22" s="856">
        <v>0</v>
      </c>
      <c r="D22" s="856">
        <v>0</v>
      </c>
      <c r="E22" s="856">
        <v>0</v>
      </c>
      <c r="F22" s="856">
        <v>0</v>
      </c>
      <c r="G22" s="856">
        <v>0</v>
      </c>
      <c r="H22" s="899">
        <v>0</v>
      </c>
      <c r="I22" s="762">
        <v>0</v>
      </c>
      <c r="J22" s="760">
        <v>0</v>
      </c>
      <c r="K22" s="760">
        <v>0</v>
      </c>
      <c r="L22" s="760">
        <v>0</v>
      </c>
      <c r="M22" s="760">
        <v>0</v>
      </c>
      <c r="N22" s="760">
        <v>0</v>
      </c>
      <c r="O22" s="760">
        <v>0</v>
      </c>
      <c r="P22" s="760">
        <v>0</v>
      </c>
      <c r="Q22" s="760">
        <v>0</v>
      </c>
      <c r="R22" s="760">
        <v>0</v>
      </c>
      <c r="S22" s="760">
        <v>0</v>
      </c>
      <c r="T22" s="761">
        <v>0</v>
      </c>
      <c r="U22" s="979" t="s">
        <v>1294</v>
      </c>
      <c r="V22" s="1015"/>
      <c r="W22" s="1015"/>
      <c r="X22" s="1015"/>
      <c r="Y22" s="1015"/>
    </row>
    <row r="23" spans="2:28" s="506" customFormat="1" ht="24.95" customHeight="1" x14ac:dyDescent="0.2">
      <c r="B23" s="587" t="s">
        <v>1286</v>
      </c>
      <c r="C23" s="856">
        <v>0</v>
      </c>
      <c r="D23" s="856">
        <v>0</v>
      </c>
      <c r="E23" s="856">
        <v>0</v>
      </c>
      <c r="F23" s="856">
        <v>0</v>
      </c>
      <c r="G23" s="856">
        <v>0</v>
      </c>
      <c r="H23" s="899">
        <v>0</v>
      </c>
      <c r="I23" s="762">
        <v>0</v>
      </c>
      <c r="J23" s="760">
        <v>0</v>
      </c>
      <c r="K23" s="760">
        <v>0</v>
      </c>
      <c r="L23" s="760">
        <v>0</v>
      </c>
      <c r="M23" s="760">
        <v>0</v>
      </c>
      <c r="N23" s="760">
        <v>0</v>
      </c>
      <c r="O23" s="760">
        <v>0</v>
      </c>
      <c r="P23" s="760">
        <v>0</v>
      </c>
      <c r="Q23" s="760">
        <v>0</v>
      </c>
      <c r="R23" s="760">
        <v>0</v>
      </c>
      <c r="S23" s="760">
        <v>0</v>
      </c>
      <c r="T23" s="761">
        <v>0</v>
      </c>
      <c r="U23" s="979" t="s">
        <v>1296</v>
      </c>
      <c r="V23" s="1015"/>
      <c r="W23" s="1015"/>
      <c r="X23" s="1015"/>
      <c r="Y23" s="1015"/>
    </row>
    <row r="24" spans="2:28" s="506" customFormat="1" ht="24.95" customHeight="1" x14ac:dyDescent="0.2">
      <c r="B24" s="587" t="s">
        <v>1287</v>
      </c>
      <c r="C24" s="856">
        <v>122507.75354868353</v>
      </c>
      <c r="D24" s="856">
        <v>104022.00476373751</v>
      </c>
      <c r="E24" s="856">
        <v>137056.83181577598</v>
      </c>
      <c r="F24" s="856">
        <v>229565.76231639134</v>
      </c>
      <c r="G24" s="856">
        <v>498725.34825714573</v>
      </c>
      <c r="H24" s="899">
        <v>818095.88600575749</v>
      </c>
      <c r="I24" s="762">
        <v>526670.12324399245</v>
      </c>
      <c r="J24" s="760">
        <v>572913.10950607248</v>
      </c>
      <c r="K24" s="760">
        <v>599160.52967064304</v>
      </c>
      <c r="L24" s="760">
        <v>657610.60232225165</v>
      </c>
      <c r="M24" s="760">
        <v>659974.80730865605</v>
      </c>
      <c r="N24" s="760">
        <v>770724.31790417631</v>
      </c>
      <c r="O24" s="760">
        <v>772187.82306937547</v>
      </c>
      <c r="P24" s="760">
        <v>773665.06247504754</v>
      </c>
      <c r="Q24" s="760">
        <v>772218.56461187091</v>
      </c>
      <c r="R24" s="760">
        <v>771242.62509855221</v>
      </c>
      <c r="S24" s="760">
        <v>785408.86255234212</v>
      </c>
      <c r="T24" s="761">
        <v>818095.88600575749</v>
      </c>
      <c r="U24" s="979" t="s">
        <v>1295</v>
      </c>
      <c r="V24" s="1015"/>
      <c r="W24" s="1015"/>
      <c r="X24" s="1015"/>
      <c r="Y24" s="1015"/>
    </row>
    <row r="25" spans="2:28" s="506" customFormat="1" ht="24.75" customHeight="1" x14ac:dyDescent="0.2">
      <c r="B25" s="587" t="s">
        <v>1288</v>
      </c>
      <c r="C25" s="856">
        <v>255.23308016999999</v>
      </c>
      <c r="D25" s="856">
        <v>183.94993749000002</v>
      </c>
      <c r="E25" s="856">
        <v>253.20813534999999</v>
      </c>
      <c r="F25" s="856">
        <v>219.42965319999999</v>
      </c>
      <c r="G25" s="856">
        <v>109.54000871000001</v>
      </c>
      <c r="H25" s="899">
        <v>328.6174896</v>
      </c>
      <c r="I25" s="762">
        <v>100.38753848</v>
      </c>
      <c r="J25" s="760">
        <v>91.071339909999992</v>
      </c>
      <c r="K25" s="760">
        <v>81.71737945000001</v>
      </c>
      <c r="L25" s="760">
        <v>72.236030150000005</v>
      </c>
      <c r="M25" s="760">
        <v>63.369330099999999</v>
      </c>
      <c r="N25" s="760">
        <v>52.994233700000002</v>
      </c>
      <c r="O25" s="760">
        <v>43.224857040000003</v>
      </c>
      <c r="P25" s="760">
        <v>33.348897569999998</v>
      </c>
      <c r="Q25" s="760">
        <v>23.356965250000002</v>
      </c>
      <c r="R25" s="760">
        <v>13.265764580000001</v>
      </c>
      <c r="S25" s="760">
        <v>325.88734561000007</v>
      </c>
      <c r="T25" s="761">
        <v>328.6174896</v>
      </c>
      <c r="U25" s="979" t="s">
        <v>1297</v>
      </c>
      <c r="V25" s="1015"/>
      <c r="W25" s="1015"/>
      <c r="X25" s="1015"/>
      <c r="Y25" s="1015"/>
    </row>
    <row r="26" spans="2:28" s="506" customFormat="1" ht="24.95" customHeight="1" x14ac:dyDescent="0.2">
      <c r="B26" s="585" t="s">
        <v>1290</v>
      </c>
      <c r="C26" s="852">
        <v>2348.9180791899998</v>
      </c>
      <c r="D26" s="852">
        <v>3202.9291248599998</v>
      </c>
      <c r="E26" s="852">
        <v>5816.5459139199993</v>
      </c>
      <c r="F26" s="852">
        <v>4896.5841568200003</v>
      </c>
      <c r="G26" s="852">
        <v>5671.8597463999995</v>
      </c>
      <c r="H26" s="895">
        <v>4365.9542127099994</v>
      </c>
      <c r="I26" s="765">
        <v>6029.7695463199998</v>
      </c>
      <c r="J26" s="763">
        <v>5461.0100516095699</v>
      </c>
      <c r="K26" s="763">
        <v>6094.3596648399989</v>
      </c>
      <c r="L26" s="763">
        <v>6262.6960544099993</v>
      </c>
      <c r="M26" s="763">
        <v>4901.2047618299994</v>
      </c>
      <c r="N26" s="763">
        <v>5432.3349488999993</v>
      </c>
      <c r="O26" s="763">
        <v>5546.1760497499999</v>
      </c>
      <c r="P26" s="763">
        <v>5486.2653138000005</v>
      </c>
      <c r="Q26" s="763">
        <v>5692.4394592099998</v>
      </c>
      <c r="R26" s="763">
        <v>5810.5402376400007</v>
      </c>
      <c r="S26" s="763">
        <v>9963.7257698699977</v>
      </c>
      <c r="T26" s="764">
        <v>4365.9542127099994</v>
      </c>
      <c r="U26" s="1024" t="s">
        <v>1293</v>
      </c>
      <c r="V26" s="1015"/>
      <c r="W26" s="1015"/>
      <c r="X26" s="1015"/>
      <c r="Y26" s="1015"/>
    </row>
    <row r="27" spans="2:28" s="506" customFormat="1" ht="24.95" customHeight="1" x14ac:dyDescent="0.2">
      <c r="B27" s="587" t="s">
        <v>10</v>
      </c>
      <c r="C27" s="856">
        <v>383.94703737999998</v>
      </c>
      <c r="D27" s="856">
        <v>408.66763800000001</v>
      </c>
      <c r="E27" s="856">
        <v>681.76846599999999</v>
      </c>
      <c r="F27" s="856">
        <v>835.36691565000001</v>
      </c>
      <c r="G27" s="856">
        <v>782.82406264999997</v>
      </c>
      <c r="H27" s="899">
        <v>1149.2758006500001</v>
      </c>
      <c r="I27" s="762">
        <v>749.66756865000002</v>
      </c>
      <c r="J27" s="760">
        <v>842.57064364999997</v>
      </c>
      <c r="K27" s="760">
        <v>799.83492064999996</v>
      </c>
      <c r="L27" s="760">
        <v>790.71920164999995</v>
      </c>
      <c r="M27" s="760">
        <v>908.91453165000007</v>
      </c>
      <c r="N27" s="760">
        <v>1029.30381465</v>
      </c>
      <c r="O27" s="760">
        <v>1159.0251216500001</v>
      </c>
      <c r="P27" s="760">
        <v>1099.10858665</v>
      </c>
      <c r="Q27" s="760">
        <v>1020.4662036499999</v>
      </c>
      <c r="R27" s="760">
        <v>1124.0300336500002</v>
      </c>
      <c r="S27" s="760">
        <v>1192.2072216500001</v>
      </c>
      <c r="T27" s="761">
        <v>1149.2758006500001</v>
      </c>
      <c r="U27" s="979" t="s">
        <v>1226</v>
      </c>
      <c r="V27" s="1015"/>
      <c r="W27" s="1015"/>
      <c r="X27" s="1015"/>
      <c r="Y27" s="1015"/>
    </row>
    <row r="28" spans="2:28" s="506" customFormat="1" ht="24.75" customHeight="1" x14ac:dyDescent="0.2">
      <c r="B28" s="587" t="s">
        <v>1291</v>
      </c>
      <c r="C28" s="856">
        <v>1964.9710418100001</v>
      </c>
      <c r="D28" s="856">
        <v>2794.2614868599999</v>
      </c>
      <c r="E28" s="856">
        <v>5134.7774479199998</v>
      </c>
      <c r="F28" s="856">
        <v>4061.2172411700003</v>
      </c>
      <c r="G28" s="856">
        <v>4889.0356837499994</v>
      </c>
      <c r="H28" s="899">
        <v>3216.6784120599996</v>
      </c>
      <c r="I28" s="762">
        <v>5280.1019776699995</v>
      </c>
      <c r="J28" s="760">
        <v>4618.4394079595704</v>
      </c>
      <c r="K28" s="760">
        <v>5294.5247441899992</v>
      </c>
      <c r="L28" s="760">
        <v>5471.976852759999</v>
      </c>
      <c r="M28" s="760">
        <v>3992.2902301799995</v>
      </c>
      <c r="N28" s="760">
        <v>4403.031134249999</v>
      </c>
      <c r="O28" s="760">
        <v>4387.1509280999999</v>
      </c>
      <c r="P28" s="760">
        <v>4387.1567271500007</v>
      </c>
      <c r="Q28" s="760">
        <v>4671.9732555600003</v>
      </c>
      <c r="R28" s="760">
        <v>4686.5102039900003</v>
      </c>
      <c r="S28" s="760">
        <v>8771.5185482199977</v>
      </c>
      <c r="T28" s="761">
        <v>3216.6784120599996</v>
      </c>
      <c r="U28" s="979" t="s">
        <v>1360</v>
      </c>
      <c r="V28" s="1015"/>
      <c r="W28" s="1015"/>
      <c r="X28" s="1015"/>
      <c r="Y28" s="1015"/>
    </row>
    <row r="29" spans="2:28" s="506" customFormat="1" ht="24.95" customHeight="1" x14ac:dyDescent="0.2">
      <c r="B29" s="585" t="s">
        <v>936</v>
      </c>
      <c r="C29" s="852">
        <v>80761.042357589002</v>
      </c>
      <c r="D29" s="852">
        <v>109525.50024690901</v>
      </c>
      <c r="E29" s="852">
        <v>207235.27363894001</v>
      </c>
      <c r="F29" s="852">
        <v>309988.52432405</v>
      </c>
      <c r="G29" s="852">
        <v>382689.06524388003</v>
      </c>
      <c r="H29" s="895">
        <v>769694.75138081366</v>
      </c>
      <c r="I29" s="765">
        <v>361814.97864317993</v>
      </c>
      <c r="J29" s="763">
        <v>488229.34831192973</v>
      </c>
      <c r="K29" s="763">
        <v>481199.52113207825</v>
      </c>
      <c r="L29" s="763">
        <v>500565.02684822341</v>
      </c>
      <c r="M29" s="763">
        <v>508400.0867862411</v>
      </c>
      <c r="N29" s="763">
        <v>743401.3474904981</v>
      </c>
      <c r="O29" s="763">
        <v>708259.25005081273</v>
      </c>
      <c r="P29" s="763">
        <v>741578.39490383281</v>
      </c>
      <c r="Q29" s="763">
        <v>755128.79603160406</v>
      </c>
      <c r="R29" s="763">
        <v>755577.69729007396</v>
      </c>
      <c r="S29" s="763">
        <v>794448.42426236568</v>
      </c>
      <c r="T29" s="764">
        <v>769694.75138081366</v>
      </c>
      <c r="U29" s="1024" t="s">
        <v>1188</v>
      </c>
      <c r="V29" s="1015"/>
      <c r="W29" s="1015"/>
      <c r="X29" s="1015"/>
      <c r="Y29" s="1015"/>
    </row>
    <row r="30" spans="2:28" s="506" customFormat="1" ht="24.95" customHeight="1" x14ac:dyDescent="0.2">
      <c r="B30" s="587" t="s">
        <v>784</v>
      </c>
      <c r="C30" s="856">
        <v>1801.94319879</v>
      </c>
      <c r="D30" s="856">
        <v>2446.1036507700001</v>
      </c>
      <c r="E30" s="856">
        <v>7805.6239777399996</v>
      </c>
      <c r="F30" s="856">
        <v>8083.980562140001</v>
      </c>
      <c r="G30" s="856">
        <v>15222.302668979999</v>
      </c>
      <c r="H30" s="899">
        <v>21398.884234689995</v>
      </c>
      <c r="I30" s="762">
        <v>18880.519896639998</v>
      </c>
      <c r="J30" s="760">
        <v>23401.012163809999</v>
      </c>
      <c r="K30" s="760">
        <v>19619.830747749998</v>
      </c>
      <c r="L30" s="760">
        <v>22290.898008730001</v>
      </c>
      <c r="M30" s="760">
        <v>21547.341611690001</v>
      </c>
      <c r="N30" s="760">
        <v>23814.446398460001</v>
      </c>
      <c r="O30" s="760">
        <v>19390.741519139996</v>
      </c>
      <c r="P30" s="760">
        <v>28290.27814283</v>
      </c>
      <c r="Q30" s="760">
        <v>24630.401965769997</v>
      </c>
      <c r="R30" s="760">
        <v>25238.189266700003</v>
      </c>
      <c r="S30" s="760">
        <v>27449.5258125</v>
      </c>
      <c r="T30" s="761">
        <v>21398.884234689995</v>
      </c>
      <c r="U30" s="979" t="s">
        <v>1454</v>
      </c>
      <c r="V30" s="1015"/>
      <c r="W30" s="1015"/>
      <c r="X30" s="1015"/>
      <c r="Y30" s="1015"/>
    </row>
    <row r="31" spans="2:28" s="506" customFormat="1" ht="24.95" customHeight="1" x14ac:dyDescent="0.2">
      <c r="B31" s="587" t="s">
        <v>174</v>
      </c>
      <c r="C31" s="856">
        <v>78959.099158798999</v>
      </c>
      <c r="D31" s="856">
        <v>107079.39659613901</v>
      </c>
      <c r="E31" s="856">
        <v>199429.6496612</v>
      </c>
      <c r="F31" s="856">
        <v>301904.54376191</v>
      </c>
      <c r="G31" s="856">
        <v>367466.76257490006</v>
      </c>
      <c r="H31" s="899">
        <v>748295.86714612367</v>
      </c>
      <c r="I31" s="762">
        <v>342934.45874653995</v>
      </c>
      <c r="J31" s="760">
        <v>464828.33614811971</v>
      </c>
      <c r="K31" s="760">
        <v>461579.69038432825</v>
      </c>
      <c r="L31" s="760">
        <v>478274.12883949344</v>
      </c>
      <c r="M31" s="760">
        <v>486852.74517455109</v>
      </c>
      <c r="N31" s="760">
        <v>719586.90109203814</v>
      </c>
      <c r="O31" s="760">
        <v>688868.50853167276</v>
      </c>
      <c r="P31" s="760">
        <v>713288.11676100281</v>
      </c>
      <c r="Q31" s="760">
        <v>730498.39406583412</v>
      </c>
      <c r="R31" s="760">
        <v>730339.50802337402</v>
      </c>
      <c r="S31" s="760">
        <v>766998.89844986564</v>
      </c>
      <c r="T31" s="761">
        <v>748295.86714612367</v>
      </c>
      <c r="U31" s="979" t="s">
        <v>1455</v>
      </c>
      <c r="V31" s="1015"/>
      <c r="W31" s="1015"/>
      <c r="X31" s="1015"/>
      <c r="Y31" s="1015"/>
    </row>
    <row r="32" spans="2:28" s="506" customFormat="1" ht="24.95" customHeight="1" x14ac:dyDescent="0.2">
      <c r="B32" s="1022" t="s">
        <v>918</v>
      </c>
      <c r="C32" s="856">
        <v>45108.057909850002</v>
      </c>
      <c r="D32" s="856">
        <v>63238.07863258</v>
      </c>
      <c r="E32" s="856">
        <v>121358.02868973999</v>
      </c>
      <c r="F32" s="856">
        <v>189739.57604869999</v>
      </c>
      <c r="G32" s="856">
        <v>156122.50097344999</v>
      </c>
      <c r="H32" s="899">
        <v>252614.83694558998</v>
      </c>
      <c r="I32" s="762">
        <v>127599.97580355</v>
      </c>
      <c r="J32" s="760">
        <v>138366.86271014274</v>
      </c>
      <c r="K32" s="760">
        <v>143733.65542099136</v>
      </c>
      <c r="L32" s="760">
        <v>174691.77871799999</v>
      </c>
      <c r="M32" s="760">
        <v>177776.15546892997</v>
      </c>
      <c r="N32" s="760">
        <v>152802.00080997997</v>
      </c>
      <c r="O32" s="760">
        <v>133589.52324533</v>
      </c>
      <c r="P32" s="760">
        <v>171884.52731429003</v>
      </c>
      <c r="Q32" s="760">
        <v>208464.49225862997</v>
      </c>
      <c r="R32" s="760">
        <v>235860.10634885001</v>
      </c>
      <c r="S32" s="760">
        <v>271300.22409242997</v>
      </c>
      <c r="T32" s="761">
        <v>252614.83694558998</v>
      </c>
      <c r="U32" s="969" t="s">
        <v>172</v>
      </c>
      <c r="V32" s="1015"/>
      <c r="W32" s="1015"/>
      <c r="X32" s="1015"/>
      <c r="Y32" s="1015"/>
    </row>
    <row r="33" spans="2:28" s="506" customFormat="1" ht="24.95" customHeight="1" x14ac:dyDescent="0.2">
      <c r="B33" s="1022" t="s">
        <v>879</v>
      </c>
      <c r="C33" s="856">
        <v>33851.041248948997</v>
      </c>
      <c r="D33" s="856">
        <v>43841.317963558999</v>
      </c>
      <c r="E33" s="856">
        <v>78071.620971459997</v>
      </c>
      <c r="F33" s="856">
        <v>112164.96771321</v>
      </c>
      <c r="G33" s="856">
        <v>211344.26160145004</v>
      </c>
      <c r="H33" s="899">
        <v>495681.03020053369</v>
      </c>
      <c r="I33" s="762">
        <v>215334.48294298997</v>
      </c>
      <c r="J33" s="760">
        <v>326461.47343797697</v>
      </c>
      <c r="K33" s="760">
        <v>317846.03496333689</v>
      </c>
      <c r="L33" s="760">
        <v>303582.35012149345</v>
      </c>
      <c r="M33" s="760">
        <v>309076.58970562113</v>
      </c>
      <c r="N33" s="760">
        <v>566784.90028205817</v>
      </c>
      <c r="O33" s="760">
        <v>555278.9852863428</v>
      </c>
      <c r="P33" s="760">
        <v>541403.58944671275</v>
      </c>
      <c r="Q33" s="760">
        <v>522033.90180720412</v>
      </c>
      <c r="R33" s="760">
        <v>494479.40167452401</v>
      </c>
      <c r="S33" s="760">
        <v>495698.67435743572</v>
      </c>
      <c r="T33" s="761">
        <v>495681.03020053369</v>
      </c>
      <c r="U33" s="969" t="s">
        <v>792</v>
      </c>
      <c r="V33" s="1015"/>
      <c r="W33" s="1015"/>
      <c r="X33" s="1015"/>
      <c r="Y33" s="1015"/>
    </row>
    <row r="34" spans="2:28" s="506" customFormat="1" ht="24.95" customHeight="1" x14ac:dyDescent="0.2">
      <c r="B34" s="585" t="s">
        <v>157</v>
      </c>
      <c r="C34" s="852">
        <v>-18572.139121227003</v>
      </c>
      <c r="D34" s="852">
        <v>-65502.138559260115</v>
      </c>
      <c r="E34" s="852">
        <v>-80957.307278090011</v>
      </c>
      <c r="F34" s="852">
        <v>-52117.177192532879</v>
      </c>
      <c r="G34" s="852">
        <v>-55455.112643119872</v>
      </c>
      <c r="H34" s="895">
        <v>-105057.90490410995</v>
      </c>
      <c r="I34" s="765">
        <v>-58693.706883805484</v>
      </c>
      <c r="J34" s="763">
        <v>-94533.941695838745</v>
      </c>
      <c r="K34" s="763">
        <v>-96752.897668807389</v>
      </c>
      <c r="L34" s="763">
        <v>-115944.38776910001</v>
      </c>
      <c r="M34" s="763">
        <v>-119244.26012184861</v>
      </c>
      <c r="N34" s="763">
        <v>-179080.26911940236</v>
      </c>
      <c r="O34" s="763">
        <v>-165353.79505713101</v>
      </c>
      <c r="P34" s="763">
        <v>-207859.89990567998</v>
      </c>
      <c r="Q34" s="763">
        <v>-139407.36040920383</v>
      </c>
      <c r="R34" s="763">
        <v>-116961.06887499249</v>
      </c>
      <c r="S34" s="763">
        <v>-99162.768191656287</v>
      </c>
      <c r="T34" s="764">
        <v>-105057.90490410995</v>
      </c>
      <c r="U34" s="1024" t="s">
        <v>1114</v>
      </c>
      <c r="V34" s="1015"/>
      <c r="W34" s="1015"/>
      <c r="X34" s="1015"/>
      <c r="Y34" s="1015"/>
    </row>
    <row r="35" spans="2:28" s="1010" customFormat="1" ht="24.95" customHeight="1" x14ac:dyDescent="0.2">
      <c r="B35" s="585"/>
      <c r="C35" s="852"/>
      <c r="D35" s="852"/>
      <c r="E35" s="852"/>
      <c r="F35" s="852"/>
      <c r="G35" s="852"/>
      <c r="H35" s="895"/>
      <c r="I35" s="765"/>
      <c r="J35" s="763"/>
      <c r="K35" s="763"/>
      <c r="L35" s="763"/>
      <c r="M35" s="763"/>
      <c r="N35" s="763"/>
      <c r="O35" s="763"/>
      <c r="P35" s="763"/>
      <c r="Q35" s="763"/>
      <c r="R35" s="763"/>
      <c r="S35" s="763"/>
      <c r="T35" s="764"/>
      <c r="U35" s="1024"/>
      <c r="V35" s="1015"/>
      <c r="W35" s="1015"/>
      <c r="X35" s="1015"/>
      <c r="Y35" s="1015"/>
    </row>
    <row r="36" spans="2:28" s="1010" customFormat="1" ht="24.95" customHeight="1" x14ac:dyDescent="0.2">
      <c r="B36" s="1019"/>
      <c r="C36" s="859"/>
      <c r="D36" s="859"/>
      <c r="E36" s="859"/>
      <c r="F36" s="859"/>
      <c r="G36" s="859"/>
      <c r="H36" s="1575"/>
      <c r="I36" s="1491"/>
      <c r="J36" s="1489"/>
      <c r="K36" s="1489"/>
      <c r="L36" s="1489"/>
      <c r="M36" s="1489"/>
      <c r="N36" s="1489"/>
      <c r="O36" s="1489"/>
      <c r="P36" s="1489"/>
      <c r="Q36" s="1489"/>
      <c r="R36" s="1489"/>
      <c r="S36" s="1489"/>
      <c r="T36" s="1490"/>
      <c r="U36" s="1026"/>
      <c r="V36" s="1015"/>
      <c r="W36" s="1015"/>
      <c r="X36" s="1015"/>
      <c r="Y36" s="1015"/>
    </row>
    <row r="37" spans="2:28" s="1010" customFormat="1" ht="24.95" customHeight="1" x14ac:dyDescent="0.2">
      <c r="B37" s="585" t="s">
        <v>877</v>
      </c>
      <c r="C37" s="852">
        <v>359476.59191486135</v>
      </c>
      <c r="D37" s="852">
        <v>508792.40918981039</v>
      </c>
      <c r="E37" s="852">
        <v>598285.45815427089</v>
      </c>
      <c r="F37" s="852">
        <v>839406.6351968149</v>
      </c>
      <c r="G37" s="852">
        <v>1100373.0970914857</v>
      </c>
      <c r="H37" s="895">
        <v>2354355.2628562246</v>
      </c>
      <c r="I37" s="765">
        <v>1101905.8818738342</v>
      </c>
      <c r="J37" s="763">
        <v>1414439.3521816577</v>
      </c>
      <c r="K37" s="763">
        <v>1430237.846133356</v>
      </c>
      <c r="L37" s="763">
        <v>1474393.5700789213</v>
      </c>
      <c r="M37" s="763">
        <v>1495447.481992024</v>
      </c>
      <c r="N37" s="763">
        <v>2133618.6766929263</v>
      </c>
      <c r="O37" s="763">
        <v>2106252.5682069482</v>
      </c>
      <c r="P37" s="763">
        <v>2121971.4616471226</v>
      </c>
      <c r="Q37" s="763">
        <v>2207622.6201884253</v>
      </c>
      <c r="R37" s="763">
        <v>2257374.547770706</v>
      </c>
      <c r="S37" s="763">
        <v>2362931.0303741125</v>
      </c>
      <c r="T37" s="764">
        <v>2354355.2628562246</v>
      </c>
      <c r="U37" s="1024" t="s">
        <v>383</v>
      </c>
      <c r="V37" s="1015"/>
      <c r="W37" s="1015"/>
      <c r="X37" s="1015"/>
      <c r="Y37" s="1015"/>
    </row>
    <row r="38" spans="2:28" s="1010" customFormat="1" ht="15" customHeight="1" x14ac:dyDescent="0.2">
      <c r="B38" s="1020"/>
      <c r="C38" s="860"/>
      <c r="D38" s="860"/>
      <c r="E38" s="860"/>
      <c r="F38" s="860"/>
      <c r="G38" s="860"/>
      <c r="H38" s="1576"/>
      <c r="I38" s="861"/>
      <c r="J38" s="862"/>
      <c r="K38" s="862"/>
      <c r="L38" s="862"/>
      <c r="M38" s="862"/>
      <c r="N38" s="862"/>
      <c r="O38" s="862"/>
      <c r="P38" s="862"/>
      <c r="Q38" s="862"/>
      <c r="R38" s="862"/>
      <c r="S38" s="862"/>
      <c r="T38" s="863"/>
      <c r="U38" s="1027"/>
      <c r="V38" s="1015"/>
      <c r="W38" s="1015"/>
      <c r="X38" s="1015"/>
      <c r="Y38" s="1015"/>
    </row>
    <row r="39" spans="2:28" s="958" customFormat="1" ht="24.95" customHeight="1" x14ac:dyDescent="0.2">
      <c r="B39" s="585"/>
      <c r="C39" s="856"/>
      <c r="D39" s="856"/>
      <c r="E39" s="856"/>
      <c r="F39" s="856"/>
      <c r="G39" s="856"/>
      <c r="H39" s="899"/>
      <c r="I39" s="762"/>
      <c r="J39" s="760"/>
      <c r="K39" s="760"/>
      <c r="L39" s="760"/>
      <c r="M39" s="760"/>
      <c r="N39" s="760"/>
      <c r="O39" s="760"/>
      <c r="P39" s="760"/>
      <c r="Q39" s="760"/>
      <c r="R39" s="760"/>
      <c r="S39" s="760"/>
      <c r="T39" s="761"/>
      <c r="U39" s="1025"/>
      <c r="V39" s="1015"/>
      <c r="W39" s="1015"/>
      <c r="X39" s="1015"/>
      <c r="Y39" s="1015"/>
      <c r="Z39" s="983"/>
      <c r="AA39" s="983"/>
      <c r="AB39" s="983"/>
    </row>
    <row r="40" spans="2:28" s="1010" customFormat="1" ht="24.95" customHeight="1" x14ac:dyDescent="0.2">
      <c r="B40" s="824" t="s">
        <v>878</v>
      </c>
      <c r="C40" s="852"/>
      <c r="D40" s="852"/>
      <c r="E40" s="852"/>
      <c r="F40" s="852"/>
      <c r="G40" s="852"/>
      <c r="H40" s="895"/>
      <c r="I40" s="765"/>
      <c r="J40" s="763"/>
      <c r="K40" s="763"/>
      <c r="L40" s="763"/>
      <c r="M40" s="763"/>
      <c r="N40" s="763"/>
      <c r="O40" s="763"/>
      <c r="P40" s="763"/>
      <c r="Q40" s="763"/>
      <c r="R40" s="763"/>
      <c r="S40" s="763"/>
      <c r="T40" s="764"/>
      <c r="U40" s="1023" t="s">
        <v>384</v>
      </c>
      <c r="V40" s="1015"/>
      <c r="W40" s="1015"/>
      <c r="X40" s="1015"/>
      <c r="Y40" s="1015"/>
    </row>
    <row r="41" spans="2:28" s="958" customFormat="1" ht="15" customHeight="1" x14ac:dyDescent="0.2">
      <c r="B41" s="585"/>
      <c r="C41" s="856"/>
      <c r="D41" s="856"/>
      <c r="E41" s="856"/>
      <c r="F41" s="856"/>
      <c r="G41" s="856"/>
      <c r="H41" s="899"/>
      <c r="I41" s="762"/>
      <c r="J41" s="760"/>
      <c r="K41" s="760"/>
      <c r="L41" s="760"/>
      <c r="M41" s="760"/>
      <c r="N41" s="760"/>
      <c r="O41" s="760"/>
      <c r="P41" s="760"/>
      <c r="Q41" s="760"/>
      <c r="R41" s="760"/>
      <c r="S41" s="760"/>
      <c r="T41" s="761"/>
      <c r="U41" s="1025"/>
      <c r="V41" s="1015"/>
      <c r="W41" s="1015"/>
      <c r="X41" s="1015"/>
      <c r="Y41" s="1015"/>
      <c r="Z41" s="983"/>
      <c r="AA41" s="983"/>
      <c r="AB41" s="983"/>
    </row>
    <row r="42" spans="2:28" s="1010" customFormat="1" ht="24.75" customHeight="1" x14ac:dyDescent="0.2">
      <c r="B42" s="585" t="s">
        <v>853</v>
      </c>
      <c r="C42" s="852">
        <v>37853.541615418013</v>
      </c>
      <c r="D42" s="852">
        <v>58366.377343947977</v>
      </c>
      <c r="E42" s="852">
        <v>92837.082097739883</v>
      </c>
      <c r="F42" s="852">
        <v>124284.42795908001</v>
      </c>
      <c r="G42" s="852">
        <v>174182.90909169993</v>
      </c>
      <c r="H42" s="895">
        <v>345868.51898495056</v>
      </c>
      <c r="I42" s="765">
        <v>162637.52030002984</v>
      </c>
      <c r="J42" s="763">
        <v>178506.6235698699</v>
      </c>
      <c r="K42" s="763">
        <v>192204.80631823002</v>
      </c>
      <c r="L42" s="763">
        <v>231726.40367569012</v>
      </c>
      <c r="M42" s="763">
        <v>228853.57586642992</v>
      </c>
      <c r="N42" s="763">
        <v>240684.57286704032</v>
      </c>
      <c r="O42" s="763">
        <v>249031.89620325997</v>
      </c>
      <c r="P42" s="763">
        <v>253722.37483153035</v>
      </c>
      <c r="Q42" s="763">
        <v>296467.01792973018</v>
      </c>
      <c r="R42" s="763">
        <v>310061.8758833303</v>
      </c>
      <c r="S42" s="763">
        <v>358734.09383649059</v>
      </c>
      <c r="T42" s="764">
        <v>345868.51898495056</v>
      </c>
      <c r="U42" s="1024" t="s">
        <v>785</v>
      </c>
      <c r="V42" s="1015"/>
      <c r="W42" s="1015"/>
      <c r="X42" s="1015"/>
      <c r="Y42" s="1015"/>
    </row>
    <row r="43" spans="2:28" s="1010" customFormat="1" ht="25.5" customHeight="1" x14ac:dyDescent="0.2">
      <c r="B43" s="587" t="s">
        <v>931</v>
      </c>
      <c r="C43" s="856">
        <v>7.1518331000000011</v>
      </c>
      <c r="D43" s="856">
        <v>1.8824513899999999</v>
      </c>
      <c r="E43" s="856">
        <v>2.39584267</v>
      </c>
      <c r="F43" s="856">
        <v>16.732792270000001</v>
      </c>
      <c r="G43" s="856">
        <v>28.913805159999999</v>
      </c>
      <c r="H43" s="899">
        <v>10.982937600000001</v>
      </c>
      <c r="I43" s="762">
        <v>29.042449209999997</v>
      </c>
      <c r="J43" s="760">
        <v>65.546754210000003</v>
      </c>
      <c r="K43" s="760">
        <v>65.546254210000001</v>
      </c>
      <c r="L43" s="760">
        <v>65.690279369999999</v>
      </c>
      <c r="M43" s="760">
        <v>60.689779370000004</v>
      </c>
      <c r="N43" s="760">
        <v>60.689279370000001</v>
      </c>
      <c r="O43" s="760">
        <v>30.844714470000003</v>
      </c>
      <c r="P43" s="760">
        <v>30.844214470000004</v>
      </c>
      <c r="Q43" s="760">
        <v>10.837214469999999</v>
      </c>
      <c r="R43" s="760">
        <v>10.984587600000001</v>
      </c>
      <c r="S43" s="760">
        <v>10.9835876</v>
      </c>
      <c r="T43" s="761">
        <v>10.982937600000001</v>
      </c>
      <c r="U43" s="979" t="s">
        <v>1183</v>
      </c>
      <c r="V43" s="1015"/>
      <c r="W43" s="1015"/>
      <c r="X43" s="1015"/>
      <c r="Y43" s="1015"/>
    </row>
    <row r="44" spans="2:28" s="506" customFormat="1" ht="25.5" customHeight="1" x14ac:dyDescent="0.2">
      <c r="B44" s="587" t="s">
        <v>950</v>
      </c>
      <c r="C44" s="856">
        <v>15263.208194140003</v>
      </c>
      <c r="D44" s="856">
        <v>19630.539910200001</v>
      </c>
      <c r="E44" s="856">
        <v>17781.182245550001</v>
      </c>
      <c r="F44" s="856">
        <v>16421.775558330002</v>
      </c>
      <c r="G44" s="856">
        <v>33846.553852160003</v>
      </c>
      <c r="H44" s="899">
        <v>107899.75036260999</v>
      </c>
      <c r="I44" s="762">
        <v>35682.803868909992</v>
      </c>
      <c r="J44" s="760">
        <v>39596.897916239992</v>
      </c>
      <c r="K44" s="760">
        <v>43194.051710979998</v>
      </c>
      <c r="L44" s="760">
        <v>60125.872550449996</v>
      </c>
      <c r="M44" s="760">
        <v>72982.010313089995</v>
      </c>
      <c r="N44" s="760">
        <v>73871.597216039998</v>
      </c>
      <c r="O44" s="760">
        <v>91429.097155830008</v>
      </c>
      <c r="P44" s="760">
        <v>84970.373938170014</v>
      </c>
      <c r="Q44" s="760">
        <v>85129.69191216999</v>
      </c>
      <c r="R44" s="760">
        <v>93510.871023900007</v>
      </c>
      <c r="S44" s="760">
        <v>107481.16609810002</v>
      </c>
      <c r="T44" s="761">
        <v>107899.75036260999</v>
      </c>
      <c r="U44" s="979" t="s">
        <v>1266</v>
      </c>
      <c r="V44" s="1015"/>
      <c r="W44" s="1015"/>
      <c r="X44" s="1015"/>
      <c r="Y44" s="1015"/>
    </row>
    <row r="45" spans="2:28" s="506" customFormat="1" ht="25.5" customHeight="1" x14ac:dyDescent="0.2">
      <c r="B45" s="587" t="s">
        <v>951</v>
      </c>
      <c r="C45" s="856">
        <v>22164.011069928012</v>
      </c>
      <c r="D45" s="856">
        <v>38213.871510797981</v>
      </c>
      <c r="E45" s="856">
        <v>73550.171219449883</v>
      </c>
      <c r="F45" s="856">
        <v>102821.69639434</v>
      </c>
      <c r="G45" s="856">
        <v>136081.14945743993</v>
      </c>
      <c r="H45" s="899">
        <v>230172.83968848057</v>
      </c>
      <c r="I45" s="762">
        <v>122384.91169613984</v>
      </c>
      <c r="J45" s="760">
        <v>134527.47106960989</v>
      </c>
      <c r="K45" s="760">
        <v>143500.05959312004</v>
      </c>
      <c r="L45" s="760">
        <v>165087.63771550011</v>
      </c>
      <c r="M45" s="760">
        <v>150615.49932609993</v>
      </c>
      <c r="N45" s="760">
        <v>159900.47738212033</v>
      </c>
      <c r="O45" s="760">
        <v>153055.08757766997</v>
      </c>
      <c r="P45" s="760">
        <v>161501.33758419033</v>
      </c>
      <c r="Q45" s="760">
        <v>203426.88485151017</v>
      </c>
      <c r="R45" s="760">
        <v>213383.97964712034</v>
      </c>
      <c r="S45" s="760">
        <v>247585.58107092057</v>
      </c>
      <c r="T45" s="761">
        <v>230172.83968848057</v>
      </c>
      <c r="U45" s="979" t="s">
        <v>1184</v>
      </c>
      <c r="V45" s="1015"/>
      <c r="W45" s="1015"/>
      <c r="X45" s="1015"/>
      <c r="Y45" s="1015"/>
    </row>
    <row r="46" spans="2:28" s="506" customFormat="1" ht="25.5" customHeight="1" x14ac:dyDescent="0.2">
      <c r="B46" s="587" t="s">
        <v>932</v>
      </c>
      <c r="C46" s="856">
        <v>419.17051824999999</v>
      </c>
      <c r="D46" s="856">
        <v>520.08347156000002</v>
      </c>
      <c r="E46" s="856">
        <v>1503.3327900699999</v>
      </c>
      <c r="F46" s="856">
        <v>5024.22321414</v>
      </c>
      <c r="G46" s="856">
        <v>4226.2919769400005</v>
      </c>
      <c r="H46" s="899">
        <v>7784.9459962600013</v>
      </c>
      <c r="I46" s="762">
        <v>4540.7622857700017</v>
      </c>
      <c r="J46" s="760">
        <v>4316.7078298099987</v>
      </c>
      <c r="K46" s="760">
        <v>5445.1487599200027</v>
      </c>
      <c r="L46" s="760">
        <v>6447.2031303700014</v>
      </c>
      <c r="M46" s="760">
        <v>5195.3764478700014</v>
      </c>
      <c r="N46" s="760">
        <v>6851.808989510002</v>
      </c>
      <c r="O46" s="760">
        <v>4516.8667552899997</v>
      </c>
      <c r="P46" s="760">
        <v>7219.8190947000003</v>
      </c>
      <c r="Q46" s="760">
        <v>7899.6039515800012</v>
      </c>
      <c r="R46" s="760">
        <v>3156.04062471</v>
      </c>
      <c r="S46" s="760">
        <v>3656.3630798700005</v>
      </c>
      <c r="T46" s="761">
        <v>7784.9459962600013</v>
      </c>
      <c r="U46" s="979" t="s">
        <v>1036</v>
      </c>
      <c r="V46" s="1015"/>
      <c r="W46" s="1015"/>
      <c r="X46" s="1015"/>
      <c r="Y46" s="1015"/>
    </row>
    <row r="47" spans="2:28" s="958" customFormat="1" ht="15" customHeight="1" x14ac:dyDescent="0.2">
      <c r="B47" s="587"/>
      <c r="C47" s="856"/>
      <c r="D47" s="856"/>
      <c r="E47" s="856"/>
      <c r="F47" s="856"/>
      <c r="G47" s="856"/>
      <c r="H47" s="899"/>
      <c r="I47" s="762"/>
      <c r="J47" s="760"/>
      <c r="K47" s="760"/>
      <c r="L47" s="760"/>
      <c r="M47" s="760"/>
      <c r="N47" s="760"/>
      <c r="O47" s="760"/>
      <c r="P47" s="760"/>
      <c r="Q47" s="760"/>
      <c r="R47" s="760"/>
      <c r="S47" s="760"/>
      <c r="T47" s="761"/>
      <c r="U47" s="1025"/>
      <c r="V47" s="1015"/>
      <c r="W47" s="1015"/>
      <c r="X47" s="1015"/>
      <c r="Y47" s="1015"/>
      <c r="Z47" s="983"/>
      <c r="AA47" s="983"/>
      <c r="AB47" s="983"/>
    </row>
    <row r="48" spans="2:28" s="1010" customFormat="1" ht="24.95" customHeight="1" x14ac:dyDescent="0.2">
      <c r="B48" s="585" t="s">
        <v>952</v>
      </c>
      <c r="C48" s="852">
        <v>9547.9401824690194</v>
      </c>
      <c r="D48" s="852">
        <v>12560.74876344899</v>
      </c>
      <c r="E48" s="852">
        <v>30647.388775789888</v>
      </c>
      <c r="F48" s="852">
        <v>65036.375080519952</v>
      </c>
      <c r="G48" s="852">
        <v>64543.551678879994</v>
      </c>
      <c r="H48" s="895">
        <v>66980.025301969508</v>
      </c>
      <c r="I48" s="765">
        <v>60179.748651219925</v>
      </c>
      <c r="J48" s="763">
        <v>59639.494172499821</v>
      </c>
      <c r="K48" s="763">
        <v>58550.303919069876</v>
      </c>
      <c r="L48" s="763">
        <v>57270.53225530991</v>
      </c>
      <c r="M48" s="763">
        <v>55717.79099259989</v>
      </c>
      <c r="N48" s="763">
        <v>53046.146579150096</v>
      </c>
      <c r="O48" s="763">
        <v>53325.495504830047</v>
      </c>
      <c r="P48" s="763">
        <v>55932.464420990029</v>
      </c>
      <c r="Q48" s="763">
        <v>60717.291470900011</v>
      </c>
      <c r="R48" s="763">
        <v>62408.99644281988</v>
      </c>
      <c r="S48" s="763">
        <v>62530.46596540913</v>
      </c>
      <c r="T48" s="764">
        <v>66980.025301969508</v>
      </c>
      <c r="U48" s="1024" t="s">
        <v>823</v>
      </c>
      <c r="V48" s="1015"/>
      <c r="W48" s="1015"/>
      <c r="X48" s="1015"/>
      <c r="Y48" s="1015"/>
    </row>
    <row r="49" spans="2:28" s="958" customFormat="1" ht="15" customHeight="1" x14ac:dyDescent="0.2">
      <c r="B49" s="587"/>
      <c r="C49" s="856"/>
      <c r="D49" s="856"/>
      <c r="E49" s="856"/>
      <c r="F49" s="856"/>
      <c r="G49" s="856"/>
      <c r="H49" s="899"/>
      <c r="I49" s="762"/>
      <c r="J49" s="760"/>
      <c r="K49" s="760"/>
      <c r="L49" s="760"/>
      <c r="M49" s="760"/>
      <c r="N49" s="760"/>
      <c r="O49" s="760"/>
      <c r="P49" s="760"/>
      <c r="Q49" s="760"/>
      <c r="R49" s="760"/>
      <c r="S49" s="760"/>
      <c r="T49" s="761"/>
      <c r="U49" s="1025"/>
      <c r="V49" s="1015"/>
      <c r="W49" s="1015"/>
      <c r="X49" s="1015"/>
      <c r="Y49" s="1015"/>
      <c r="Z49" s="983"/>
      <c r="AA49" s="983"/>
      <c r="AB49" s="983"/>
    </row>
    <row r="50" spans="2:28" s="1010" customFormat="1" ht="24.95" customHeight="1" x14ac:dyDescent="0.2">
      <c r="B50" s="585" t="s">
        <v>13</v>
      </c>
      <c r="C50" s="852">
        <v>17355.463953999286</v>
      </c>
      <c r="D50" s="852">
        <v>22766.305659275149</v>
      </c>
      <c r="E50" s="852">
        <v>72052.19654502401</v>
      </c>
      <c r="F50" s="852">
        <v>106755.88380558658</v>
      </c>
      <c r="G50" s="852">
        <v>126285.05120407545</v>
      </c>
      <c r="H50" s="895">
        <v>128938.20535097987</v>
      </c>
      <c r="I50" s="765">
        <v>125589.83910219901</v>
      </c>
      <c r="J50" s="763">
        <v>125214.96901242716</v>
      </c>
      <c r="K50" s="763">
        <v>126398.0756776952</v>
      </c>
      <c r="L50" s="763">
        <v>129375.29910163663</v>
      </c>
      <c r="M50" s="763">
        <v>123461.82500502658</v>
      </c>
      <c r="N50" s="763">
        <v>114167.99090853818</v>
      </c>
      <c r="O50" s="763">
        <v>110165.30639148293</v>
      </c>
      <c r="P50" s="763">
        <v>105462.37915180089</v>
      </c>
      <c r="Q50" s="763">
        <v>114380.33787748618</v>
      </c>
      <c r="R50" s="763">
        <v>118263.40703424814</v>
      </c>
      <c r="S50" s="763">
        <v>130087.00147440564</v>
      </c>
      <c r="T50" s="764">
        <v>128938.20535097987</v>
      </c>
      <c r="U50" s="1024" t="s">
        <v>822</v>
      </c>
      <c r="V50" s="1015"/>
      <c r="W50" s="1015"/>
      <c r="X50" s="1015"/>
      <c r="Y50" s="1015"/>
    </row>
    <row r="51" spans="2:28" s="1010" customFormat="1" ht="24" customHeight="1" x14ac:dyDescent="0.2">
      <c r="B51" s="587" t="s">
        <v>931</v>
      </c>
      <c r="C51" s="856">
        <v>29.1</v>
      </c>
      <c r="D51" s="856">
        <v>8.1</v>
      </c>
      <c r="E51" s="856">
        <v>8.1</v>
      </c>
      <c r="F51" s="856">
        <v>8.1</v>
      </c>
      <c r="G51" s="856">
        <v>8.1</v>
      </c>
      <c r="H51" s="899">
        <v>8.1</v>
      </c>
      <c r="I51" s="762">
        <v>8.1</v>
      </c>
      <c r="J51" s="760">
        <v>8.1</v>
      </c>
      <c r="K51" s="760">
        <v>8.1</v>
      </c>
      <c r="L51" s="760">
        <v>8.1</v>
      </c>
      <c r="M51" s="760">
        <v>8.1</v>
      </c>
      <c r="N51" s="760">
        <v>8.1</v>
      </c>
      <c r="O51" s="760">
        <v>8.1</v>
      </c>
      <c r="P51" s="760">
        <v>8.1</v>
      </c>
      <c r="Q51" s="760">
        <v>8.1</v>
      </c>
      <c r="R51" s="760">
        <v>8.1</v>
      </c>
      <c r="S51" s="760">
        <v>8.1</v>
      </c>
      <c r="T51" s="761">
        <v>8.1</v>
      </c>
      <c r="U51" s="979" t="s">
        <v>1183</v>
      </c>
      <c r="V51" s="1015"/>
      <c r="W51" s="1015"/>
      <c r="X51" s="1015"/>
      <c r="Y51" s="1015"/>
    </row>
    <row r="52" spans="2:28" s="1010" customFormat="1" ht="24" customHeight="1" x14ac:dyDescent="0.2">
      <c r="B52" s="587" t="s">
        <v>950</v>
      </c>
      <c r="C52" s="856">
        <v>6.5</v>
      </c>
      <c r="D52" s="856">
        <v>2006.5</v>
      </c>
      <c r="E52" s="856">
        <v>9231.5</v>
      </c>
      <c r="F52" s="856">
        <v>6025</v>
      </c>
      <c r="G52" s="856">
        <v>11252.6</v>
      </c>
      <c r="H52" s="899">
        <v>16102.6</v>
      </c>
      <c r="I52" s="762">
        <v>11602.6</v>
      </c>
      <c r="J52" s="760">
        <v>13102.6</v>
      </c>
      <c r="K52" s="760">
        <v>14602.6</v>
      </c>
      <c r="L52" s="760">
        <v>16602.599999999999</v>
      </c>
      <c r="M52" s="760">
        <v>16602.599999999999</v>
      </c>
      <c r="N52" s="760">
        <v>17102.599999999999</v>
      </c>
      <c r="O52" s="760">
        <v>15102.6</v>
      </c>
      <c r="P52" s="760">
        <v>13602.6</v>
      </c>
      <c r="Q52" s="760">
        <v>14602.6</v>
      </c>
      <c r="R52" s="760">
        <v>14602.6</v>
      </c>
      <c r="S52" s="760">
        <v>15602.6</v>
      </c>
      <c r="T52" s="761">
        <v>16102.6</v>
      </c>
      <c r="U52" s="979" t="s">
        <v>1266</v>
      </c>
      <c r="V52" s="1015"/>
      <c r="W52" s="1015"/>
      <c r="X52" s="1015"/>
      <c r="Y52" s="1015"/>
    </row>
    <row r="53" spans="2:28" s="1010" customFormat="1" ht="24" customHeight="1" x14ac:dyDescent="0.2">
      <c r="B53" s="587" t="s">
        <v>951</v>
      </c>
      <c r="C53" s="856">
        <v>14461.617748999286</v>
      </c>
      <c r="D53" s="856">
        <v>18396.605613271888</v>
      </c>
      <c r="E53" s="856">
        <v>60752.726994825767</v>
      </c>
      <c r="F53" s="856">
        <v>96343.901382010197</v>
      </c>
      <c r="G53" s="856">
        <v>103128.3622087501</v>
      </c>
      <c r="H53" s="899">
        <v>106264.25705179537</v>
      </c>
      <c r="I53" s="762">
        <v>102339.97011603939</v>
      </c>
      <c r="J53" s="760">
        <v>100482.58809564704</v>
      </c>
      <c r="K53" s="760">
        <v>100140.08677551615</v>
      </c>
      <c r="L53" s="760">
        <v>101245.00928185522</v>
      </c>
      <c r="M53" s="760">
        <v>95633.935023428523</v>
      </c>
      <c r="N53" s="760">
        <v>86960.981332606243</v>
      </c>
      <c r="O53" s="760">
        <v>83953.942925410258</v>
      </c>
      <c r="P53" s="760">
        <v>83867.646020383152</v>
      </c>
      <c r="Q53" s="760">
        <v>91650.728098078485</v>
      </c>
      <c r="R53" s="760">
        <v>95610.947082858547</v>
      </c>
      <c r="S53" s="760">
        <v>107090.06471179551</v>
      </c>
      <c r="T53" s="761">
        <v>106264.25705179537</v>
      </c>
      <c r="U53" s="979" t="s">
        <v>1184</v>
      </c>
      <c r="V53" s="1015"/>
      <c r="W53" s="1015"/>
      <c r="X53" s="1015"/>
      <c r="Y53" s="1015"/>
    </row>
    <row r="54" spans="2:28" s="1010" customFormat="1" ht="24" customHeight="1" x14ac:dyDescent="0.2">
      <c r="B54" s="587" t="s">
        <v>932</v>
      </c>
      <c r="C54" s="856">
        <v>2858.2462049999999</v>
      </c>
      <c r="D54" s="856">
        <v>2355.1000460032642</v>
      </c>
      <c r="E54" s="856">
        <v>2059.8695501982393</v>
      </c>
      <c r="F54" s="856">
        <v>4378.8824235763714</v>
      </c>
      <c r="G54" s="856">
        <v>11895.988995325353</v>
      </c>
      <c r="H54" s="899">
        <v>6563.2482991845018</v>
      </c>
      <c r="I54" s="762">
        <v>11639.168986159617</v>
      </c>
      <c r="J54" s="760">
        <v>11621.680916780128</v>
      </c>
      <c r="K54" s="760">
        <v>11647.288902179065</v>
      </c>
      <c r="L54" s="760">
        <v>11519.589819781411</v>
      </c>
      <c r="M54" s="760">
        <v>11217.18998159806</v>
      </c>
      <c r="N54" s="760">
        <v>10096.309575931937</v>
      </c>
      <c r="O54" s="760">
        <v>11100.66346607267</v>
      </c>
      <c r="P54" s="760">
        <v>7984.0331314177456</v>
      </c>
      <c r="Q54" s="760">
        <v>8118.9097794076933</v>
      </c>
      <c r="R54" s="760">
        <v>8041.7599513896048</v>
      </c>
      <c r="S54" s="760">
        <v>7386.2367626101368</v>
      </c>
      <c r="T54" s="761">
        <v>6563.2482991845018</v>
      </c>
      <c r="U54" s="979" t="s">
        <v>1036</v>
      </c>
      <c r="V54" s="1015"/>
      <c r="W54" s="1015"/>
      <c r="X54" s="1015"/>
      <c r="Y54" s="1015"/>
    </row>
    <row r="55" spans="2:28" s="958" customFormat="1" ht="15" customHeight="1" x14ac:dyDescent="0.2">
      <c r="B55" s="587"/>
      <c r="C55" s="856"/>
      <c r="D55" s="856"/>
      <c r="E55" s="856"/>
      <c r="F55" s="856"/>
      <c r="G55" s="856"/>
      <c r="H55" s="899"/>
      <c r="I55" s="762"/>
      <c r="J55" s="760"/>
      <c r="K55" s="760"/>
      <c r="L55" s="760"/>
      <c r="M55" s="760"/>
      <c r="N55" s="760"/>
      <c r="O55" s="760"/>
      <c r="P55" s="760"/>
      <c r="Q55" s="760"/>
      <c r="R55" s="760"/>
      <c r="S55" s="760"/>
      <c r="T55" s="761"/>
      <c r="U55" s="1025"/>
      <c r="V55" s="1015"/>
      <c r="W55" s="1015"/>
      <c r="X55" s="1015"/>
      <c r="Y55" s="1015"/>
      <c r="Z55" s="983"/>
      <c r="AA55" s="983"/>
      <c r="AB55" s="983"/>
    </row>
    <row r="56" spans="2:28" s="1010" customFormat="1" ht="24.95" customHeight="1" x14ac:dyDescent="0.2">
      <c r="B56" s="585" t="s">
        <v>708</v>
      </c>
      <c r="C56" s="852">
        <v>81834.048405626614</v>
      </c>
      <c r="D56" s="852">
        <v>119740.35293960146</v>
      </c>
      <c r="E56" s="852">
        <v>118850.1287580557</v>
      </c>
      <c r="F56" s="852">
        <v>145061.57018481419</v>
      </c>
      <c r="G56" s="852">
        <v>120540.0181017315</v>
      </c>
      <c r="H56" s="895">
        <v>370513.71588847972</v>
      </c>
      <c r="I56" s="765">
        <v>131230.60199258284</v>
      </c>
      <c r="J56" s="763">
        <v>204068.00248756973</v>
      </c>
      <c r="K56" s="763">
        <v>203202.62229201593</v>
      </c>
      <c r="L56" s="763">
        <v>199403.89215981556</v>
      </c>
      <c r="M56" s="763">
        <v>202493.16105251139</v>
      </c>
      <c r="N56" s="763">
        <v>381390.3251929073</v>
      </c>
      <c r="O56" s="763">
        <v>379987.66781046009</v>
      </c>
      <c r="P56" s="763">
        <v>395642.53318880539</v>
      </c>
      <c r="Q56" s="763">
        <v>371636.82784569671</v>
      </c>
      <c r="R56" s="763">
        <v>391573.7223024636</v>
      </c>
      <c r="S56" s="763">
        <v>389979.88684270094</v>
      </c>
      <c r="T56" s="764">
        <v>370513.71588847972</v>
      </c>
      <c r="U56" s="1024" t="s">
        <v>786</v>
      </c>
      <c r="V56" s="1015"/>
      <c r="W56" s="1015"/>
      <c r="X56" s="1015"/>
      <c r="Y56" s="1015"/>
    </row>
    <row r="57" spans="2:28" s="1016" customFormat="1" ht="26.25" customHeight="1" x14ac:dyDescent="0.2">
      <c r="B57" s="587" t="s">
        <v>931</v>
      </c>
      <c r="C57" s="856">
        <v>1.1479396899999998</v>
      </c>
      <c r="D57" s="856">
        <v>1.6884328899999999</v>
      </c>
      <c r="E57" s="856">
        <v>1.6192166999999997</v>
      </c>
      <c r="F57" s="856">
        <v>1.54808151</v>
      </c>
      <c r="G57" s="856">
        <v>1.5182222699999999</v>
      </c>
      <c r="H57" s="899">
        <v>4.7629216299999992</v>
      </c>
      <c r="I57" s="762">
        <v>1.4917808499999998</v>
      </c>
      <c r="J57" s="760">
        <v>2.38591102</v>
      </c>
      <c r="K57" s="760">
        <v>2.4118242300000001</v>
      </c>
      <c r="L57" s="760">
        <v>2.3752847400000001</v>
      </c>
      <c r="M57" s="760">
        <v>2.4288822199999998</v>
      </c>
      <c r="N57" s="760">
        <v>4.3778417599999999</v>
      </c>
      <c r="O57" s="760">
        <v>4.5922938000000002</v>
      </c>
      <c r="P57" s="760">
        <v>4.6451766399999999</v>
      </c>
      <c r="Q57" s="760">
        <v>4.5787058299999996</v>
      </c>
      <c r="R57" s="760">
        <v>4.5968819500000002</v>
      </c>
      <c r="S57" s="760">
        <v>4.67297312</v>
      </c>
      <c r="T57" s="761">
        <v>4.7629216299999992</v>
      </c>
      <c r="U57" s="979" t="s">
        <v>1183</v>
      </c>
      <c r="V57" s="1015"/>
      <c r="W57" s="1015"/>
      <c r="X57" s="1015"/>
      <c r="Y57" s="1015"/>
    </row>
    <row r="58" spans="2:28" s="1010" customFormat="1" ht="26.25" customHeight="1" x14ac:dyDescent="0.2">
      <c r="B58" s="587" t="s">
        <v>950</v>
      </c>
      <c r="C58" s="856">
        <v>813.91581585999995</v>
      </c>
      <c r="D58" s="856">
        <v>222.19502775999999</v>
      </c>
      <c r="E58" s="856">
        <v>368.73850677000001</v>
      </c>
      <c r="F58" s="856">
        <v>1851.6774685800001</v>
      </c>
      <c r="G58" s="856">
        <v>285.74134322999998</v>
      </c>
      <c r="H58" s="899">
        <v>4950.0465096499993</v>
      </c>
      <c r="I58" s="762">
        <v>228.61526504999998</v>
      </c>
      <c r="J58" s="760">
        <v>374.60054371000001</v>
      </c>
      <c r="K58" s="760">
        <v>1251.8096296899998</v>
      </c>
      <c r="L58" s="760">
        <v>15147.702628319999</v>
      </c>
      <c r="M58" s="760">
        <v>15362.22560457</v>
      </c>
      <c r="N58" s="760">
        <v>3420.3146678099997</v>
      </c>
      <c r="O58" s="760">
        <v>13091.123923620004</v>
      </c>
      <c r="P58" s="760">
        <v>21261.577367569997</v>
      </c>
      <c r="Q58" s="760">
        <v>11695.965982400001</v>
      </c>
      <c r="R58" s="760">
        <v>11618.039487790002</v>
      </c>
      <c r="S58" s="760">
        <v>13043.10936792</v>
      </c>
      <c r="T58" s="761">
        <v>4950.0465096499993</v>
      </c>
      <c r="U58" s="979" t="s">
        <v>1266</v>
      </c>
      <c r="V58" s="1015"/>
      <c r="W58" s="1015"/>
      <c r="X58" s="1015"/>
      <c r="Y58" s="1015"/>
    </row>
    <row r="59" spans="2:28" s="1010" customFormat="1" ht="26.25" customHeight="1" x14ac:dyDescent="0.2">
      <c r="B59" s="587" t="s">
        <v>951</v>
      </c>
      <c r="C59" s="856">
        <v>79114.819857486611</v>
      </c>
      <c r="D59" s="856">
        <v>115126.83712642548</v>
      </c>
      <c r="E59" s="856">
        <v>114519.50721545707</v>
      </c>
      <c r="F59" s="856">
        <v>139450.11096387703</v>
      </c>
      <c r="G59" s="856">
        <v>114496.5616233482</v>
      </c>
      <c r="H59" s="899">
        <v>339582.8879457385</v>
      </c>
      <c r="I59" s="762">
        <v>124391.75611417733</v>
      </c>
      <c r="J59" s="760">
        <v>197487.26466904415</v>
      </c>
      <c r="K59" s="760">
        <v>195819.89267006362</v>
      </c>
      <c r="L59" s="760">
        <v>178632.29625084091</v>
      </c>
      <c r="M59" s="760">
        <v>176737.44744343663</v>
      </c>
      <c r="N59" s="760">
        <v>349624.53426738078</v>
      </c>
      <c r="O59" s="760">
        <v>341544.39465087902</v>
      </c>
      <c r="P59" s="760">
        <v>348381.56765135902</v>
      </c>
      <c r="Q59" s="760">
        <v>328684.36053181172</v>
      </c>
      <c r="R59" s="760">
        <v>354241.35169071378</v>
      </c>
      <c r="S59" s="760">
        <v>345079.216470065</v>
      </c>
      <c r="T59" s="761">
        <v>339582.8879457385</v>
      </c>
      <c r="U59" s="979" t="s">
        <v>1184</v>
      </c>
      <c r="V59" s="1015"/>
      <c r="W59" s="1015"/>
      <c r="X59" s="1015"/>
      <c r="Y59" s="1015"/>
    </row>
    <row r="60" spans="2:28" s="1010" customFormat="1" ht="26.25" customHeight="1" x14ac:dyDescent="0.2">
      <c r="B60" s="587" t="s">
        <v>932</v>
      </c>
      <c r="C60" s="856">
        <v>1904.1647925900002</v>
      </c>
      <c r="D60" s="856">
        <v>4389.6323525259813</v>
      </c>
      <c r="E60" s="856">
        <v>3960.2638191286214</v>
      </c>
      <c r="F60" s="856">
        <v>3758.2336708471785</v>
      </c>
      <c r="G60" s="856">
        <v>5756.1969128833025</v>
      </c>
      <c r="H60" s="899">
        <v>25976.018511461236</v>
      </c>
      <c r="I60" s="762">
        <v>6608.7388325055144</v>
      </c>
      <c r="J60" s="760">
        <v>6203.7513637955699</v>
      </c>
      <c r="K60" s="760">
        <v>6128.508168032311</v>
      </c>
      <c r="L60" s="760">
        <v>5621.5179959146417</v>
      </c>
      <c r="M60" s="760">
        <v>10391.059122284769</v>
      </c>
      <c r="N60" s="760">
        <v>28341.098415956538</v>
      </c>
      <c r="O60" s="760">
        <v>25347.556942161074</v>
      </c>
      <c r="P60" s="760">
        <v>25994.742993236392</v>
      </c>
      <c r="Q60" s="760">
        <v>31251.922625655006</v>
      </c>
      <c r="R60" s="760">
        <v>25709.734242009836</v>
      </c>
      <c r="S60" s="760">
        <v>31852.88803159595</v>
      </c>
      <c r="T60" s="761">
        <v>25976.018511461236</v>
      </c>
      <c r="U60" s="979" t="s">
        <v>1036</v>
      </c>
      <c r="V60" s="1015"/>
      <c r="W60" s="1015"/>
      <c r="X60" s="1015"/>
      <c r="Y60" s="1015"/>
    </row>
    <row r="61" spans="2:28" s="958" customFormat="1" ht="9.9499999999999993" customHeight="1" x14ac:dyDescent="0.2">
      <c r="B61" s="585"/>
      <c r="C61" s="856"/>
      <c r="D61" s="856"/>
      <c r="E61" s="856"/>
      <c r="F61" s="856"/>
      <c r="G61" s="856"/>
      <c r="H61" s="899"/>
      <c r="I61" s="762"/>
      <c r="J61" s="760"/>
      <c r="K61" s="760"/>
      <c r="L61" s="760"/>
      <c r="M61" s="760"/>
      <c r="N61" s="760"/>
      <c r="O61" s="760"/>
      <c r="P61" s="760"/>
      <c r="Q61" s="760"/>
      <c r="R61" s="760"/>
      <c r="S61" s="760"/>
      <c r="T61" s="761"/>
      <c r="U61" s="1025"/>
      <c r="V61" s="1015"/>
      <c r="W61" s="1015"/>
      <c r="X61" s="1015"/>
      <c r="Y61" s="1015"/>
      <c r="Z61" s="983"/>
      <c r="AA61" s="983"/>
      <c r="AB61" s="983"/>
    </row>
    <row r="62" spans="2:28" s="1010" customFormat="1" ht="30.75" x14ac:dyDescent="0.2">
      <c r="B62" s="585" t="s">
        <v>1429</v>
      </c>
      <c r="C62" s="852">
        <v>0</v>
      </c>
      <c r="D62" s="852">
        <v>0</v>
      </c>
      <c r="E62" s="852">
        <v>0</v>
      </c>
      <c r="F62" s="852">
        <v>0</v>
      </c>
      <c r="G62" s="852">
        <v>0</v>
      </c>
      <c r="H62" s="895">
        <v>0</v>
      </c>
      <c r="I62" s="765">
        <v>0</v>
      </c>
      <c r="J62" s="763">
        <v>0</v>
      </c>
      <c r="K62" s="763">
        <v>0</v>
      </c>
      <c r="L62" s="763">
        <v>0</v>
      </c>
      <c r="M62" s="763">
        <v>0</v>
      </c>
      <c r="N62" s="763">
        <v>0</v>
      </c>
      <c r="O62" s="763">
        <v>0</v>
      </c>
      <c r="P62" s="763">
        <v>0</v>
      </c>
      <c r="Q62" s="763">
        <v>0</v>
      </c>
      <c r="R62" s="763">
        <v>0</v>
      </c>
      <c r="S62" s="763">
        <v>0</v>
      </c>
      <c r="T62" s="764">
        <v>0</v>
      </c>
      <c r="U62" s="1024" t="s">
        <v>1115</v>
      </c>
      <c r="V62" s="1015"/>
      <c r="W62" s="1015"/>
      <c r="X62" s="1015"/>
      <c r="Y62" s="1015"/>
    </row>
    <row r="63" spans="2:28" s="958" customFormat="1" ht="9.9499999999999993" customHeight="1" x14ac:dyDescent="0.2">
      <c r="B63" s="585"/>
      <c r="C63" s="856"/>
      <c r="D63" s="856"/>
      <c r="E63" s="856"/>
      <c r="F63" s="856"/>
      <c r="G63" s="856"/>
      <c r="H63" s="899"/>
      <c r="I63" s="762"/>
      <c r="J63" s="760"/>
      <c r="K63" s="760"/>
      <c r="L63" s="760"/>
      <c r="M63" s="760"/>
      <c r="N63" s="760"/>
      <c r="O63" s="760"/>
      <c r="P63" s="760"/>
      <c r="Q63" s="760"/>
      <c r="R63" s="760"/>
      <c r="S63" s="760"/>
      <c r="T63" s="761"/>
      <c r="U63" s="1025"/>
      <c r="V63" s="1015"/>
      <c r="W63" s="1015"/>
      <c r="X63" s="1015"/>
      <c r="Y63" s="1015"/>
      <c r="Z63" s="983"/>
      <c r="AA63" s="983"/>
      <c r="AB63" s="983"/>
    </row>
    <row r="64" spans="2:28" s="1010" customFormat="1" ht="30.75" x14ac:dyDescent="0.2">
      <c r="B64" s="585" t="s">
        <v>845</v>
      </c>
      <c r="C64" s="852">
        <v>29409.219794289209</v>
      </c>
      <c r="D64" s="852">
        <v>31039.396673110801</v>
      </c>
      <c r="E64" s="852">
        <v>15153.782204498199</v>
      </c>
      <c r="F64" s="852">
        <v>24763.608441730004</v>
      </c>
      <c r="G64" s="852">
        <v>16023.468528470001</v>
      </c>
      <c r="H64" s="895">
        <v>32939.236445139999</v>
      </c>
      <c r="I64" s="765">
        <v>13597.589303390001</v>
      </c>
      <c r="J64" s="763">
        <v>24038.646170381002</v>
      </c>
      <c r="K64" s="763">
        <v>38942.854528247008</v>
      </c>
      <c r="L64" s="763">
        <v>23526.091467803002</v>
      </c>
      <c r="M64" s="763">
        <v>16662.883419727998</v>
      </c>
      <c r="N64" s="763">
        <v>59622.237517382011</v>
      </c>
      <c r="O64" s="763">
        <v>52459.690831500011</v>
      </c>
      <c r="P64" s="763">
        <v>46782.967347717007</v>
      </c>
      <c r="Q64" s="763">
        <v>21496.174596937002</v>
      </c>
      <c r="R64" s="763">
        <v>20440.027645406401</v>
      </c>
      <c r="S64" s="763">
        <v>35077.491589729994</v>
      </c>
      <c r="T64" s="764">
        <v>32939.236445139999</v>
      </c>
      <c r="U64" s="1024" t="s">
        <v>312</v>
      </c>
      <c r="V64" s="1015"/>
      <c r="W64" s="1015"/>
      <c r="X64" s="1015"/>
      <c r="Y64" s="1015"/>
    </row>
    <row r="65" spans="2:28" s="958" customFormat="1" ht="9.9499999999999993" customHeight="1" x14ac:dyDescent="0.2">
      <c r="B65" s="585"/>
      <c r="C65" s="856"/>
      <c r="D65" s="856"/>
      <c r="E65" s="856"/>
      <c r="F65" s="856"/>
      <c r="G65" s="856"/>
      <c r="H65" s="899"/>
      <c r="I65" s="762"/>
      <c r="J65" s="760"/>
      <c r="K65" s="760"/>
      <c r="L65" s="760"/>
      <c r="M65" s="760"/>
      <c r="N65" s="760"/>
      <c r="O65" s="760"/>
      <c r="P65" s="760"/>
      <c r="Q65" s="760"/>
      <c r="R65" s="760"/>
      <c r="S65" s="760"/>
      <c r="T65" s="761"/>
      <c r="U65" s="1025"/>
      <c r="V65" s="1015"/>
      <c r="W65" s="1015"/>
      <c r="X65" s="1015"/>
      <c r="Y65" s="1015"/>
      <c r="Z65" s="983"/>
      <c r="AA65" s="983"/>
      <c r="AB65" s="983"/>
    </row>
    <row r="66" spans="2:28" s="1010" customFormat="1" ht="30.75" x14ac:dyDescent="0.2">
      <c r="B66" s="585" t="s">
        <v>709</v>
      </c>
      <c r="C66" s="852">
        <v>73028.523778365794</v>
      </c>
      <c r="D66" s="852">
        <v>53219.492796462</v>
      </c>
      <c r="E66" s="852">
        <v>46859.808067545702</v>
      </c>
      <c r="F66" s="852">
        <v>64387.912107048011</v>
      </c>
      <c r="G66" s="852">
        <v>279740.22537769401</v>
      </c>
      <c r="H66" s="895">
        <v>518911.52767778398</v>
      </c>
      <c r="I66" s="765">
        <v>286950.59789825056</v>
      </c>
      <c r="J66" s="763">
        <v>375376.48216761311</v>
      </c>
      <c r="K66" s="763">
        <v>367638.47331656108</v>
      </c>
      <c r="L66" s="763">
        <v>391159.65583520511</v>
      </c>
      <c r="M66" s="763">
        <v>402475.81650487497</v>
      </c>
      <c r="N66" s="763">
        <v>561798.70926134277</v>
      </c>
      <c r="O66" s="763">
        <v>549141.23188303807</v>
      </c>
      <c r="P66" s="763">
        <v>528806.03598025534</v>
      </c>
      <c r="Q66" s="763">
        <v>548954.91595456458</v>
      </c>
      <c r="R66" s="763">
        <v>525541.36916739342</v>
      </c>
      <c r="S66" s="763">
        <v>515050.57358670869</v>
      </c>
      <c r="T66" s="764">
        <v>518911.52767778398</v>
      </c>
      <c r="U66" s="1024" t="s">
        <v>313</v>
      </c>
      <c r="V66" s="1015"/>
      <c r="W66" s="1015"/>
      <c r="X66" s="1015"/>
      <c r="Y66" s="1015"/>
    </row>
    <row r="67" spans="2:28" s="958" customFormat="1" ht="9.9499999999999993" customHeight="1" x14ac:dyDescent="0.2">
      <c r="B67" s="585"/>
      <c r="C67" s="856"/>
      <c r="D67" s="856"/>
      <c r="E67" s="856"/>
      <c r="F67" s="856"/>
      <c r="G67" s="856"/>
      <c r="H67" s="899"/>
      <c r="I67" s="762"/>
      <c r="J67" s="760"/>
      <c r="K67" s="760"/>
      <c r="L67" s="760"/>
      <c r="M67" s="760"/>
      <c r="N67" s="760"/>
      <c r="O67" s="760"/>
      <c r="P67" s="760"/>
      <c r="Q67" s="760"/>
      <c r="R67" s="760"/>
      <c r="S67" s="760"/>
      <c r="T67" s="761"/>
      <c r="U67" s="1025"/>
      <c r="V67" s="1015"/>
      <c r="W67" s="1015"/>
      <c r="X67" s="1015"/>
      <c r="Y67" s="1015"/>
      <c r="Z67" s="983"/>
      <c r="AA67" s="983"/>
      <c r="AB67" s="983"/>
    </row>
    <row r="68" spans="2:28" s="1010" customFormat="1" ht="30.75" x14ac:dyDescent="0.2">
      <c r="B68" s="585" t="s">
        <v>880</v>
      </c>
      <c r="C68" s="852">
        <v>4618.070570623091</v>
      </c>
      <c r="D68" s="852">
        <v>11264.62901325573</v>
      </c>
      <c r="E68" s="852">
        <v>20294.161058448288</v>
      </c>
      <c r="F68" s="852">
        <v>37792.961971619225</v>
      </c>
      <c r="G68" s="852">
        <v>50212.538025059315</v>
      </c>
      <c r="H68" s="895">
        <v>101464.3998484004</v>
      </c>
      <c r="I68" s="765">
        <v>51861.49100423135</v>
      </c>
      <c r="J68" s="763">
        <v>74940.823861266399</v>
      </c>
      <c r="K68" s="763">
        <v>74916.555210111488</v>
      </c>
      <c r="L68" s="763">
        <v>77492.063977856465</v>
      </c>
      <c r="M68" s="763">
        <v>76198.432915880054</v>
      </c>
      <c r="N68" s="763">
        <v>77326.00774236444</v>
      </c>
      <c r="O68" s="763">
        <v>60537.469728933538</v>
      </c>
      <c r="P68" s="763">
        <v>61265.053360884631</v>
      </c>
      <c r="Q68" s="763">
        <v>89776.015683086793</v>
      </c>
      <c r="R68" s="763">
        <v>107925.16697998623</v>
      </c>
      <c r="S68" s="763">
        <v>107952.42582128572</v>
      </c>
      <c r="T68" s="764">
        <v>101464.3998484004</v>
      </c>
      <c r="U68" s="1024" t="s">
        <v>5</v>
      </c>
      <c r="V68" s="1015"/>
      <c r="W68" s="1015"/>
      <c r="X68" s="1015"/>
      <c r="Y68" s="1015"/>
    </row>
    <row r="69" spans="2:28" s="958" customFormat="1" ht="9.9499999999999993" customHeight="1" x14ac:dyDescent="0.2">
      <c r="B69" s="585"/>
      <c r="C69" s="856"/>
      <c r="D69" s="856"/>
      <c r="E69" s="856"/>
      <c r="F69" s="856"/>
      <c r="G69" s="856"/>
      <c r="H69" s="899"/>
      <c r="I69" s="762"/>
      <c r="J69" s="760"/>
      <c r="K69" s="760"/>
      <c r="L69" s="760"/>
      <c r="M69" s="760"/>
      <c r="N69" s="760"/>
      <c r="O69" s="760"/>
      <c r="P69" s="760"/>
      <c r="Q69" s="760"/>
      <c r="R69" s="760"/>
      <c r="S69" s="760"/>
      <c r="T69" s="761"/>
      <c r="U69" s="1025"/>
      <c r="V69" s="1015"/>
      <c r="W69" s="1015"/>
      <c r="X69" s="1015"/>
      <c r="Y69" s="1015"/>
      <c r="Z69" s="983"/>
      <c r="AA69" s="983"/>
      <c r="AB69" s="983"/>
    </row>
    <row r="70" spans="2:28" s="1010" customFormat="1" ht="30.75" x14ac:dyDescent="0.2">
      <c r="B70" s="585" t="s">
        <v>1430</v>
      </c>
      <c r="C70" s="852">
        <v>26833.56275542</v>
      </c>
      <c r="D70" s="852">
        <v>80210.69372807999</v>
      </c>
      <c r="E70" s="852">
        <v>84268.51320496999</v>
      </c>
      <c r="F70" s="852">
        <v>144864.15185352004</v>
      </c>
      <c r="G70" s="852">
        <v>111383.47119726001</v>
      </c>
      <c r="H70" s="895">
        <v>396663.88924007997</v>
      </c>
      <c r="I70" s="765">
        <v>108467.83141821</v>
      </c>
      <c r="J70" s="763">
        <v>152757.85479561999</v>
      </c>
      <c r="K70" s="763">
        <v>144112.49435173001</v>
      </c>
      <c r="L70" s="763">
        <v>139077.37039097003</v>
      </c>
      <c r="M70" s="763">
        <v>153762.99961065999</v>
      </c>
      <c r="N70" s="763">
        <v>286666.92273400002</v>
      </c>
      <c r="O70" s="763">
        <v>291577.2749746</v>
      </c>
      <c r="P70" s="763">
        <v>306096.32206457999</v>
      </c>
      <c r="Q70" s="763">
        <v>325535.10549372004</v>
      </c>
      <c r="R70" s="763">
        <v>337406.12359158002</v>
      </c>
      <c r="S70" s="763">
        <v>376555.14464835008</v>
      </c>
      <c r="T70" s="764">
        <v>396663.88924007997</v>
      </c>
      <c r="U70" s="1024" t="s">
        <v>1116</v>
      </c>
      <c r="V70" s="1015"/>
      <c r="W70" s="1015"/>
      <c r="X70" s="1015"/>
      <c r="Y70" s="1015"/>
    </row>
    <row r="71" spans="2:28" s="958" customFormat="1" ht="9.9499999999999993" customHeight="1" x14ac:dyDescent="0.2">
      <c r="B71" s="585"/>
      <c r="C71" s="856"/>
      <c r="D71" s="856"/>
      <c r="E71" s="856"/>
      <c r="F71" s="856"/>
      <c r="G71" s="856"/>
      <c r="H71" s="899"/>
      <c r="I71" s="762"/>
      <c r="J71" s="760"/>
      <c r="K71" s="760"/>
      <c r="L71" s="760"/>
      <c r="M71" s="760"/>
      <c r="N71" s="760"/>
      <c r="O71" s="760"/>
      <c r="P71" s="760"/>
      <c r="Q71" s="760"/>
      <c r="R71" s="760"/>
      <c r="S71" s="760"/>
      <c r="T71" s="761"/>
      <c r="U71" s="1025"/>
      <c r="V71" s="1015"/>
      <c r="W71" s="1015"/>
      <c r="X71" s="1015"/>
      <c r="Y71" s="1015"/>
      <c r="Z71" s="983"/>
      <c r="AA71" s="983"/>
      <c r="AB71" s="983"/>
    </row>
    <row r="72" spans="2:28" s="1010" customFormat="1" ht="30.75" x14ac:dyDescent="0.2">
      <c r="B72" s="585" t="s">
        <v>711</v>
      </c>
      <c r="C72" s="852">
        <v>48661.97538208394</v>
      </c>
      <c r="D72" s="852">
        <v>80920.998285029113</v>
      </c>
      <c r="E72" s="852">
        <v>77539.952038599047</v>
      </c>
      <c r="F72" s="852">
        <v>85029.60666596111</v>
      </c>
      <c r="G72" s="852">
        <v>98945.085709605322</v>
      </c>
      <c r="H72" s="895">
        <v>247294.1780205027</v>
      </c>
      <c r="I72" s="765">
        <v>106113.50773919518</v>
      </c>
      <c r="J72" s="763">
        <v>144359.31545112879</v>
      </c>
      <c r="K72" s="763">
        <v>145447.20708517273</v>
      </c>
      <c r="L72" s="763">
        <v>144649.69741137151</v>
      </c>
      <c r="M72" s="763">
        <v>151803.09578272703</v>
      </c>
      <c r="N72" s="763">
        <v>224435.8913779193</v>
      </c>
      <c r="O72" s="763">
        <v>226785.22481649456</v>
      </c>
      <c r="P72" s="763">
        <v>231758.50701929527</v>
      </c>
      <c r="Q72" s="763">
        <v>239083.64491394805</v>
      </c>
      <c r="R72" s="763">
        <v>238402.7709428565</v>
      </c>
      <c r="S72" s="763">
        <v>244235.31389382394</v>
      </c>
      <c r="T72" s="764">
        <v>247294.1780205027</v>
      </c>
      <c r="U72" s="1024" t="s">
        <v>852</v>
      </c>
      <c r="V72" s="1015"/>
      <c r="W72" s="1015"/>
      <c r="X72" s="1015"/>
      <c r="Y72" s="1015"/>
    </row>
    <row r="73" spans="2:28" s="958" customFormat="1" ht="9" customHeight="1" x14ac:dyDescent="0.2">
      <c r="B73" s="585"/>
      <c r="C73" s="856"/>
      <c r="D73" s="856"/>
      <c r="E73" s="856"/>
      <c r="F73" s="856"/>
      <c r="G73" s="856"/>
      <c r="H73" s="899"/>
      <c r="I73" s="762"/>
      <c r="J73" s="760"/>
      <c r="K73" s="760"/>
      <c r="L73" s="760"/>
      <c r="M73" s="760"/>
      <c r="N73" s="760"/>
      <c r="O73" s="760"/>
      <c r="P73" s="760"/>
      <c r="Q73" s="760"/>
      <c r="R73" s="760"/>
      <c r="S73" s="760"/>
      <c r="T73" s="761"/>
      <c r="U73" s="1025"/>
      <c r="V73" s="1015"/>
      <c r="W73" s="1015"/>
      <c r="X73" s="1015"/>
      <c r="Y73" s="1015"/>
      <c r="Z73" s="983"/>
      <c r="AA73" s="983"/>
      <c r="AB73" s="983"/>
    </row>
    <row r="74" spans="2:28" s="1010" customFormat="1" ht="30.75" x14ac:dyDescent="0.2">
      <c r="B74" s="585" t="s">
        <v>881</v>
      </c>
      <c r="C74" s="852">
        <v>30334.24625632909</v>
      </c>
      <c r="D74" s="852">
        <v>38703.414154771119</v>
      </c>
      <c r="E74" s="852">
        <v>39782.445384580074</v>
      </c>
      <c r="F74" s="852">
        <v>41430.136592889772</v>
      </c>
      <c r="G74" s="852">
        <v>58516.778156883716</v>
      </c>
      <c r="H74" s="895">
        <v>144781.56603538818</v>
      </c>
      <c r="I74" s="765">
        <v>55277.154442754654</v>
      </c>
      <c r="J74" s="763">
        <v>75537.140246705181</v>
      </c>
      <c r="K74" s="763">
        <v>78824.453146426982</v>
      </c>
      <c r="L74" s="763">
        <v>80712.563541939555</v>
      </c>
      <c r="M74" s="763">
        <v>84017.900593628045</v>
      </c>
      <c r="N74" s="763">
        <v>134479.87224710846</v>
      </c>
      <c r="O74" s="763">
        <v>133241.31023208637</v>
      </c>
      <c r="P74" s="763">
        <v>136502.8242464512</v>
      </c>
      <c r="Q74" s="763">
        <v>139575.28833282136</v>
      </c>
      <c r="R74" s="763">
        <v>145351.08732319582</v>
      </c>
      <c r="S74" s="763">
        <v>142728.63222060323</v>
      </c>
      <c r="T74" s="764">
        <v>144781.56603538818</v>
      </c>
      <c r="U74" s="1024" t="s">
        <v>6</v>
      </c>
      <c r="V74" s="1015"/>
      <c r="W74" s="1015"/>
      <c r="X74" s="1015"/>
      <c r="Y74" s="1015"/>
    </row>
    <row r="75" spans="2:28" s="496" customFormat="1" ht="31.5" thickBot="1" x14ac:dyDescent="0.75">
      <c r="B75" s="1021"/>
      <c r="C75" s="498"/>
      <c r="D75" s="498"/>
      <c r="E75" s="502"/>
      <c r="F75" s="502"/>
      <c r="G75" s="502"/>
      <c r="H75" s="1577"/>
      <c r="I75" s="499"/>
      <c r="J75" s="500"/>
      <c r="K75" s="500"/>
      <c r="L75" s="500"/>
      <c r="M75" s="500"/>
      <c r="N75" s="500"/>
      <c r="O75" s="500"/>
      <c r="P75" s="500"/>
      <c r="Q75" s="500"/>
      <c r="R75" s="500"/>
      <c r="S75" s="500"/>
      <c r="T75" s="501"/>
      <c r="U75" s="503"/>
      <c r="V75" s="497"/>
      <c r="X75" s="497"/>
      <c r="Y75" s="497"/>
    </row>
    <row r="76" spans="2:28" ht="14.25" customHeight="1" thickTop="1" x14ac:dyDescent="0.65">
      <c r="C76" s="262"/>
      <c r="D76" s="262"/>
      <c r="E76" s="262"/>
      <c r="F76" s="262"/>
      <c r="G76" s="262"/>
      <c r="H76" s="262"/>
      <c r="I76" s="262"/>
      <c r="J76" s="262"/>
      <c r="K76" s="262"/>
      <c r="L76" s="262"/>
      <c r="M76" s="262"/>
      <c r="N76" s="262"/>
      <c r="O76" s="262"/>
      <c r="P76" s="262"/>
      <c r="Q76" s="262"/>
      <c r="R76" s="262"/>
      <c r="S76" s="262"/>
      <c r="T76" s="262"/>
      <c r="V76" s="266"/>
      <c r="Y76" s="266"/>
    </row>
    <row r="77" spans="2:28" s="330" customFormat="1" ht="22.5" x14ac:dyDescent="0.5">
      <c r="B77" s="330" t="s">
        <v>1719</v>
      </c>
      <c r="U77" s="474" t="s">
        <v>1721</v>
      </c>
    </row>
    <row r="78" spans="2:28" s="127" customFormat="1" x14ac:dyDescent="0.5">
      <c r="B78" s="62"/>
      <c r="U78" s="255"/>
    </row>
    <row r="79" spans="2:28" s="127" customFormat="1" x14ac:dyDescent="0.5">
      <c r="B79" s="62"/>
      <c r="U79" s="255"/>
    </row>
    <row r="80" spans="2:28" s="127" customFormat="1" ht="18.75" x14ac:dyDescent="0.45">
      <c r="B80" s="141"/>
    </row>
    <row r="81" spans="1:21" s="260" customFormat="1" ht="21.75" customHeight="1" x14ac:dyDescent="0.65">
      <c r="C81" s="263"/>
      <c r="D81" s="263"/>
      <c r="E81" s="263"/>
      <c r="F81" s="263"/>
      <c r="G81" s="263"/>
      <c r="H81" s="263"/>
      <c r="I81" s="1538"/>
      <c r="J81" s="1538"/>
      <c r="K81" s="1538"/>
      <c r="L81" s="1538"/>
      <c r="M81" s="1538"/>
      <c r="N81" s="1538"/>
      <c r="O81" s="1538"/>
      <c r="P81" s="1538"/>
      <c r="Q81" s="1538"/>
      <c r="R81" s="1538"/>
      <c r="S81" s="1538"/>
      <c r="T81" s="1538"/>
    </row>
    <row r="82" spans="1:21" ht="21.75" customHeight="1" x14ac:dyDescent="0.65">
      <c r="I82" s="1538"/>
      <c r="J82" s="1538"/>
      <c r="K82" s="1538"/>
      <c r="L82" s="1538"/>
      <c r="M82" s="1538"/>
      <c r="N82" s="1538"/>
      <c r="O82" s="1538"/>
      <c r="P82" s="1538"/>
      <c r="Q82" s="1538"/>
      <c r="R82" s="1538"/>
      <c r="S82" s="1538"/>
      <c r="T82" s="1538"/>
      <c r="U82" s="261"/>
    </row>
    <row r="83" spans="1:21" ht="21.75" customHeight="1" x14ac:dyDescent="0.65">
      <c r="C83" s="264"/>
      <c r="D83" s="264"/>
      <c r="E83" s="264"/>
      <c r="F83" s="264"/>
      <c r="G83" s="264"/>
      <c r="H83" s="264"/>
      <c r="I83" s="1538"/>
      <c r="J83" s="1538"/>
      <c r="K83" s="1538"/>
      <c r="L83" s="1538"/>
      <c r="M83" s="1538"/>
      <c r="N83" s="1538"/>
      <c r="O83" s="1538"/>
      <c r="P83" s="1538"/>
      <c r="Q83" s="1538"/>
      <c r="R83" s="1538"/>
      <c r="S83" s="1538"/>
      <c r="T83" s="1538"/>
      <c r="U83" s="261"/>
    </row>
    <row r="84" spans="1:21" s="260" customFormat="1" ht="21.75" customHeight="1" x14ac:dyDescent="0.65">
      <c r="A84" s="261"/>
      <c r="I84" s="1538"/>
      <c r="J84" s="1538"/>
      <c r="K84" s="1538"/>
      <c r="L84" s="1538"/>
      <c r="M84" s="1538"/>
      <c r="N84" s="1538"/>
      <c r="O84" s="1538"/>
      <c r="P84" s="1538"/>
      <c r="Q84" s="1538"/>
      <c r="R84" s="1538"/>
      <c r="S84" s="1538"/>
      <c r="T84" s="1538"/>
    </row>
    <row r="85" spans="1:21" ht="21.75" customHeight="1" x14ac:dyDescent="0.65">
      <c r="I85" s="1538"/>
      <c r="J85" s="1538"/>
      <c r="K85" s="1538"/>
      <c r="L85" s="1538"/>
      <c r="M85" s="1538"/>
      <c r="N85" s="1538"/>
      <c r="O85" s="1538"/>
      <c r="P85" s="1538"/>
      <c r="Q85" s="1538"/>
      <c r="R85" s="1538"/>
      <c r="S85" s="1538"/>
      <c r="T85" s="1538"/>
      <c r="U85" s="261"/>
    </row>
    <row r="86" spans="1:21" ht="21.75" customHeight="1" x14ac:dyDescent="0.65">
      <c r="I86" s="1538"/>
      <c r="J86" s="1538"/>
      <c r="K86" s="1538"/>
      <c r="L86" s="1538"/>
      <c r="M86" s="1538"/>
      <c r="N86" s="1538"/>
      <c r="O86" s="1538"/>
      <c r="P86" s="1538"/>
      <c r="Q86" s="1538"/>
      <c r="R86" s="1538"/>
      <c r="S86" s="1538"/>
      <c r="T86" s="1538"/>
      <c r="U86" s="261"/>
    </row>
    <row r="87" spans="1:21" ht="21.75" customHeight="1" x14ac:dyDescent="0.65">
      <c r="I87" s="1538"/>
      <c r="J87" s="1538"/>
      <c r="K87" s="1538"/>
      <c r="L87" s="1538"/>
      <c r="M87" s="1538"/>
      <c r="N87" s="1538"/>
      <c r="O87" s="1538"/>
      <c r="P87" s="1538"/>
      <c r="Q87" s="1538"/>
      <c r="R87" s="1538"/>
      <c r="S87" s="1538"/>
      <c r="T87" s="1538"/>
      <c r="U87" s="261"/>
    </row>
    <row r="88" spans="1:21" ht="21.75" customHeight="1" x14ac:dyDescent="0.65">
      <c r="I88" s="1538"/>
      <c r="J88" s="1538"/>
      <c r="K88" s="1538"/>
      <c r="L88" s="1538"/>
      <c r="M88" s="1538"/>
      <c r="N88" s="1538"/>
      <c r="O88" s="1538"/>
      <c r="P88" s="1538"/>
      <c r="Q88" s="1538"/>
      <c r="R88" s="1538"/>
      <c r="S88" s="1538"/>
      <c r="T88" s="1538"/>
      <c r="U88" s="261"/>
    </row>
    <row r="89" spans="1:21" ht="21.75" customHeight="1" x14ac:dyDescent="0.65">
      <c r="I89" s="1538"/>
      <c r="J89" s="1538"/>
      <c r="K89" s="1538"/>
      <c r="L89" s="1538"/>
      <c r="M89" s="1538"/>
      <c r="N89" s="1538"/>
      <c r="O89" s="1538"/>
      <c r="P89" s="1538"/>
      <c r="Q89" s="1538"/>
      <c r="R89" s="1538"/>
      <c r="S89" s="1538"/>
      <c r="T89" s="1538"/>
      <c r="U89" s="261"/>
    </row>
    <row r="90" spans="1:21" ht="21.75" customHeight="1" x14ac:dyDescent="0.65">
      <c r="I90" s="1538"/>
      <c r="J90" s="1538"/>
      <c r="K90" s="1538"/>
      <c r="L90" s="1538"/>
      <c r="M90" s="1538"/>
      <c r="N90" s="1538"/>
      <c r="O90" s="1538"/>
      <c r="P90" s="1538"/>
      <c r="Q90" s="1538"/>
      <c r="R90" s="1538"/>
      <c r="S90" s="1538"/>
      <c r="T90" s="1538"/>
      <c r="U90" s="261"/>
    </row>
    <row r="91" spans="1:21" ht="21.75" customHeight="1" x14ac:dyDescent="0.65">
      <c r="I91" s="1538"/>
      <c r="J91" s="1538"/>
      <c r="K91" s="1538"/>
      <c r="L91" s="1538"/>
      <c r="M91" s="1538"/>
      <c r="N91" s="1538"/>
      <c r="O91" s="1538"/>
      <c r="P91" s="1538"/>
      <c r="Q91" s="1538"/>
      <c r="R91" s="1538"/>
      <c r="S91" s="1538"/>
      <c r="T91" s="1538"/>
      <c r="U91" s="261"/>
    </row>
    <row r="92" spans="1:21" ht="21.75" customHeight="1" x14ac:dyDescent="0.65">
      <c r="I92" s="1538"/>
      <c r="J92" s="1538"/>
      <c r="K92" s="1538"/>
      <c r="L92" s="1538"/>
      <c r="M92" s="1538"/>
      <c r="N92" s="1538"/>
      <c r="O92" s="1538"/>
      <c r="P92" s="1538"/>
      <c r="Q92" s="1538"/>
      <c r="R92" s="1538"/>
      <c r="S92" s="1538"/>
      <c r="T92" s="1538"/>
      <c r="U92" s="261"/>
    </row>
    <row r="93" spans="1:21" ht="21.75" customHeight="1" x14ac:dyDescent="0.65">
      <c r="I93" s="1538"/>
      <c r="J93" s="1538"/>
      <c r="K93" s="1538"/>
      <c r="L93" s="1538"/>
      <c r="M93" s="1538"/>
      <c r="N93" s="1538"/>
      <c r="O93" s="1538"/>
      <c r="P93" s="1538"/>
      <c r="Q93" s="1538"/>
      <c r="R93" s="1538"/>
      <c r="S93" s="1538"/>
      <c r="T93" s="1538"/>
      <c r="U93" s="261"/>
    </row>
    <row r="94" spans="1:21" ht="21.75" customHeight="1" x14ac:dyDescent="0.65">
      <c r="I94" s="1538"/>
      <c r="J94" s="1538"/>
      <c r="K94" s="1538"/>
      <c r="L94" s="1538"/>
      <c r="M94" s="1538"/>
      <c r="N94" s="1538"/>
      <c r="O94" s="1538"/>
      <c r="P94" s="1538"/>
      <c r="Q94" s="1538"/>
      <c r="R94" s="1538"/>
      <c r="S94" s="1538"/>
      <c r="T94" s="1538"/>
      <c r="U94" s="261"/>
    </row>
    <row r="95" spans="1:21" ht="21.75" customHeight="1" x14ac:dyDescent="0.65">
      <c r="I95" s="1538"/>
      <c r="J95" s="1538"/>
      <c r="K95" s="1538"/>
      <c r="L95" s="1538"/>
      <c r="M95" s="1538"/>
      <c r="N95" s="1538"/>
      <c r="O95" s="1538"/>
      <c r="P95" s="1538"/>
      <c r="Q95" s="1538"/>
      <c r="R95" s="1538"/>
      <c r="S95" s="1538"/>
      <c r="T95" s="1538"/>
      <c r="U95" s="261"/>
    </row>
    <row r="96" spans="1:21" ht="21.75" customHeight="1" x14ac:dyDescent="0.65">
      <c r="I96" s="1538"/>
      <c r="J96" s="1538"/>
      <c r="K96" s="1538"/>
      <c r="L96" s="1538"/>
      <c r="M96" s="1538"/>
      <c r="N96" s="1538"/>
      <c r="O96" s="1538"/>
      <c r="P96" s="1538"/>
      <c r="Q96" s="1538"/>
      <c r="R96" s="1538"/>
      <c r="S96" s="1538"/>
      <c r="T96" s="1538"/>
      <c r="U96" s="261"/>
    </row>
    <row r="97" spans="9:20" s="261" customFormat="1" ht="21.75" customHeight="1" x14ac:dyDescent="0.65">
      <c r="I97" s="1538"/>
      <c r="J97" s="1538"/>
      <c r="K97" s="1538"/>
      <c r="L97" s="1538"/>
      <c r="M97" s="1538"/>
      <c r="N97" s="1538"/>
      <c r="O97" s="1538"/>
      <c r="P97" s="1538"/>
      <c r="Q97" s="1538"/>
      <c r="R97" s="1538"/>
      <c r="S97" s="1538"/>
      <c r="T97" s="1538"/>
    </row>
    <row r="98" spans="9:20" s="261" customFormat="1" ht="21.75" customHeight="1" x14ac:dyDescent="0.65">
      <c r="I98" s="1538"/>
      <c r="J98" s="1538"/>
      <c r="K98" s="1538"/>
      <c r="L98" s="1538"/>
      <c r="M98" s="1538"/>
      <c r="N98" s="1538"/>
      <c r="O98" s="1538"/>
      <c r="P98" s="1538"/>
      <c r="Q98" s="1538"/>
      <c r="R98" s="1538"/>
      <c r="S98" s="1538"/>
      <c r="T98" s="1538"/>
    </row>
    <row r="99" spans="9:20" s="261" customFormat="1" ht="21.75" customHeight="1" x14ac:dyDescent="0.65">
      <c r="I99" s="1538"/>
      <c r="J99" s="1538"/>
      <c r="K99" s="1538"/>
      <c r="L99" s="1538"/>
      <c r="M99" s="1538"/>
      <c r="N99" s="1538"/>
      <c r="O99" s="1538"/>
      <c r="P99" s="1538"/>
      <c r="Q99" s="1538"/>
      <c r="R99" s="1538"/>
      <c r="S99" s="1538"/>
      <c r="T99" s="1538"/>
    </row>
    <row r="100" spans="9:20" s="261" customFormat="1" ht="21.75" customHeight="1" x14ac:dyDescent="0.65">
      <c r="I100" s="1538"/>
      <c r="J100" s="1538"/>
      <c r="K100" s="1538"/>
      <c r="L100" s="1538"/>
      <c r="M100" s="1538"/>
      <c r="N100" s="1538"/>
      <c r="O100" s="1538"/>
      <c r="P100" s="1538"/>
      <c r="Q100" s="1538"/>
      <c r="R100" s="1538"/>
      <c r="S100" s="1538"/>
      <c r="T100" s="1538"/>
    </row>
    <row r="101" spans="9:20" s="261" customFormat="1" ht="21.75" customHeight="1" x14ac:dyDescent="0.65">
      <c r="I101" s="1538"/>
      <c r="J101" s="1538"/>
      <c r="K101" s="1538"/>
      <c r="L101" s="1538"/>
      <c r="M101" s="1538"/>
      <c r="N101" s="1538"/>
      <c r="O101" s="1538"/>
      <c r="P101" s="1538"/>
      <c r="Q101" s="1538"/>
      <c r="R101" s="1538"/>
      <c r="S101" s="1538"/>
      <c r="T101" s="1538"/>
    </row>
    <row r="102" spans="9:20" s="261" customFormat="1" ht="21.75" customHeight="1" x14ac:dyDescent="0.65">
      <c r="I102" s="1538"/>
      <c r="J102" s="1538"/>
      <c r="K102" s="1538"/>
      <c r="L102" s="1538"/>
      <c r="M102" s="1538"/>
      <c r="N102" s="1538"/>
      <c r="O102" s="1538"/>
      <c r="P102" s="1538"/>
      <c r="Q102" s="1538"/>
      <c r="R102" s="1538"/>
      <c r="S102" s="1538"/>
      <c r="T102" s="1538"/>
    </row>
    <row r="103" spans="9:20" s="261" customFormat="1" ht="21.75" customHeight="1" x14ac:dyDescent="0.65">
      <c r="I103" s="1538"/>
      <c r="J103" s="1538"/>
      <c r="K103" s="1538"/>
      <c r="L103" s="1538"/>
      <c r="M103" s="1538"/>
      <c r="N103" s="1538"/>
      <c r="O103" s="1538"/>
      <c r="P103" s="1538"/>
      <c r="Q103" s="1538"/>
      <c r="R103" s="1538"/>
      <c r="S103" s="1538"/>
      <c r="T103" s="1538"/>
    </row>
    <row r="104" spans="9:20" s="261" customFormat="1" ht="21.75" customHeight="1" x14ac:dyDescent="0.65">
      <c r="I104" s="1538"/>
      <c r="J104" s="1538"/>
      <c r="K104" s="1538"/>
      <c r="L104" s="1538"/>
      <c r="M104" s="1538"/>
      <c r="N104" s="1538"/>
      <c r="O104" s="1538"/>
      <c r="P104" s="1538"/>
      <c r="Q104" s="1538"/>
      <c r="R104" s="1538"/>
      <c r="S104" s="1538"/>
      <c r="T104" s="1538"/>
    </row>
    <row r="105" spans="9:20" s="261" customFormat="1" ht="21.75" customHeight="1" x14ac:dyDescent="0.65">
      <c r="I105" s="1538"/>
      <c r="J105" s="1538"/>
      <c r="K105" s="1538"/>
      <c r="L105" s="1538"/>
      <c r="M105" s="1538"/>
      <c r="N105" s="1538"/>
      <c r="O105" s="1538"/>
      <c r="P105" s="1538"/>
      <c r="Q105" s="1538"/>
      <c r="R105" s="1538"/>
      <c r="S105" s="1538"/>
      <c r="T105" s="1538"/>
    </row>
    <row r="106" spans="9:20" s="261" customFormat="1" ht="21.75" customHeight="1" x14ac:dyDescent="0.65">
      <c r="I106" s="1538"/>
      <c r="J106" s="1538"/>
      <c r="K106" s="1538"/>
      <c r="L106" s="1538"/>
      <c r="M106" s="1538"/>
      <c r="N106" s="1538"/>
      <c r="O106" s="1538"/>
      <c r="P106" s="1538"/>
      <c r="Q106" s="1538"/>
      <c r="R106" s="1538"/>
      <c r="S106" s="1538"/>
      <c r="T106" s="1538"/>
    </row>
    <row r="107" spans="9:20" s="261" customFormat="1" ht="21.75" customHeight="1" x14ac:dyDescent="0.65">
      <c r="I107" s="1538"/>
      <c r="J107" s="1538"/>
      <c r="K107" s="1538"/>
      <c r="L107" s="1538"/>
      <c r="M107" s="1538"/>
      <c r="N107" s="1538"/>
      <c r="O107" s="1538"/>
      <c r="P107" s="1538"/>
      <c r="Q107" s="1538"/>
      <c r="R107" s="1538"/>
      <c r="S107" s="1538"/>
      <c r="T107" s="1538"/>
    </row>
    <row r="108" spans="9:20" s="261" customFormat="1" ht="21.75" customHeight="1" x14ac:dyDescent="0.65">
      <c r="I108" s="1538"/>
      <c r="J108" s="1538"/>
      <c r="K108" s="1538"/>
      <c r="L108" s="1538"/>
      <c r="M108" s="1538"/>
      <c r="N108" s="1538"/>
      <c r="O108" s="1538"/>
      <c r="P108" s="1538"/>
      <c r="Q108" s="1538"/>
      <c r="R108" s="1538"/>
      <c r="S108" s="1538"/>
      <c r="T108" s="1538"/>
    </row>
    <row r="109" spans="9:20" s="261" customFormat="1" ht="21.75" customHeight="1" x14ac:dyDescent="0.65">
      <c r="I109" s="1538"/>
      <c r="J109" s="1538"/>
      <c r="K109" s="1538"/>
      <c r="L109" s="1538"/>
      <c r="M109" s="1538"/>
      <c r="N109" s="1538"/>
      <c r="O109" s="1538"/>
      <c r="P109" s="1538"/>
      <c r="Q109" s="1538"/>
      <c r="R109" s="1538"/>
      <c r="S109" s="1538"/>
      <c r="T109" s="1538"/>
    </row>
    <row r="110" spans="9:20" s="261" customFormat="1" ht="21.75" customHeight="1" x14ac:dyDescent="0.65">
      <c r="I110" s="1538"/>
      <c r="J110" s="1538"/>
      <c r="K110" s="1538"/>
      <c r="L110" s="1538"/>
      <c r="M110" s="1538"/>
      <c r="N110" s="1538"/>
      <c r="O110" s="1538"/>
      <c r="P110" s="1538"/>
      <c r="Q110" s="1538"/>
      <c r="R110" s="1538"/>
      <c r="S110" s="1538"/>
      <c r="T110" s="1538"/>
    </row>
    <row r="111" spans="9:20" s="261" customFormat="1" ht="21.75" customHeight="1" x14ac:dyDescent="0.65">
      <c r="I111" s="1538"/>
      <c r="J111" s="1538"/>
      <c r="K111" s="1538"/>
      <c r="L111" s="1538"/>
      <c r="M111" s="1538"/>
      <c r="N111" s="1538"/>
      <c r="O111" s="1538"/>
      <c r="P111" s="1538"/>
      <c r="Q111" s="1538"/>
      <c r="R111" s="1538"/>
      <c r="S111" s="1538"/>
      <c r="T111" s="1538"/>
    </row>
    <row r="112" spans="9:20" s="261" customFormat="1" ht="21.75" customHeight="1" x14ac:dyDescent="0.65">
      <c r="I112" s="1538"/>
      <c r="J112" s="1538"/>
      <c r="K112" s="1538"/>
      <c r="L112" s="1538"/>
      <c r="M112" s="1538"/>
      <c r="N112" s="1538"/>
      <c r="O112" s="1538"/>
      <c r="P112" s="1538"/>
      <c r="Q112" s="1538"/>
      <c r="R112" s="1538"/>
      <c r="S112" s="1538"/>
      <c r="T112" s="1538"/>
    </row>
    <row r="113" spans="9:20" s="261" customFormat="1" ht="21.75" customHeight="1" x14ac:dyDescent="0.65">
      <c r="I113" s="1538"/>
      <c r="J113" s="1538"/>
      <c r="K113" s="1538"/>
      <c r="L113" s="1538"/>
      <c r="M113" s="1538"/>
      <c r="N113" s="1538"/>
      <c r="O113" s="1538"/>
      <c r="P113" s="1538"/>
      <c r="Q113" s="1538"/>
      <c r="R113" s="1538"/>
      <c r="S113" s="1538"/>
      <c r="T113" s="1538"/>
    </row>
    <row r="114" spans="9:20" s="261" customFormat="1" ht="21.75" customHeight="1" x14ac:dyDescent="0.65">
      <c r="I114" s="1538"/>
      <c r="J114" s="1538"/>
      <c r="K114" s="1538"/>
      <c r="L114" s="1538"/>
      <c r="M114" s="1538"/>
      <c r="N114" s="1538"/>
      <c r="O114" s="1538"/>
      <c r="P114" s="1538"/>
      <c r="Q114" s="1538"/>
      <c r="R114" s="1538"/>
      <c r="S114" s="1538"/>
      <c r="T114" s="1538"/>
    </row>
    <row r="115" spans="9:20" s="261" customFormat="1" ht="21.75" customHeight="1" x14ac:dyDescent="0.65">
      <c r="I115" s="1538"/>
      <c r="J115" s="1538"/>
      <c r="K115" s="1538"/>
      <c r="L115" s="1538"/>
      <c r="M115" s="1538"/>
      <c r="N115" s="1538"/>
      <c r="O115" s="1538"/>
      <c r="P115" s="1538"/>
      <c r="Q115" s="1538"/>
      <c r="R115" s="1538"/>
      <c r="S115" s="1538"/>
      <c r="T115" s="1538"/>
    </row>
    <row r="116" spans="9:20" s="261" customFormat="1" ht="21.75" customHeight="1" x14ac:dyDescent="0.65">
      <c r="I116" s="1538"/>
      <c r="J116" s="1538"/>
      <c r="K116" s="1538"/>
      <c r="L116" s="1538"/>
      <c r="M116" s="1538"/>
      <c r="N116" s="1538"/>
      <c r="O116" s="1538"/>
      <c r="P116" s="1538"/>
      <c r="Q116" s="1538"/>
      <c r="R116" s="1538"/>
      <c r="S116" s="1538"/>
      <c r="T116" s="1538"/>
    </row>
    <row r="117" spans="9:20" s="261" customFormat="1" ht="21.75" customHeight="1" x14ac:dyDescent="0.65">
      <c r="I117" s="1538"/>
      <c r="J117" s="1538"/>
      <c r="K117" s="1538"/>
      <c r="L117" s="1538"/>
      <c r="M117" s="1538"/>
      <c r="N117" s="1538"/>
      <c r="O117" s="1538"/>
      <c r="P117" s="1538"/>
      <c r="Q117" s="1538"/>
      <c r="R117" s="1538"/>
      <c r="S117" s="1538"/>
      <c r="T117" s="1538"/>
    </row>
    <row r="118" spans="9:20" s="261" customFormat="1" ht="21.75" customHeight="1" x14ac:dyDescent="0.65">
      <c r="I118" s="1538"/>
      <c r="J118" s="1538"/>
      <c r="K118" s="1538"/>
      <c r="L118" s="1538"/>
      <c r="M118" s="1538"/>
      <c r="N118" s="1538"/>
      <c r="O118" s="1538"/>
      <c r="P118" s="1538"/>
      <c r="Q118" s="1538"/>
      <c r="R118" s="1538"/>
      <c r="S118" s="1538"/>
      <c r="T118" s="1538"/>
    </row>
    <row r="119" spans="9:20" s="261" customFormat="1" ht="21.75" customHeight="1" x14ac:dyDescent="0.65">
      <c r="I119" s="1538"/>
      <c r="J119" s="1538"/>
      <c r="K119" s="1538"/>
      <c r="L119" s="1538"/>
      <c r="M119" s="1538"/>
      <c r="N119" s="1538"/>
      <c r="O119" s="1538"/>
      <c r="P119" s="1538"/>
      <c r="Q119" s="1538"/>
      <c r="R119" s="1538"/>
      <c r="S119" s="1538"/>
      <c r="T119" s="1538"/>
    </row>
    <row r="120" spans="9:20" s="261" customFormat="1" ht="21.75" customHeight="1" x14ac:dyDescent="0.65">
      <c r="I120" s="1538"/>
      <c r="J120" s="1538"/>
      <c r="K120" s="1538"/>
      <c r="L120" s="1538"/>
      <c r="M120" s="1538"/>
      <c r="N120" s="1538"/>
      <c r="O120" s="1538"/>
      <c r="P120" s="1538"/>
      <c r="Q120" s="1538"/>
      <c r="R120" s="1538"/>
      <c r="S120" s="1538"/>
      <c r="T120" s="1538"/>
    </row>
    <row r="121" spans="9:20" s="261" customFormat="1" ht="21.75" customHeight="1" x14ac:dyDescent="0.65">
      <c r="I121" s="1538"/>
      <c r="J121" s="1538"/>
      <c r="K121" s="1538"/>
      <c r="L121" s="1538"/>
      <c r="M121" s="1538"/>
      <c r="N121" s="1538"/>
      <c r="O121" s="1538"/>
      <c r="P121" s="1538"/>
      <c r="Q121" s="1538"/>
      <c r="R121" s="1538"/>
      <c r="S121" s="1538"/>
      <c r="T121" s="1538"/>
    </row>
    <row r="122" spans="9:20" s="261" customFormat="1" ht="21.75" customHeight="1" x14ac:dyDescent="0.65">
      <c r="I122" s="1538"/>
      <c r="J122" s="1538"/>
      <c r="K122" s="1538"/>
      <c r="L122" s="1538"/>
      <c r="M122" s="1538"/>
      <c r="N122" s="1538"/>
      <c r="O122" s="1538"/>
      <c r="P122" s="1538"/>
      <c r="Q122" s="1538"/>
      <c r="R122" s="1538"/>
      <c r="S122" s="1538"/>
      <c r="T122" s="1538"/>
    </row>
    <row r="123" spans="9:20" s="261" customFormat="1" ht="21.75" customHeight="1" x14ac:dyDescent="0.65">
      <c r="I123" s="1538"/>
      <c r="J123" s="1538"/>
      <c r="K123" s="1538"/>
      <c r="L123" s="1538"/>
      <c r="M123" s="1538"/>
      <c r="N123" s="1538"/>
      <c r="O123" s="1538"/>
      <c r="P123" s="1538"/>
      <c r="Q123" s="1538"/>
      <c r="R123" s="1538"/>
      <c r="S123" s="1538"/>
      <c r="T123" s="1538"/>
    </row>
    <row r="124" spans="9:20" s="261" customFormat="1" ht="21.75" customHeight="1" x14ac:dyDescent="0.65">
      <c r="I124" s="1538"/>
      <c r="J124" s="1538"/>
      <c r="K124" s="1538"/>
      <c r="L124" s="1538"/>
      <c r="M124" s="1538"/>
      <c r="N124" s="1538"/>
      <c r="O124" s="1538"/>
      <c r="P124" s="1538"/>
      <c r="Q124" s="1538"/>
      <c r="R124" s="1538"/>
      <c r="S124" s="1538"/>
      <c r="T124" s="1538"/>
    </row>
    <row r="125" spans="9:20" s="261" customFormat="1" ht="21.75" customHeight="1" x14ac:dyDescent="0.65">
      <c r="I125" s="1538"/>
      <c r="J125" s="1538"/>
      <c r="K125" s="1538"/>
      <c r="L125" s="1538"/>
      <c r="M125" s="1538"/>
      <c r="N125" s="1538"/>
      <c r="O125" s="1538"/>
      <c r="P125" s="1538"/>
      <c r="Q125" s="1538"/>
      <c r="R125" s="1538"/>
      <c r="S125" s="1538"/>
      <c r="T125" s="1538"/>
    </row>
    <row r="126" spans="9:20" s="261" customFormat="1" ht="21.75" customHeight="1" x14ac:dyDescent="0.65">
      <c r="I126" s="1538"/>
      <c r="J126" s="1538"/>
      <c r="K126" s="1538"/>
      <c r="L126" s="1538"/>
      <c r="M126" s="1538"/>
      <c r="N126" s="1538"/>
      <c r="O126" s="1538"/>
      <c r="P126" s="1538"/>
      <c r="Q126" s="1538"/>
      <c r="R126" s="1538"/>
      <c r="S126" s="1538"/>
      <c r="T126" s="1538"/>
    </row>
    <row r="127" spans="9:20" s="261" customFormat="1" ht="21.75" customHeight="1" x14ac:dyDescent="0.65">
      <c r="I127" s="1538"/>
      <c r="J127" s="1538"/>
      <c r="K127" s="1538"/>
      <c r="L127" s="1538"/>
      <c r="M127" s="1538"/>
      <c r="N127" s="1538"/>
      <c r="O127" s="1538"/>
      <c r="P127" s="1538"/>
      <c r="Q127" s="1538"/>
      <c r="R127" s="1538"/>
      <c r="S127" s="1538"/>
      <c r="T127" s="1538"/>
    </row>
    <row r="128" spans="9:20" s="261" customFormat="1" ht="21.75" customHeight="1" x14ac:dyDescent="0.65">
      <c r="I128" s="1538"/>
      <c r="J128" s="1538"/>
      <c r="K128" s="1538"/>
      <c r="L128" s="1538"/>
      <c r="M128" s="1538"/>
      <c r="N128" s="1538"/>
      <c r="O128" s="1538"/>
      <c r="P128" s="1538"/>
      <c r="Q128" s="1538"/>
      <c r="R128" s="1538"/>
      <c r="S128" s="1538"/>
      <c r="T128" s="1538"/>
    </row>
  </sheetData>
  <mergeCells count="12">
    <mergeCell ref="B4:K4"/>
    <mergeCell ref="L4:U4"/>
    <mergeCell ref="I9:K9"/>
    <mergeCell ref="L9:T9"/>
    <mergeCell ref="U9:U11"/>
    <mergeCell ref="B9:B11"/>
    <mergeCell ref="C9:C11"/>
    <mergeCell ref="E9:E11"/>
    <mergeCell ref="G9:G11"/>
    <mergeCell ref="D9:D11"/>
    <mergeCell ref="F9:F11"/>
    <mergeCell ref="H9:H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&amp;P+7 -</oddFooter>
  </headerFooter>
  <colBreaks count="1" manualBreakCount="1">
    <brk id="11" max="7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128"/>
  <sheetViews>
    <sheetView rightToLeft="1" view="pageBreakPreview" zoomScale="50" zoomScaleNormal="60" zoomScaleSheetLayoutView="50" workbookViewId="0"/>
  </sheetViews>
  <sheetFormatPr defaultColWidth="6" defaultRowHeight="21.75" x14ac:dyDescent="0.5"/>
  <cols>
    <col min="1" max="1" width="6" style="261"/>
    <col min="2" max="2" width="59.7109375" style="260" customWidth="1"/>
    <col min="3" max="3" width="16" style="260" customWidth="1"/>
    <col min="4" max="8" width="16.28515625" style="260" customWidth="1"/>
    <col min="9" max="11" width="16.28515625" style="261" customWidth="1"/>
    <col min="12" max="20" width="15.42578125" style="261" customWidth="1"/>
    <col min="21" max="21" width="59" style="260" customWidth="1"/>
    <col min="22" max="23" width="6" style="261" customWidth="1"/>
    <col min="24" max="24" width="6.5703125" style="261" customWidth="1"/>
    <col min="25" max="25" width="12.85546875" style="261" customWidth="1"/>
    <col min="26" max="29" width="6" style="261" customWidth="1"/>
    <col min="30" max="16384" width="6" style="261"/>
  </cols>
  <sheetData>
    <row r="1" spans="1:28" s="5" customFormat="1" ht="15.75" customHeight="1" x14ac:dyDescent="0.65">
      <c r="B1" s="2"/>
      <c r="C1" s="2"/>
      <c r="D1" s="2"/>
      <c r="E1" s="2"/>
      <c r="F1" s="2"/>
      <c r="G1" s="2"/>
      <c r="H1" s="2"/>
      <c r="I1" s="2"/>
      <c r="J1" s="2"/>
      <c r="K1" s="2"/>
      <c r="L1" s="2"/>
      <c r="M1" s="2"/>
      <c r="N1" s="2"/>
      <c r="O1" s="2"/>
      <c r="P1" s="2"/>
      <c r="Q1" s="2"/>
      <c r="R1" s="2"/>
      <c r="S1" s="2"/>
      <c r="T1" s="2"/>
    </row>
    <row r="2" spans="1:28" s="5" customFormat="1" ht="15.75" customHeight="1" x14ac:dyDescent="0.65">
      <c r="B2" s="2"/>
      <c r="C2" s="2"/>
      <c r="D2" s="2"/>
      <c r="E2" s="2"/>
      <c r="F2" s="2"/>
      <c r="G2" s="2"/>
      <c r="H2" s="2"/>
      <c r="I2" s="2"/>
      <c r="J2" s="2"/>
      <c r="K2" s="2"/>
      <c r="L2" s="2"/>
      <c r="M2" s="2"/>
      <c r="N2" s="2"/>
      <c r="O2" s="2"/>
      <c r="P2" s="2"/>
      <c r="Q2" s="2"/>
      <c r="R2" s="2"/>
      <c r="S2" s="2"/>
      <c r="T2" s="2"/>
    </row>
    <row r="3" spans="1:28" s="5" customFormat="1" ht="15.75" customHeight="1" x14ac:dyDescent="0.65">
      <c r="B3" s="2"/>
      <c r="C3" s="2"/>
      <c r="D3" s="2"/>
      <c r="E3" s="2"/>
      <c r="F3" s="2"/>
      <c r="G3" s="2"/>
      <c r="H3" s="2"/>
      <c r="I3" s="2"/>
      <c r="J3" s="2"/>
      <c r="K3" s="2"/>
      <c r="L3" s="2"/>
      <c r="M3" s="2"/>
      <c r="N3" s="2"/>
      <c r="O3" s="2"/>
      <c r="P3" s="2"/>
      <c r="Q3" s="2"/>
      <c r="R3" s="2"/>
      <c r="S3" s="2"/>
      <c r="T3" s="2"/>
    </row>
    <row r="4" spans="1:28" s="256" customFormat="1" ht="36.75" x14ac:dyDescent="0.85">
      <c r="B4" s="1771" t="s">
        <v>1788</v>
      </c>
      <c r="C4" s="1771"/>
      <c r="D4" s="1771"/>
      <c r="E4" s="1771"/>
      <c r="F4" s="1771"/>
      <c r="G4" s="1771"/>
      <c r="H4" s="1771"/>
      <c r="I4" s="1771"/>
      <c r="J4" s="1771"/>
      <c r="K4" s="1771"/>
      <c r="L4" s="1771" t="s">
        <v>1789</v>
      </c>
      <c r="M4" s="1771"/>
      <c r="N4" s="1771"/>
      <c r="O4" s="1771"/>
      <c r="P4" s="1771"/>
      <c r="Q4" s="1771"/>
      <c r="R4" s="1771"/>
      <c r="S4" s="1771"/>
      <c r="T4" s="1771"/>
      <c r="U4" s="1771"/>
      <c r="V4" s="258"/>
    </row>
    <row r="5" spans="1:28" s="257" customFormat="1" ht="13.5" customHeight="1" x14ac:dyDescent="0.7">
      <c r="I5" s="258"/>
      <c r="J5" s="258"/>
      <c r="K5" s="258"/>
      <c r="L5" s="258"/>
      <c r="M5" s="258"/>
      <c r="N5" s="258"/>
      <c r="O5" s="258"/>
      <c r="P5" s="258"/>
      <c r="Q5" s="258"/>
      <c r="R5" s="258"/>
      <c r="S5" s="258"/>
      <c r="T5" s="258"/>
      <c r="U5" s="258"/>
    </row>
    <row r="6" spans="1:28" s="257" customFormat="1" ht="13.5" customHeight="1" x14ac:dyDescent="0.65">
      <c r="B6" s="259"/>
      <c r="C6" s="259"/>
      <c r="D6" s="259"/>
      <c r="E6" s="259"/>
      <c r="F6" s="259"/>
      <c r="G6" s="259"/>
      <c r="H6" s="259"/>
      <c r="I6" s="259"/>
      <c r="J6" s="259"/>
      <c r="K6" s="259"/>
      <c r="L6" s="259"/>
      <c r="M6" s="259"/>
      <c r="N6" s="259"/>
      <c r="O6" s="259"/>
      <c r="P6" s="259"/>
      <c r="Q6" s="259"/>
      <c r="R6" s="259"/>
      <c r="S6" s="259"/>
      <c r="T6" s="259"/>
      <c r="U6" s="259"/>
    </row>
    <row r="7" spans="1:28" s="509" customFormat="1" ht="22.5" x14ac:dyDescent="0.5">
      <c r="B7" s="510" t="s">
        <v>1718</v>
      </c>
      <c r="C7" s="510"/>
      <c r="D7" s="510"/>
      <c r="E7" s="510"/>
      <c r="F7" s="510"/>
      <c r="G7" s="510"/>
      <c r="H7" s="510"/>
      <c r="I7" s="511"/>
      <c r="J7" s="511"/>
      <c r="K7" s="511"/>
      <c r="L7" s="511"/>
      <c r="M7" s="511"/>
      <c r="N7" s="511"/>
      <c r="O7" s="511"/>
      <c r="P7" s="511"/>
      <c r="Q7" s="511"/>
      <c r="R7" s="511"/>
      <c r="S7" s="511"/>
      <c r="T7" s="511"/>
      <c r="U7" s="512" t="s">
        <v>1722</v>
      </c>
    </row>
    <row r="8" spans="1:28" s="257" customFormat="1" ht="13.5" customHeight="1" thickBot="1" x14ac:dyDescent="0.7">
      <c r="B8" s="259"/>
      <c r="C8" s="259"/>
      <c r="D8" s="259"/>
      <c r="E8" s="259"/>
      <c r="F8" s="259"/>
      <c r="G8" s="259"/>
      <c r="H8" s="259"/>
      <c r="I8" s="259"/>
      <c r="J8" s="259"/>
      <c r="K8" s="259"/>
      <c r="L8" s="259"/>
      <c r="M8" s="259"/>
      <c r="N8" s="259"/>
      <c r="O8" s="259"/>
      <c r="P8" s="259"/>
      <c r="Q8" s="259"/>
      <c r="R8" s="259"/>
      <c r="S8" s="259"/>
      <c r="T8" s="259"/>
      <c r="U8" s="259"/>
    </row>
    <row r="9" spans="1:28" s="507" customFormat="1" ht="26.25" customHeight="1" thickTop="1" x14ac:dyDescent="0.2">
      <c r="A9" s="506"/>
      <c r="B9" s="1772" t="s">
        <v>883</v>
      </c>
      <c r="C9" s="1736">
        <v>2015</v>
      </c>
      <c r="D9" s="1736">
        <v>2016</v>
      </c>
      <c r="E9" s="1736">
        <v>2017</v>
      </c>
      <c r="F9" s="1736">
        <v>2018</v>
      </c>
      <c r="G9" s="1736">
        <v>2019</v>
      </c>
      <c r="H9" s="1736">
        <v>2020</v>
      </c>
      <c r="I9" s="1763">
        <v>2020</v>
      </c>
      <c r="J9" s="1764"/>
      <c r="K9" s="1764"/>
      <c r="L9" s="1761">
        <v>2020</v>
      </c>
      <c r="M9" s="1761"/>
      <c r="N9" s="1761"/>
      <c r="O9" s="1761"/>
      <c r="P9" s="1761"/>
      <c r="Q9" s="1761"/>
      <c r="R9" s="1761"/>
      <c r="S9" s="1761"/>
      <c r="T9" s="1762"/>
      <c r="U9" s="1743" t="s">
        <v>882</v>
      </c>
    </row>
    <row r="10" spans="1:28" s="504" customFormat="1" ht="21" customHeight="1" x14ac:dyDescent="0.2">
      <c r="B10" s="1773"/>
      <c r="C10" s="1737"/>
      <c r="D10" s="1737"/>
      <c r="E10" s="1737"/>
      <c r="F10" s="1737"/>
      <c r="G10" s="1737"/>
      <c r="H10" s="1737"/>
      <c r="I10" s="362" t="s">
        <v>372</v>
      </c>
      <c r="J10" s="363" t="s">
        <v>373</v>
      </c>
      <c r="K10" s="363" t="s">
        <v>374</v>
      </c>
      <c r="L10" s="363" t="s">
        <v>375</v>
      </c>
      <c r="M10" s="363" t="s">
        <v>376</v>
      </c>
      <c r="N10" s="363" t="s">
        <v>366</v>
      </c>
      <c r="O10" s="363" t="s">
        <v>367</v>
      </c>
      <c r="P10" s="363" t="s">
        <v>368</v>
      </c>
      <c r="Q10" s="363" t="s">
        <v>369</v>
      </c>
      <c r="R10" s="363" t="s">
        <v>370</v>
      </c>
      <c r="S10" s="363" t="s">
        <v>371</v>
      </c>
      <c r="T10" s="364" t="s">
        <v>1466</v>
      </c>
      <c r="U10" s="1744"/>
    </row>
    <row r="11" spans="1:28" s="505" customFormat="1" ht="21" customHeight="1" x14ac:dyDescent="0.2">
      <c r="A11" s="504"/>
      <c r="B11" s="1774"/>
      <c r="C11" s="1738"/>
      <c r="D11" s="1738"/>
      <c r="E11" s="1738"/>
      <c r="F11" s="1738"/>
      <c r="G11" s="1738"/>
      <c r="H11" s="1738"/>
      <c r="I11" s="365" t="s">
        <v>669</v>
      </c>
      <c r="J11" s="366" t="s">
        <v>149</v>
      </c>
      <c r="K11" s="366" t="s">
        <v>150</v>
      </c>
      <c r="L11" s="366" t="s">
        <v>151</v>
      </c>
      <c r="M11" s="366" t="s">
        <v>365</v>
      </c>
      <c r="N11" s="366" t="s">
        <v>663</v>
      </c>
      <c r="O11" s="366" t="s">
        <v>664</v>
      </c>
      <c r="P11" s="366" t="s">
        <v>665</v>
      </c>
      <c r="Q11" s="366" t="s">
        <v>666</v>
      </c>
      <c r="R11" s="366" t="s">
        <v>667</v>
      </c>
      <c r="S11" s="366" t="s">
        <v>668</v>
      </c>
      <c r="T11" s="367" t="s">
        <v>662</v>
      </c>
      <c r="U11" s="1745"/>
    </row>
    <row r="12" spans="1:28" s="424" customFormat="1" ht="9" customHeight="1" x14ac:dyDescent="0.7">
      <c r="B12" s="336"/>
      <c r="C12" s="420"/>
      <c r="D12" s="420"/>
      <c r="E12" s="1572"/>
      <c r="F12" s="1572"/>
      <c r="G12" s="1572"/>
      <c r="H12" s="1572"/>
      <c r="I12" s="422"/>
      <c r="J12" s="423"/>
      <c r="K12" s="423"/>
      <c r="L12" s="423"/>
      <c r="M12" s="423"/>
      <c r="N12" s="423"/>
      <c r="O12" s="423"/>
      <c r="P12" s="423"/>
      <c r="Q12" s="423"/>
      <c r="R12" s="423"/>
      <c r="S12" s="423"/>
      <c r="T12" s="490"/>
      <c r="U12" s="493"/>
      <c r="V12" s="494"/>
      <c r="W12" s="495"/>
      <c r="X12" s="495"/>
      <c r="Y12" s="454"/>
      <c r="Z12" s="454"/>
      <c r="AA12" s="454"/>
      <c r="AB12" s="454"/>
    </row>
    <row r="13" spans="1:28" s="1010" customFormat="1" ht="30.75" x14ac:dyDescent="0.2">
      <c r="A13" s="506"/>
      <c r="B13" s="450" t="s">
        <v>7</v>
      </c>
      <c r="C13" s="1006"/>
      <c r="D13" s="1006"/>
      <c r="E13" s="1573"/>
      <c r="F13" s="1573"/>
      <c r="G13" s="1573"/>
      <c r="H13" s="1573"/>
      <c r="I13" s="1008"/>
      <c r="J13" s="1009"/>
      <c r="K13" s="1009"/>
      <c r="L13" s="1009"/>
      <c r="M13" s="1009"/>
      <c r="N13" s="1009"/>
      <c r="O13" s="1009"/>
      <c r="P13" s="1009"/>
      <c r="Q13" s="1009"/>
      <c r="R13" s="1009"/>
      <c r="S13" s="1009"/>
      <c r="T13" s="1007"/>
      <c r="U13" s="374" t="s">
        <v>377</v>
      </c>
    </row>
    <row r="14" spans="1:28" s="1010" customFormat="1" ht="11.25" customHeight="1" x14ac:dyDescent="0.2">
      <c r="B14" s="449"/>
      <c r="C14" s="1011"/>
      <c r="D14" s="1011"/>
      <c r="E14" s="1574"/>
      <c r="F14" s="1574"/>
      <c r="G14" s="1574"/>
      <c r="H14" s="1574"/>
      <c r="I14" s="1012"/>
      <c r="J14" s="1013"/>
      <c r="K14" s="1013"/>
      <c r="L14" s="1013"/>
      <c r="M14" s="1013"/>
      <c r="N14" s="1013"/>
      <c r="O14" s="1013"/>
      <c r="P14" s="1013"/>
      <c r="Q14" s="1013"/>
      <c r="R14" s="1013"/>
      <c r="S14" s="1013"/>
      <c r="T14" s="1014"/>
      <c r="U14" s="597"/>
    </row>
    <row r="15" spans="1:28" s="1010" customFormat="1" ht="28.5" customHeight="1" x14ac:dyDescent="0.2">
      <c r="B15" s="449" t="s">
        <v>9</v>
      </c>
      <c r="C15" s="852">
        <v>6059.5252123749142</v>
      </c>
      <c r="D15" s="852">
        <v>8691.8104422853012</v>
      </c>
      <c r="E15" s="895">
        <v>12120.822058872844</v>
      </c>
      <c r="F15" s="895">
        <v>17757.772550353497</v>
      </c>
      <c r="G15" s="895">
        <v>24694.84640671255</v>
      </c>
      <c r="H15" s="895">
        <v>39803.622297891503</v>
      </c>
      <c r="I15" s="765">
        <v>27595.372716425405</v>
      </c>
      <c r="J15" s="763">
        <v>30458.531194539508</v>
      </c>
      <c r="K15" s="763">
        <v>30522.587592276737</v>
      </c>
      <c r="L15" s="763">
        <v>32496.63452858735</v>
      </c>
      <c r="M15" s="763">
        <v>32301.694554870053</v>
      </c>
      <c r="N15" s="763">
        <v>36289.420512482444</v>
      </c>
      <c r="O15" s="763">
        <v>36483.219821381586</v>
      </c>
      <c r="P15" s="763">
        <v>36986.220361570464</v>
      </c>
      <c r="Q15" s="763">
        <v>38713.151855841912</v>
      </c>
      <c r="R15" s="763">
        <v>39580.32815739057</v>
      </c>
      <c r="S15" s="763">
        <v>39759.305958540157</v>
      </c>
      <c r="T15" s="764">
        <v>39803.622297891503</v>
      </c>
      <c r="U15" s="597" t="s">
        <v>382</v>
      </c>
      <c r="V15" s="1015"/>
      <c r="W15" s="1015"/>
      <c r="X15" s="1015"/>
      <c r="Y15" s="1015"/>
    </row>
    <row r="16" spans="1:28" s="506" customFormat="1" ht="28.5" customHeight="1" x14ac:dyDescent="0.2">
      <c r="B16" s="598" t="s">
        <v>949</v>
      </c>
      <c r="C16" s="852">
        <v>0</v>
      </c>
      <c r="D16" s="852">
        <v>0</v>
      </c>
      <c r="E16" s="895">
        <v>0</v>
      </c>
      <c r="F16" s="895">
        <v>0</v>
      </c>
      <c r="G16" s="895">
        <v>0</v>
      </c>
      <c r="H16" s="895">
        <v>0</v>
      </c>
      <c r="I16" s="765">
        <v>0</v>
      </c>
      <c r="J16" s="763">
        <v>0</v>
      </c>
      <c r="K16" s="763">
        <v>0</v>
      </c>
      <c r="L16" s="763">
        <v>0</v>
      </c>
      <c r="M16" s="763">
        <v>0</v>
      </c>
      <c r="N16" s="763">
        <v>0</v>
      </c>
      <c r="O16" s="763">
        <v>0</v>
      </c>
      <c r="P16" s="763">
        <v>0</v>
      </c>
      <c r="Q16" s="763">
        <v>0</v>
      </c>
      <c r="R16" s="763">
        <v>0</v>
      </c>
      <c r="S16" s="763">
        <v>0</v>
      </c>
      <c r="T16" s="764">
        <v>0</v>
      </c>
      <c r="U16" s="599" t="s">
        <v>939</v>
      </c>
      <c r="V16" s="1015"/>
      <c r="W16" s="1015"/>
      <c r="X16" s="1015"/>
      <c r="Y16" s="1015"/>
    </row>
    <row r="17" spans="2:28" s="506" customFormat="1" ht="28.5" customHeight="1" x14ac:dyDescent="0.2">
      <c r="B17" s="881" t="s">
        <v>946</v>
      </c>
      <c r="C17" s="856">
        <v>0</v>
      </c>
      <c r="D17" s="856">
        <v>0</v>
      </c>
      <c r="E17" s="899">
        <v>0</v>
      </c>
      <c r="F17" s="899">
        <v>0</v>
      </c>
      <c r="G17" s="899">
        <v>0</v>
      </c>
      <c r="H17" s="899">
        <v>0</v>
      </c>
      <c r="I17" s="762">
        <v>0</v>
      </c>
      <c r="J17" s="760">
        <v>0</v>
      </c>
      <c r="K17" s="760">
        <v>0</v>
      </c>
      <c r="L17" s="760">
        <v>0</v>
      </c>
      <c r="M17" s="760">
        <v>0</v>
      </c>
      <c r="N17" s="760">
        <v>0</v>
      </c>
      <c r="O17" s="760">
        <v>0</v>
      </c>
      <c r="P17" s="760">
        <v>0</v>
      </c>
      <c r="Q17" s="760">
        <v>0</v>
      </c>
      <c r="R17" s="760">
        <v>0</v>
      </c>
      <c r="S17" s="760">
        <v>0</v>
      </c>
      <c r="T17" s="761">
        <v>0</v>
      </c>
      <c r="U17" s="884" t="s">
        <v>1703</v>
      </c>
      <c r="V17" s="1015"/>
      <c r="W17" s="1015"/>
      <c r="X17" s="1015"/>
      <c r="Y17" s="1015"/>
    </row>
    <row r="18" spans="2:28" s="506" customFormat="1" ht="28.5" customHeight="1" x14ac:dyDescent="0.2">
      <c r="B18" s="881" t="s">
        <v>927</v>
      </c>
      <c r="C18" s="856">
        <v>0</v>
      </c>
      <c r="D18" s="856">
        <v>0</v>
      </c>
      <c r="E18" s="899">
        <v>0</v>
      </c>
      <c r="F18" s="899">
        <v>0</v>
      </c>
      <c r="G18" s="899">
        <v>0</v>
      </c>
      <c r="H18" s="899">
        <v>0</v>
      </c>
      <c r="I18" s="762">
        <v>0</v>
      </c>
      <c r="J18" s="760">
        <v>0</v>
      </c>
      <c r="K18" s="760">
        <v>0</v>
      </c>
      <c r="L18" s="760">
        <v>0</v>
      </c>
      <c r="M18" s="760">
        <v>0</v>
      </c>
      <c r="N18" s="760">
        <v>0</v>
      </c>
      <c r="O18" s="760">
        <v>0</v>
      </c>
      <c r="P18" s="760">
        <v>0</v>
      </c>
      <c r="Q18" s="760">
        <v>0</v>
      </c>
      <c r="R18" s="760">
        <v>0</v>
      </c>
      <c r="S18" s="760">
        <v>0</v>
      </c>
      <c r="T18" s="761">
        <v>0</v>
      </c>
      <c r="U18" s="884" t="s">
        <v>1300</v>
      </c>
      <c r="V18" s="1015"/>
      <c r="W18" s="1015"/>
      <c r="X18" s="1015"/>
      <c r="Y18" s="1015"/>
    </row>
    <row r="19" spans="2:28" s="506" customFormat="1" ht="28.5" customHeight="1" x14ac:dyDescent="0.2">
      <c r="B19" s="598" t="s">
        <v>928</v>
      </c>
      <c r="C19" s="856">
        <v>2858.587659802914</v>
      </c>
      <c r="D19" s="856">
        <v>4202.9126835503012</v>
      </c>
      <c r="E19" s="899">
        <v>6625.7736624618428</v>
      </c>
      <c r="F19" s="899">
        <v>12843.079029996497</v>
      </c>
      <c r="G19" s="899">
        <v>18490.837147568222</v>
      </c>
      <c r="H19" s="899">
        <v>28970.143574114998</v>
      </c>
      <c r="I19" s="762">
        <v>19227.167809725404</v>
      </c>
      <c r="J19" s="760">
        <v>19938.846681979507</v>
      </c>
      <c r="K19" s="760">
        <v>19857.605384306124</v>
      </c>
      <c r="L19" s="760">
        <v>19402.738225787354</v>
      </c>
      <c r="M19" s="760">
        <v>19020.526701930983</v>
      </c>
      <c r="N19" s="760">
        <v>20046.562176222444</v>
      </c>
      <c r="O19" s="760">
        <v>21583.25325088148</v>
      </c>
      <c r="P19" s="760">
        <v>22841.068764444441</v>
      </c>
      <c r="Q19" s="760">
        <v>24622.702643768764</v>
      </c>
      <c r="R19" s="760">
        <v>25975.624613359058</v>
      </c>
      <c r="S19" s="760">
        <v>27198.497080320158</v>
      </c>
      <c r="T19" s="761">
        <v>28970.143574114998</v>
      </c>
      <c r="U19" s="599" t="s">
        <v>940</v>
      </c>
      <c r="V19" s="1015"/>
      <c r="W19" s="1015"/>
      <c r="X19" s="1015"/>
      <c r="Y19" s="1015"/>
    </row>
    <row r="20" spans="2:28" s="506" customFormat="1" ht="28.5" customHeight="1" x14ac:dyDescent="0.2">
      <c r="B20" s="598" t="s">
        <v>929</v>
      </c>
      <c r="C20" s="856">
        <v>0</v>
      </c>
      <c r="D20" s="856">
        <v>0</v>
      </c>
      <c r="E20" s="899">
        <v>0</v>
      </c>
      <c r="F20" s="899">
        <v>34.654504000000003</v>
      </c>
      <c r="G20" s="899">
        <v>0</v>
      </c>
      <c r="H20" s="899">
        <v>0</v>
      </c>
      <c r="I20" s="762">
        <v>0</v>
      </c>
      <c r="J20" s="760">
        <v>0</v>
      </c>
      <c r="K20" s="760">
        <v>0</v>
      </c>
      <c r="L20" s="760">
        <v>0</v>
      </c>
      <c r="M20" s="760">
        <v>0</v>
      </c>
      <c r="N20" s="760">
        <v>0</v>
      </c>
      <c r="O20" s="760">
        <v>0</v>
      </c>
      <c r="P20" s="760">
        <v>0</v>
      </c>
      <c r="Q20" s="760">
        <v>0</v>
      </c>
      <c r="R20" s="760">
        <v>0</v>
      </c>
      <c r="S20" s="760">
        <v>0</v>
      </c>
      <c r="T20" s="761">
        <v>0</v>
      </c>
      <c r="U20" s="599" t="s">
        <v>941</v>
      </c>
      <c r="V20" s="1015"/>
      <c r="W20" s="1015"/>
      <c r="X20" s="1015"/>
      <c r="Y20" s="1015"/>
    </row>
    <row r="21" spans="2:28" s="506" customFormat="1" ht="28.5" customHeight="1" x14ac:dyDescent="0.2">
      <c r="B21" s="449" t="s">
        <v>936</v>
      </c>
      <c r="C21" s="852">
        <v>623.48423848000004</v>
      </c>
      <c r="D21" s="852">
        <v>898.07419768000011</v>
      </c>
      <c r="E21" s="895">
        <v>1110.77496032</v>
      </c>
      <c r="F21" s="895">
        <v>1430.9229284709998</v>
      </c>
      <c r="G21" s="895">
        <v>1944.8251575300001</v>
      </c>
      <c r="H21" s="895">
        <v>4023.0262565600001</v>
      </c>
      <c r="I21" s="765">
        <v>2209.1727571299998</v>
      </c>
      <c r="J21" s="763">
        <v>2594.0515043200003</v>
      </c>
      <c r="K21" s="763">
        <v>2852.9793120999998</v>
      </c>
      <c r="L21" s="763">
        <v>3078.5776597499998</v>
      </c>
      <c r="M21" s="763">
        <v>3350.4225175399997</v>
      </c>
      <c r="N21" s="763">
        <v>4210.4003307799994</v>
      </c>
      <c r="O21" s="763">
        <v>4196.3778837600003</v>
      </c>
      <c r="P21" s="763">
        <v>4196.0683919900002</v>
      </c>
      <c r="Q21" s="763">
        <v>4165.7388738600002</v>
      </c>
      <c r="R21" s="763">
        <v>4238.1927165899997</v>
      </c>
      <c r="S21" s="763">
        <v>4246.1975395600002</v>
      </c>
      <c r="T21" s="764">
        <v>4023.0262565600001</v>
      </c>
      <c r="U21" s="597" t="s">
        <v>942</v>
      </c>
      <c r="V21" s="1015"/>
      <c r="W21" s="1015"/>
      <c r="X21" s="1015"/>
      <c r="Y21" s="1015"/>
    </row>
    <row r="22" spans="2:28" s="506" customFormat="1" ht="28.5" customHeight="1" x14ac:dyDescent="0.2">
      <c r="B22" s="967" t="s">
        <v>784</v>
      </c>
      <c r="C22" s="856">
        <v>55.378466230000008</v>
      </c>
      <c r="D22" s="856">
        <v>76.646595000000005</v>
      </c>
      <c r="E22" s="899">
        <v>159.84070286999997</v>
      </c>
      <c r="F22" s="899">
        <v>258.40157187</v>
      </c>
      <c r="G22" s="899">
        <v>487.73447233000007</v>
      </c>
      <c r="H22" s="899">
        <v>1042.9519705600001</v>
      </c>
      <c r="I22" s="762">
        <v>722.87213313000007</v>
      </c>
      <c r="J22" s="760">
        <v>776.83653871999991</v>
      </c>
      <c r="K22" s="760">
        <v>1022.8078373</v>
      </c>
      <c r="L22" s="760">
        <v>1248.6515573499996</v>
      </c>
      <c r="M22" s="760">
        <v>1220.1364939399998</v>
      </c>
      <c r="N22" s="760">
        <v>1396.0576788799999</v>
      </c>
      <c r="O22" s="760">
        <v>1350.59512956</v>
      </c>
      <c r="P22" s="760">
        <v>1341.4305154900001</v>
      </c>
      <c r="Q22" s="760">
        <v>1268.0466737600002</v>
      </c>
      <c r="R22" s="760">
        <v>1277.27845619</v>
      </c>
      <c r="S22" s="760">
        <v>1266.7722953599998</v>
      </c>
      <c r="T22" s="761">
        <v>1042.9519705600001</v>
      </c>
      <c r="U22" s="599" t="s">
        <v>1050</v>
      </c>
      <c r="V22" s="1015"/>
      <c r="W22" s="1015"/>
      <c r="X22" s="1015"/>
      <c r="Y22" s="1015"/>
    </row>
    <row r="23" spans="2:28" s="506" customFormat="1" ht="28.5" customHeight="1" x14ac:dyDescent="0.2">
      <c r="B23" s="967" t="s">
        <v>174</v>
      </c>
      <c r="C23" s="856">
        <v>568.10577225000009</v>
      </c>
      <c r="D23" s="856">
        <v>821.42760268000006</v>
      </c>
      <c r="E23" s="899">
        <v>950.9342574499999</v>
      </c>
      <c r="F23" s="899">
        <v>1172.5213566009998</v>
      </c>
      <c r="G23" s="899">
        <v>1457.0906852000001</v>
      </c>
      <c r="H23" s="899">
        <v>2980.074286</v>
      </c>
      <c r="I23" s="762">
        <v>1486.3006239999997</v>
      </c>
      <c r="J23" s="760">
        <v>1817.2149656000001</v>
      </c>
      <c r="K23" s="760">
        <v>1830.1714747999999</v>
      </c>
      <c r="L23" s="760">
        <v>1829.9261024</v>
      </c>
      <c r="M23" s="760">
        <v>2130.2860236000001</v>
      </c>
      <c r="N23" s="760">
        <v>2814.3426519</v>
      </c>
      <c r="O23" s="760">
        <v>2845.7827542</v>
      </c>
      <c r="P23" s="760">
        <v>2854.6378765000004</v>
      </c>
      <c r="Q23" s="760">
        <v>2897.6922000999998</v>
      </c>
      <c r="R23" s="760">
        <v>2960.9142603999999</v>
      </c>
      <c r="S23" s="760">
        <v>2979.4252442000002</v>
      </c>
      <c r="T23" s="761">
        <v>2980.074286</v>
      </c>
      <c r="U23" s="599" t="s">
        <v>943</v>
      </c>
      <c r="V23" s="1015"/>
      <c r="W23" s="1015"/>
      <c r="X23" s="1015"/>
      <c r="Y23" s="1015"/>
    </row>
    <row r="24" spans="2:28" s="506" customFormat="1" ht="28.5" customHeight="1" x14ac:dyDescent="0.2">
      <c r="B24" s="881" t="s">
        <v>918</v>
      </c>
      <c r="C24" s="856">
        <v>568.10577225000009</v>
      </c>
      <c r="D24" s="856">
        <v>821.42760268000006</v>
      </c>
      <c r="E24" s="899">
        <v>950.9342574499999</v>
      </c>
      <c r="F24" s="899">
        <v>1172.5213566009998</v>
      </c>
      <c r="G24" s="899">
        <v>1457.0906852000001</v>
      </c>
      <c r="H24" s="899">
        <v>2980.074286</v>
      </c>
      <c r="I24" s="762">
        <v>1486.3006239999997</v>
      </c>
      <c r="J24" s="760">
        <v>1817.2149656000001</v>
      </c>
      <c r="K24" s="760">
        <v>1830.1714747999999</v>
      </c>
      <c r="L24" s="760">
        <v>1829.9261024</v>
      </c>
      <c r="M24" s="760">
        <v>2130.2860236000001</v>
      </c>
      <c r="N24" s="760">
        <v>2814.3426519</v>
      </c>
      <c r="O24" s="760">
        <v>2845.7827542</v>
      </c>
      <c r="P24" s="760">
        <v>2854.6378765000004</v>
      </c>
      <c r="Q24" s="760">
        <v>2897.6922000999998</v>
      </c>
      <c r="R24" s="760">
        <v>2960.9142603999999</v>
      </c>
      <c r="S24" s="760">
        <v>2979.4252442000002</v>
      </c>
      <c r="T24" s="761">
        <v>2980.074286</v>
      </c>
      <c r="U24" s="884" t="s">
        <v>172</v>
      </c>
      <c r="V24" s="1015"/>
      <c r="W24" s="1015"/>
      <c r="X24" s="1015"/>
      <c r="Y24" s="1015"/>
    </row>
    <row r="25" spans="2:28" s="506" customFormat="1" ht="28.5" customHeight="1" x14ac:dyDescent="0.2">
      <c r="B25" s="881" t="s">
        <v>879</v>
      </c>
      <c r="C25" s="856">
        <v>0</v>
      </c>
      <c r="D25" s="856">
        <v>0</v>
      </c>
      <c r="E25" s="899">
        <v>0</v>
      </c>
      <c r="F25" s="899">
        <v>0</v>
      </c>
      <c r="G25" s="899">
        <v>0</v>
      </c>
      <c r="H25" s="899">
        <v>0</v>
      </c>
      <c r="I25" s="762">
        <v>0</v>
      </c>
      <c r="J25" s="760">
        <v>0</v>
      </c>
      <c r="K25" s="760">
        <v>0</v>
      </c>
      <c r="L25" s="760">
        <v>0</v>
      </c>
      <c r="M25" s="760">
        <v>0</v>
      </c>
      <c r="N25" s="760">
        <v>0</v>
      </c>
      <c r="O25" s="760">
        <v>0</v>
      </c>
      <c r="P25" s="760">
        <v>0</v>
      </c>
      <c r="Q25" s="760">
        <v>0</v>
      </c>
      <c r="R25" s="760">
        <v>0</v>
      </c>
      <c r="S25" s="760">
        <v>0</v>
      </c>
      <c r="T25" s="761">
        <v>0</v>
      </c>
      <c r="U25" s="884" t="s">
        <v>792</v>
      </c>
      <c r="V25" s="1015"/>
      <c r="W25" s="1015"/>
      <c r="X25" s="1015"/>
      <c r="Y25" s="1015"/>
    </row>
    <row r="26" spans="2:28" s="506" customFormat="1" ht="28.5" customHeight="1" x14ac:dyDescent="0.2">
      <c r="B26" s="449" t="s">
        <v>157</v>
      </c>
      <c r="C26" s="852">
        <v>2577.4533140919998</v>
      </c>
      <c r="D26" s="852">
        <v>3590.8235610549996</v>
      </c>
      <c r="E26" s="895">
        <v>4384.2734360910008</v>
      </c>
      <c r="F26" s="895">
        <v>3449.1160878860014</v>
      </c>
      <c r="G26" s="895">
        <v>4259.1841016143271</v>
      </c>
      <c r="H26" s="895">
        <v>6810.4524672165007</v>
      </c>
      <c r="I26" s="765">
        <v>6159.0321495700018</v>
      </c>
      <c r="J26" s="763">
        <v>7925.6330082400027</v>
      </c>
      <c r="K26" s="763">
        <v>7812.0028958706125</v>
      </c>
      <c r="L26" s="763">
        <v>10015.318643049995</v>
      </c>
      <c r="M26" s="763">
        <v>9930.7453353990695</v>
      </c>
      <c r="N26" s="763">
        <v>12032.458005479999</v>
      </c>
      <c r="O26" s="763">
        <v>10703.588686740104</v>
      </c>
      <c r="P26" s="763">
        <v>9949.0832051360267</v>
      </c>
      <c r="Q26" s="763">
        <v>9924.7103382131463</v>
      </c>
      <c r="R26" s="763">
        <v>9366.5108274415088</v>
      </c>
      <c r="S26" s="763">
        <v>8314.6113386599991</v>
      </c>
      <c r="T26" s="764">
        <v>6810.4524672165007</v>
      </c>
      <c r="U26" s="597" t="s">
        <v>178</v>
      </c>
      <c r="V26" s="1015"/>
      <c r="W26" s="1015"/>
      <c r="X26" s="1015"/>
      <c r="Y26" s="1015"/>
    </row>
    <row r="27" spans="2:28" s="1010" customFormat="1" ht="30.75" x14ac:dyDescent="0.2">
      <c r="B27" s="968"/>
      <c r="C27" s="852"/>
      <c r="D27" s="852"/>
      <c r="E27" s="895"/>
      <c r="F27" s="895"/>
      <c r="G27" s="895"/>
      <c r="H27" s="895"/>
      <c r="I27" s="765"/>
      <c r="J27" s="763"/>
      <c r="K27" s="763"/>
      <c r="L27" s="763"/>
      <c r="M27" s="763"/>
      <c r="N27" s="763"/>
      <c r="O27" s="763"/>
      <c r="P27" s="763"/>
      <c r="Q27" s="763"/>
      <c r="R27" s="763"/>
      <c r="S27" s="763"/>
      <c r="T27" s="764"/>
      <c r="U27" s="970"/>
      <c r="V27" s="1015"/>
      <c r="W27" s="1015"/>
      <c r="X27" s="1015"/>
      <c r="Y27" s="1015"/>
    </row>
    <row r="28" spans="2:28" s="1010" customFormat="1" ht="30.75" x14ac:dyDescent="0.2">
      <c r="B28" s="879"/>
      <c r="C28" s="1579"/>
      <c r="D28" s="1579"/>
      <c r="E28" s="1575"/>
      <c r="F28" s="1575"/>
      <c r="G28" s="1575"/>
      <c r="H28" s="1575"/>
      <c r="I28" s="1491"/>
      <c r="J28" s="1489"/>
      <c r="K28" s="1489"/>
      <c r="L28" s="1489"/>
      <c r="M28" s="1489"/>
      <c r="N28" s="1489"/>
      <c r="O28" s="1489"/>
      <c r="P28" s="1489"/>
      <c r="Q28" s="1489"/>
      <c r="R28" s="1489"/>
      <c r="S28" s="1489"/>
      <c r="T28" s="1490"/>
      <c r="U28" s="882"/>
      <c r="V28" s="1015"/>
      <c r="W28" s="1015"/>
      <c r="X28" s="1015"/>
      <c r="Y28" s="1015"/>
    </row>
    <row r="29" spans="2:28" s="1010" customFormat="1" ht="30.75" x14ac:dyDescent="0.2">
      <c r="B29" s="449" t="s">
        <v>877</v>
      </c>
      <c r="C29" s="852">
        <v>6059.5252123749142</v>
      </c>
      <c r="D29" s="852">
        <v>8691.8104422853012</v>
      </c>
      <c r="E29" s="895">
        <v>12120.822058872844</v>
      </c>
      <c r="F29" s="895">
        <v>17757.772550353497</v>
      </c>
      <c r="G29" s="895">
        <v>24694.84640671255</v>
      </c>
      <c r="H29" s="895">
        <v>39803.622297891503</v>
      </c>
      <c r="I29" s="765">
        <v>27595.372716425405</v>
      </c>
      <c r="J29" s="763">
        <v>30458.531194539508</v>
      </c>
      <c r="K29" s="763">
        <v>30522.587592276737</v>
      </c>
      <c r="L29" s="763">
        <v>32496.63452858735</v>
      </c>
      <c r="M29" s="763">
        <v>32301.694554870053</v>
      </c>
      <c r="N29" s="763">
        <v>36289.420512482444</v>
      </c>
      <c r="O29" s="763">
        <v>36483.219821381586</v>
      </c>
      <c r="P29" s="763">
        <v>36986.220361570464</v>
      </c>
      <c r="Q29" s="763">
        <v>38713.151855841912</v>
      </c>
      <c r="R29" s="763">
        <v>39580.32815739057</v>
      </c>
      <c r="S29" s="763">
        <v>39759.305958540157</v>
      </c>
      <c r="T29" s="764">
        <v>39803.622297891503</v>
      </c>
      <c r="U29" s="597" t="s">
        <v>383</v>
      </c>
      <c r="V29" s="1015"/>
      <c r="W29" s="1015"/>
      <c r="X29" s="1015"/>
      <c r="Y29" s="1015"/>
    </row>
    <row r="30" spans="2:28" s="1010" customFormat="1" ht="30.75" x14ac:dyDescent="0.2">
      <c r="B30" s="880"/>
      <c r="C30" s="860"/>
      <c r="D30" s="860"/>
      <c r="E30" s="1576"/>
      <c r="F30" s="1576"/>
      <c r="G30" s="1576"/>
      <c r="H30" s="1576"/>
      <c r="I30" s="861"/>
      <c r="J30" s="862"/>
      <c r="K30" s="862"/>
      <c r="L30" s="862"/>
      <c r="M30" s="862"/>
      <c r="N30" s="862"/>
      <c r="O30" s="862"/>
      <c r="P30" s="862"/>
      <c r="Q30" s="862"/>
      <c r="R30" s="862"/>
      <c r="S30" s="862"/>
      <c r="T30" s="863"/>
      <c r="U30" s="883"/>
      <c r="V30" s="1015"/>
      <c r="W30" s="1015"/>
      <c r="X30" s="1015"/>
      <c r="Y30" s="1015"/>
    </row>
    <row r="31" spans="2:28" s="958" customFormat="1" ht="30.75" x14ac:dyDescent="0.2">
      <c r="B31" s="449"/>
      <c r="C31" s="856"/>
      <c r="D31" s="856"/>
      <c r="E31" s="899"/>
      <c r="F31" s="899"/>
      <c r="G31" s="899"/>
      <c r="H31" s="899"/>
      <c r="I31" s="762"/>
      <c r="J31" s="760"/>
      <c r="K31" s="760"/>
      <c r="L31" s="760"/>
      <c r="M31" s="760"/>
      <c r="N31" s="760"/>
      <c r="O31" s="760"/>
      <c r="P31" s="760"/>
      <c r="Q31" s="760"/>
      <c r="R31" s="760"/>
      <c r="S31" s="760"/>
      <c r="T31" s="761"/>
      <c r="U31" s="597"/>
      <c r="V31" s="1015"/>
      <c r="W31" s="1015"/>
      <c r="X31" s="1015"/>
      <c r="Y31" s="1015"/>
      <c r="Z31" s="983"/>
      <c r="AA31" s="983"/>
      <c r="AB31" s="983"/>
    </row>
    <row r="32" spans="2:28" s="1010" customFormat="1" ht="30.75" x14ac:dyDescent="0.2">
      <c r="B32" s="450" t="s">
        <v>878</v>
      </c>
      <c r="C32" s="852"/>
      <c r="D32" s="852"/>
      <c r="E32" s="895"/>
      <c r="F32" s="895"/>
      <c r="G32" s="895"/>
      <c r="H32" s="895"/>
      <c r="I32" s="765"/>
      <c r="J32" s="763"/>
      <c r="K32" s="763"/>
      <c r="L32" s="763"/>
      <c r="M32" s="763"/>
      <c r="N32" s="763"/>
      <c r="O32" s="763"/>
      <c r="P32" s="763"/>
      <c r="Q32" s="763"/>
      <c r="R32" s="763"/>
      <c r="S32" s="763"/>
      <c r="T32" s="764"/>
      <c r="U32" s="374" t="s">
        <v>384</v>
      </c>
      <c r="V32" s="1015"/>
      <c r="W32" s="1015"/>
      <c r="X32" s="1015"/>
      <c r="Y32" s="1015"/>
    </row>
    <row r="33" spans="2:28" s="958" customFormat="1" ht="14.25" customHeight="1" x14ac:dyDescent="0.2">
      <c r="B33" s="968"/>
      <c r="C33" s="856"/>
      <c r="D33" s="856"/>
      <c r="E33" s="899"/>
      <c r="F33" s="899"/>
      <c r="G33" s="899"/>
      <c r="H33" s="899"/>
      <c r="I33" s="762"/>
      <c r="J33" s="760"/>
      <c r="K33" s="760"/>
      <c r="L33" s="760"/>
      <c r="M33" s="760"/>
      <c r="N33" s="760"/>
      <c r="O33" s="760"/>
      <c r="P33" s="760"/>
      <c r="Q33" s="760"/>
      <c r="R33" s="760"/>
      <c r="S33" s="760"/>
      <c r="T33" s="761"/>
      <c r="U33" s="970"/>
      <c r="V33" s="1015"/>
      <c r="W33" s="1015"/>
      <c r="X33" s="1015"/>
      <c r="Y33" s="1015"/>
      <c r="Z33" s="983"/>
      <c r="AA33" s="983"/>
      <c r="AB33" s="983"/>
    </row>
    <row r="34" spans="2:28" s="1010" customFormat="1" ht="26.25" customHeight="1" x14ac:dyDescent="0.2">
      <c r="B34" s="449" t="s">
        <v>853</v>
      </c>
      <c r="C34" s="852">
        <v>927.749355928</v>
      </c>
      <c r="D34" s="852">
        <v>742.16124535400002</v>
      </c>
      <c r="E34" s="895">
        <v>1516.6567102069998</v>
      </c>
      <c r="F34" s="895">
        <v>1641.4168637699981</v>
      </c>
      <c r="G34" s="895">
        <v>1708.0264849000009</v>
      </c>
      <c r="H34" s="895">
        <v>2043.0822996700188</v>
      </c>
      <c r="I34" s="765">
        <v>1515.9205295509994</v>
      </c>
      <c r="J34" s="763">
        <v>1553.599723880001</v>
      </c>
      <c r="K34" s="763">
        <v>1493.729355350004</v>
      </c>
      <c r="L34" s="763">
        <v>1664.2513251329992</v>
      </c>
      <c r="M34" s="763">
        <v>1551.5603453499971</v>
      </c>
      <c r="N34" s="763">
        <v>1979.187258590011</v>
      </c>
      <c r="O34" s="763">
        <v>2062.3088785169998</v>
      </c>
      <c r="P34" s="763">
        <v>2057.5899768049999</v>
      </c>
      <c r="Q34" s="763">
        <v>2560.9969657930028</v>
      </c>
      <c r="R34" s="763">
        <v>2705.0646625150057</v>
      </c>
      <c r="S34" s="763">
        <v>2415.5036453140024</v>
      </c>
      <c r="T34" s="764">
        <v>2043.0822996700188</v>
      </c>
      <c r="U34" s="597" t="s">
        <v>785</v>
      </c>
      <c r="V34" s="1015"/>
      <c r="W34" s="1015"/>
      <c r="X34" s="1015"/>
      <c r="Y34" s="1015"/>
    </row>
    <row r="35" spans="2:28" s="1010" customFormat="1" ht="26.25" customHeight="1" x14ac:dyDescent="0.2">
      <c r="B35" s="598" t="s">
        <v>931</v>
      </c>
      <c r="C35" s="856">
        <v>0</v>
      </c>
      <c r="D35" s="856">
        <v>0</v>
      </c>
      <c r="E35" s="899">
        <v>0</v>
      </c>
      <c r="F35" s="899">
        <v>0</v>
      </c>
      <c r="G35" s="899">
        <v>0</v>
      </c>
      <c r="H35" s="899">
        <v>0</v>
      </c>
      <c r="I35" s="762">
        <v>0</v>
      </c>
      <c r="J35" s="760">
        <v>0</v>
      </c>
      <c r="K35" s="760">
        <v>0</v>
      </c>
      <c r="L35" s="760">
        <v>0</v>
      </c>
      <c r="M35" s="760">
        <v>0</v>
      </c>
      <c r="N35" s="760">
        <v>0</v>
      </c>
      <c r="O35" s="760">
        <v>0</v>
      </c>
      <c r="P35" s="760">
        <v>0</v>
      </c>
      <c r="Q35" s="760">
        <v>0</v>
      </c>
      <c r="R35" s="760">
        <v>0</v>
      </c>
      <c r="S35" s="760">
        <v>0</v>
      </c>
      <c r="T35" s="761">
        <v>0</v>
      </c>
      <c r="U35" s="599" t="s">
        <v>1183</v>
      </c>
      <c r="V35" s="1015"/>
      <c r="W35" s="1015"/>
      <c r="X35" s="1015"/>
      <c r="Y35" s="1015"/>
    </row>
    <row r="36" spans="2:28" s="506" customFormat="1" ht="27.75" customHeight="1" x14ac:dyDescent="0.2">
      <c r="B36" s="598" t="s">
        <v>950</v>
      </c>
      <c r="C36" s="856">
        <v>0</v>
      </c>
      <c r="D36" s="856">
        <v>0</v>
      </c>
      <c r="E36" s="899">
        <v>0</v>
      </c>
      <c r="F36" s="899">
        <v>0</v>
      </c>
      <c r="G36" s="899">
        <v>0</v>
      </c>
      <c r="H36" s="899">
        <v>0</v>
      </c>
      <c r="I36" s="762">
        <v>0</v>
      </c>
      <c r="J36" s="760">
        <v>0</v>
      </c>
      <c r="K36" s="760">
        <v>0</v>
      </c>
      <c r="L36" s="760">
        <v>0</v>
      </c>
      <c r="M36" s="760">
        <v>0</v>
      </c>
      <c r="N36" s="760">
        <v>0</v>
      </c>
      <c r="O36" s="760">
        <v>0</v>
      </c>
      <c r="P36" s="760">
        <v>0</v>
      </c>
      <c r="Q36" s="760">
        <v>0</v>
      </c>
      <c r="R36" s="760">
        <v>0</v>
      </c>
      <c r="S36" s="760">
        <v>0</v>
      </c>
      <c r="T36" s="761">
        <v>0</v>
      </c>
      <c r="U36" s="599" t="s">
        <v>1266</v>
      </c>
      <c r="V36" s="1015"/>
      <c r="W36" s="1015"/>
      <c r="X36" s="1015"/>
      <c r="Y36" s="1015"/>
    </row>
    <row r="37" spans="2:28" s="506" customFormat="1" ht="26.25" customHeight="1" x14ac:dyDescent="0.2">
      <c r="B37" s="598" t="s">
        <v>951</v>
      </c>
      <c r="C37" s="856">
        <v>927.749355928</v>
      </c>
      <c r="D37" s="856">
        <v>742.16124535400002</v>
      </c>
      <c r="E37" s="899">
        <v>1516.6567102069998</v>
      </c>
      <c r="F37" s="899">
        <v>1641.4168637699981</v>
      </c>
      <c r="G37" s="899">
        <v>1708.0264849000009</v>
      </c>
      <c r="H37" s="899">
        <v>2043.0822996700188</v>
      </c>
      <c r="I37" s="762">
        <v>1515.9205295509994</v>
      </c>
      <c r="J37" s="760">
        <v>1553.599723880001</v>
      </c>
      <c r="K37" s="760">
        <v>1493.729355350004</v>
      </c>
      <c r="L37" s="760">
        <v>1664.2513251329992</v>
      </c>
      <c r="M37" s="760">
        <v>1551.5603453499971</v>
      </c>
      <c r="N37" s="760">
        <v>1979.187258590011</v>
      </c>
      <c r="O37" s="760">
        <v>2062.3088785169998</v>
      </c>
      <c r="P37" s="760">
        <v>2057.5899768049999</v>
      </c>
      <c r="Q37" s="760">
        <v>2560.9969657930028</v>
      </c>
      <c r="R37" s="760">
        <v>2705.0646625150057</v>
      </c>
      <c r="S37" s="760">
        <v>2415.5036453140024</v>
      </c>
      <c r="T37" s="761">
        <v>2043.0822996700188</v>
      </c>
      <c r="U37" s="599" t="s">
        <v>1184</v>
      </c>
      <c r="V37" s="1015"/>
      <c r="W37" s="1015"/>
      <c r="X37" s="1015"/>
      <c r="Y37" s="1015"/>
    </row>
    <row r="38" spans="2:28" s="506" customFormat="1" ht="26.25" customHeight="1" x14ac:dyDescent="0.2">
      <c r="B38" s="598" t="s">
        <v>932</v>
      </c>
      <c r="C38" s="856">
        <v>0</v>
      </c>
      <c r="D38" s="856">
        <v>0</v>
      </c>
      <c r="E38" s="899">
        <v>0</v>
      </c>
      <c r="F38" s="899">
        <v>0</v>
      </c>
      <c r="G38" s="899">
        <v>0</v>
      </c>
      <c r="H38" s="899">
        <v>0</v>
      </c>
      <c r="I38" s="762">
        <v>0</v>
      </c>
      <c r="J38" s="760">
        <v>0</v>
      </c>
      <c r="K38" s="760">
        <v>0</v>
      </c>
      <c r="L38" s="760">
        <v>0</v>
      </c>
      <c r="M38" s="760">
        <v>0</v>
      </c>
      <c r="N38" s="760">
        <v>0</v>
      </c>
      <c r="O38" s="760">
        <v>0</v>
      </c>
      <c r="P38" s="760">
        <v>0</v>
      </c>
      <c r="Q38" s="760">
        <v>0</v>
      </c>
      <c r="R38" s="760">
        <v>0</v>
      </c>
      <c r="S38" s="760">
        <v>0</v>
      </c>
      <c r="T38" s="761">
        <v>0</v>
      </c>
      <c r="U38" s="599" t="s">
        <v>1036</v>
      </c>
      <c r="V38" s="1015"/>
      <c r="W38" s="1015"/>
      <c r="X38" s="1015"/>
      <c r="Y38" s="1015"/>
    </row>
    <row r="39" spans="2:28" s="958" customFormat="1" ht="9" customHeight="1" x14ac:dyDescent="0.2">
      <c r="B39" s="968"/>
      <c r="C39" s="856"/>
      <c r="D39" s="856"/>
      <c r="E39" s="899"/>
      <c r="F39" s="899"/>
      <c r="G39" s="899"/>
      <c r="H39" s="899"/>
      <c r="I39" s="762"/>
      <c r="J39" s="760"/>
      <c r="K39" s="760"/>
      <c r="L39" s="760"/>
      <c r="M39" s="760"/>
      <c r="N39" s="760"/>
      <c r="O39" s="760"/>
      <c r="P39" s="760"/>
      <c r="Q39" s="760"/>
      <c r="R39" s="760"/>
      <c r="S39" s="760"/>
      <c r="T39" s="761"/>
      <c r="U39" s="970"/>
      <c r="V39" s="1015"/>
      <c r="W39" s="1015"/>
      <c r="X39" s="1015"/>
      <c r="Y39" s="1015"/>
      <c r="Z39" s="983"/>
      <c r="AA39" s="983"/>
      <c r="AB39" s="983"/>
    </row>
    <row r="40" spans="2:28" s="1010" customFormat="1" ht="26.25" customHeight="1" x14ac:dyDescent="0.2">
      <c r="B40" s="449" t="s">
        <v>952</v>
      </c>
      <c r="C40" s="852">
        <v>601.66195566099998</v>
      </c>
      <c r="D40" s="852">
        <v>1016.783728764</v>
      </c>
      <c r="E40" s="895">
        <v>1529.181860486</v>
      </c>
      <c r="F40" s="895">
        <v>2119.4455491979847</v>
      </c>
      <c r="G40" s="895">
        <v>3840.0190690734025</v>
      </c>
      <c r="H40" s="895">
        <v>5263.2570288469688</v>
      </c>
      <c r="I40" s="765">
        <v>3966.7525155179151</v>
      </c>
      <c r="J40" s="763">
        <v>4270.9610927219237</v>
      </c>
      <c r="K40" s="763">
        <v>4275.9763689539295</v>
      </c>
      <c r="L40" s="763">
        <v>4297.8895156039316</v>
      </c>
      <c r="M40" s="763">
        <v>4200.8520306139271</v>
      </c>
      <c r="N40" s="763">
        <v>4226.7670095839376</v>
      </c>
      <c r="O40" s="763">
        <v>4432.8174488329405</v>
      </c>
      <c r="P40" s="763">
        <v>4550.4133805289393</v>
      </c>
      <c r="Q40" s="763">
        <v>4821.4243347509373</v>
      </c>
      <c r="R40" s="763">
        <v>5047.199065240924</v>
      </c>
      <c r="S40" s="763">
        <v>4961.8837587219386</v>
      </c>
      <c r="T40" s="764">
        <v>5263.2570288469688</v>
      </c>
      <c r="U40" s="597" t="s">
        <v>823</v>
      </c>
      <c r="V40" s="1015"/>
      <c r="W40" s="1015"/>
      <c r="X40" s="1015"/>
      <c r="Y40" s="1015"/>
    </row>
    <row r="41" spans="2:28" s="958" customFormat="1" ht="9" customHeight="1" x14ac:dyDescent="0.2">
      <c r="B41" s="968"/>
      <c r="C41" s="856"/>
      <c r="D41" s="856"/>
      <c r="E41" s="899"/>
      <c r="F41" s="899"/>
      <c r="G41" s="899"/>
      <c r="H41" s="899"/>
      <c r="I41" s="762"/>
      <c r="J41" s="760"/>
      <c r="K41" s="760"/>
      <c r="L41" s="760"/>
      <c r="M41" s="760"/>
      <c r="N41" s="760"/>
      <c r="O41" s="760"/>
      <c r="P41" s="760"/>
      <c r="Q41" s="760"/>
      <c r="R41" s="760"/>
      <c r="S41" s="760"/>
      <c r="T41" s="761"/>
      <c r="U41" s="970"/>
      <c r="V41" s="1015"/>
      <c r="W41" s="1015"/>
      <c r="X41" s="1015"/>
      <c r="Y41" s="1015"/>
      <c r="Z41" s="983"/>
      <c r="AA41" s="983"/>
      <c r="AB41" s="983"/>
    </row>
    <row r="42" spans="2:28" s="1010" customFormat="1" ht="26.25" customHeight="1" x14ac:dyDescent="0.2">
      <c r="B42" s="449" t="s">
        <v>13</v>
      </c>
      <c r="C42" s="852">
        <v>1170.391203553</v>
      </c>
      <c r="D42" s="852">
        <v>2643.5862887160001</v>
      </c>
      <c r="E42" s="895">
        <v>4552.4750272209949</v>
      </c>
      <c r="F42" s="895">
        <v>7897.9881547740097</v>
      </c>
      <c r="G42" s="895">
        <v>7510.6484610080061</v>
      </c>
      <c r="H42" s="895">
        <v>9688.4095477449955</v>
      </c>
      <c r="I42" s="765">
        <v>7430.2161620499992</v>
      </c>
      <c r="J42" s="763">
        <v>8048.1538055160026</v>
      </c>
      <c r="K42" s="763">
        <v>8145.0868046583782</v>
      </c>
      <c r="L42" s="763">
        <v>8122.1888015889963</v>
      </c>
      <c r="M42" s="763">
        <v>7949.262331060002</v>
      </c>
      <c r="N42" s="763">
        <v>8325.0933232309981</v>
      </c>
      <c r="O42" s="763">
        <v>8474.5727151719984</v>
      </c>
      <c r="P42" s="763">
        <v>8653.6155733549986</v>
      </c>
      <c r="Q42" s="763">
        <v>9430.7508781339948</v>
      </c>
      <c r="R42" s="763">
        <v>9748.4215324610013</v>
      </c>
      <c r="S42" s="763">
        <v>9874.036979763001</v>
      </c>
      <c r="T42" s="764">
        <v>9688.4095477449955</v>
      </c>
      <c r="U42" s="597" t="s">
        <v>822</v>
      </c>
      <c r="V42" s="1015"/>
      <c r="W42" s="1015"/>
      <c r="X42" s="1015"/>
      <c r="Y42" s="1015"/>
    </row>
    <row r="43" spans="2:28" s="1010" customFormat="1" ht="26.25" customHeight="1" x14ac:dyDescent="0.2">
      <c r="B43" s="598" t="s">
        <v>931</v>
      </c>
      <c r="C43" s="856">
        <v>0</v>
      </c>
      <c r="D43" s="856">
        <v>0</v>
      </c>
      <c r="E43" s="899">
        <v>0</v>
      </c>
      <c r="F43" s="899">
        <v>0</v>
      </c>
      <c r="G43" s="899">
        <v>0</v>
      </c>
      <c r="H43" s="899">
        <v>0</v>
      </c>
      <c r="I43" s="762">
        <v>0</v>
      </c>
      <c r="J43" s="760">
        <v>0</v>
      </c>
      <c r="K43" s="760">
        <v>0</v>
      </c>
      <c r="L43" s="760">
        <v>0</v>
      </c>
      <c r="M43" s="760">
        <v>0</v>
      </c>
      <c r="N43" s="760">
        <v>0</v>
      </c>
      <c r="O43" s="760">
        <v>0</v>
      </c>
      <c r="P43" s="760">
        <v>0</v>
      </c>
      <c r="Q43" s="760">
        <v>0</v>
      </c>
      <c r="R43" s="760">
        <v>0</v>
      </c>
      <c r="S43" s="760">
        <v>0</v>
      </c>
      <c r="T43" s="761">
        <v>0</v>
      </c>
      <c r="U43" s="599" t="s">
        <v>1183</v>
      </c>
      <c r="V43" s="1015"/>
      <c r="W43" s="1015"/>
      <c r="X43" s="1015"/>
      <c r="Y43" s="1015"/>
    </row>
    <row r="44" spans="2:28" s="1010" customFormat="1" ht="26.25" customHeight="1" x14ac:dyDescent="0.2">
      <c r="B44" s="598" t="s">
        <v>950</v>
      </c>
      <c r="C44" s="856">
        <v>0</v>
      </c>
      <c r="D44" s="856">
        <v>0</v>
      </c>
      <c r="E44" s="899">
        <v>0</v>
      </c>
      <c r="F44" s="899">
        <v>0</v>
      </c>
      <c r="G44" s="899">
        <v>0</v>
      </c>
      <c r="H44" s="899">
        <v>0</v>
      </c>
      <c r="I44" s="762">
        <v>0</v>
      </c>
      <c r="J44" s="760">
        <v>0</v>
      </c>
      <c r="K44" s="760">
        <v>0</v>
      </c>
      <c r="L44" s="760">
        <v>0</v>
      </c>
      <c r="M44" s="760">
        <v>0</v>
      </c>
      <c r="N44" s="760">
        <v>0</v>
      </c>
      <c r="O44" s="760">
        <v>0</v>
      </c>
      <c r="P44" s="760">
        <v>0</v>
      </c>
      <c r="Q44" s="760">
        <v>0</v>
      </c>
      <c r="R44" s="760">
        <v>0</v>
      </c>
      <c r="S44" s="760">
        <v>0</v>
      </c>
      <c r="T44" s="761">
        <v>0</v>
      </c>
      <c r="U44" s="599" t="s">
        <v>1266</v>
      </c>
      <c r="V44" s="1015"/>
      <c r="W44" s="1015"/>
      <c r="X44" s="1015"/>
      <c r="Y44" s="1015"/>
    </row>
    <row r="45" spans="2:28" s="1010" customFormat="1" ht="26.25" customHeight="1" x14ac:dyDescent="0.2">
      <c r="B45" s="598" t="s">
        <v>951</v>
      </c>
      <c r="C45" s="856">
        <v>1170.391203553</v>
      </c>
      <c r="D45" s="856">
        <v>2643.5862887160001</v>
      </c>
      <c r="E45" s="899">
        <v>4552.4750272209949</v>
      </c>
      <c r="F45" s="899">
        <v>7849.4532981740094</v>
      </c>
      <c r="G45" s="899">
        <v>7455.6589229380061</v>
      </c>
      <c r="H45" s="899">
        <v>8580.6034820769964</v>
      </c>
      <c r="I45" s="762">
        <v>7374.7484847799988</v>
      </c>
      <c r="J45" s="760">
        <v>7992.2304998460022</v>
      </c>
      <c r="K45" s="760">
        <v>8088.6853589029988</v>
      </c>
      <c r="L45" s="760">
        <v>8065.3204728189967</v>
      </c>
      <c r="M45" s="760">
        <v>7891.9158630900019</v>
      </c>
      <c r="N45" s="760">
        <v>7265.5539440609973</v>
      </c>
      <c r="O45" s="760">
        <v>7406.9113611019984</v>
      </c>
      <c r="P45" s="760">
        <v>7577.8322443849993</v>
      </c>
      <c r="Q45" s="760">
        <v>8347.1049181869948</v>
      </c>
      <c r="R45" s="760">
        <v>8656.6433082140011</v>
      </c>
      <c r="S45" s="760">
        <v>8774.3888223160011</v>
      </c>
      <c r="T45" s="761">
        <v>8580.6034820769964</v>
      </c>
      <c r="U45" s="599" t="s">
        <v>1184</v>
      </c>
      <c r="V45" s="1015"/>
      <c r="W45" s="1015"/>
      <c r="X45" s="1015"/>
      <c r="Y45" s="1015"/>
    </row>
    <row r="46" spans="2:28" s="1010" customFormat="1" ht="26.25" customHeight="1" x14ac:dyDescent="0.2">
      <c r="B46" s="598" t="s">
        <v>932</v>
      </c>
      <c r="C46" s="856">
        <v>0</v>
      </c>
      <c r="D46" s="856">
        <v>0</v>
      </c>
      <c r="E46" s="899">
        <v>0</v>
      </c>
      <c r="F46" s="899">
        <v>48.534856599999998</v>
      </c>
      <c r="G46" s="899">
        <v>54.989538069999995</v>
      </c>
      <c r="H46" s="899">
        <v>1107.806065668</v>
      </c>
      <c r="I46" s="762">
        <v>55.467677269999996</v>
      </c>
      <c r="J46" s="760">
        <v>55.923305669999998</v>
      </c>
      <c r="K46" s="760">
        <v>56.401445755379065</v>
      </c>
      <c r="L46" s="760">
        <v>56.868328769999991</v>
      </c>
      <c r="M46" s="760">
        <v>57.346467969999999</v>
      </c>
      <c r="N46" s="760">
        <v>1059.5393791699998</v>
      </c>
      <c r="O46" s="760">
        <v>1067.6613540699998</v>
      </c>
      <c r="P46" s="760">
        <v>1075.78332897</v>
      </c>
      <c r="Q46" s="760">
        <v>1083.6459599469999</v>
      </c>
      <c r="R46" s="760">
        <v>1091.7782242470003</v>
      </c>
      <c r="S46" s="760">
        <v>1099.6481574470001</v>
      </c>
      <c r="T46" s="761">
        <v>1107.806065668</v>
      </c>
      <c r="U46" s="599" t="s">
        <v>1036</v>
      </c>
      <c r="V46" s="1015"/>
      <c r="W46" s="1015"/>
      <c r="X46" s="1015"/>
      <c r="Y46" s="1015"/>
    </row>
    <row r="47" spans="2:28" s="958" customFormat="1" ht="9" customHeight="1" x14ac:dyDescent="0.2">
      <c r="B47" s="968"/>
      <c r="C47" s="856"/>
      <c r="D47" s="856"/>
      <c r="E47" s="899"/>
      <c r="F47" s="899"/>
      <c r="G47" s="899"/>
      <c r="H47" s="899"/>
      <c r="I47" s="762"/>
      <c r="J47" s="760"/>
      <c r="K47" s="760"/>
      <c r="L47" s="760"/>
      <c r="M47" s="760"/>
      <c r="N47" s="760"/>
      <c r="O47" s="760"/>
      <c r="P47" s="760"/>
      <c r="Q47" s="760"/>
      <c r="R47" s="760"/>
      <c r="S47" s="760"/>
      <c r="T47" s="761"/>
      <c r="U47" s="970"/>
      <c r="V47" s="1015"/>
      <c r="W47" s="1015"/>
      <c r="X47" s="1015"/>
      <c r="Y47" s="1015"/>
      <c r="Z47" s="983"/>
      <c r="AA47" s="983"/>
      <c r="AB47" s="983"/>
    </row>
    <row r="48" spans="2:28" s="1010" customFormat="1" ht="30.75" x14ac:dyDescent="0.2">
      <c r="B48" s="449" t="s">
        <v>1157</v>
      </c>
      <c r="C48" s="852">
        <v>0</v>
      </c>
      <c r="D48" s="852">
        <v>0</v>
      </c>
      <c r="E48" s="895">
        <v>0</v>
      </c>
      <c r="F48" s="895">
        <v>0</v>
      </c>
      <c r="G48" s="895">
        <v>0</v>
      </c>
      <c r="H48" s="895">
        <v>0</v>
      </c>
      <c r="I48" s="765">
        <v>0</v>
      </c>
      <c r="J48" s="763">
        <v>0</v>
      </c>
      <c r="K48" s="763">
        <v>0</v>
      </c>
      <c r="L48" s="763">
        <v>0</v>
      </c>
      <c r="M48" s="763">
        <v>0</v>
      </c>
      <c r="N48" s="763">
        <v>0</v>
      </c>
      <c r="O48" s="763">
        <v>0</v>
      </c>
      <c r="P48" s="763">
        <v>0</v>
      </c>
      <c r="Q48" s="763">
        <v>0</v>
      </c>
      <c r="R48" s="763">
        <v>0</v>
      </c>
      <c r="S48" s="763">
        <v>0</v>
      </c>
      <c r="T48" s="764">
        <v>0</v>
      </c>
      <c r="U48" s="597" t="s">
        <v>944</v>
      </c>
      <c r="V48" s="1015"/>
      <c r="W48" s="1015"/>
      <c r="X48" s="1015"/>
      <c r="Y48" s="1015"/>
    </row>
    <row r="49" spans="2:28" s="958" customFormat="1" ht="9" customHeight="1" x14ac:dyDescent="0.2">
      <c r="B49" s="449"/>
      <c r="C49" s="856"/>
      <c r="D49" s="856"/>
      <c r="E49" s="899"/>
      <c r="F49" s="899"/>
      <c r="G49" s="899"/>
      <c r="H49" s="899"/>
      <c r="I49" s="762"/>
      <c r="J49" s="760"/>
      <c r="K49" s="760"/>
      <c r="L49" s="760"/>
      <c r="M49" s="760"/>
      <c r="N49" s="760"/>
      <c r="O49" s="760"/>
      <c r="P49" s="760"/>
      <c r="Q49" s="760"/>
      <c r="R49" s="760"/>
      <c r="S49" s="760"/>
      <c r="T49" s="761"/>
      <c r="U49" s="597"/>
      <c r="V49" s="1015"/>
      <c r="W49" s="1015"/>
      <c r="X49" s="1015"/>
      <c r="Y49" s="1015"/>
      <c r="Z49" s="983"/>
      <c r="AA49" s="983"/>
      <c r="AB49" s="983"/>
    </row>
    <row r="50" spans="2:28" s="1010" customFormat="1" ht="30.75" x14ac:dyDescent="0.2">
      <c r="B50" s="449" t="s">
        <v>845</v>
      </c>
      <c r="C50" s="852">
        <v>0</v>
      </c>
      <c r="D50" s="852">
        <v>0</v>
      </c>
      <c r="E50" s="895">
        <v>0</v>
      </c>
      <c r="F50" s="895">
        <v>0</v>
      </c>
      <c r="G50" s="895">
        <v>0</v>
      </c>
      <c r="H50" s="895">
        <v>0</v>
      </c>
      <c r="I50" s="765">
        <v>0</v>
      </c>
      <c r="J50" s="763">
        <v>0</v>
      </c>
      <c r="K50" s="763">
        <v>0</v>
      </c>
      <c r="L50" s="763">
        <v>0</v>
      </c>
      <c r="M50" s="763">
        <v>0</v>
      </c>
      <c r="N50" s="763">
        <v>0</v>
      </c>
      <c r="O50" s="763">
        <v>0</v>
      </c>
      <c r="P50" s="763">
        <v>0</v>
      </c>
      <c r="Q50" s="763">
        <v>0</v>
      </c>
      <c r="R50" s="763">
        <v>0</v>
      </c>
      <c r="S50" s="763">
        <v>0</v>
      </c>
      <c r="T50" s="764">
        <v>0</v>
      </c>
      <c r="U50" s="597" t="s">
        <v>312</v>
      </c>
      <c r="V50" s="1015"/>
      <c r="W50" s="1015"/>
      <c r="X50" s="1015"/>
      <c r="Y50" s="1015"/>
    </row>
    <row r="51" spans="2:28" s="958" customFormat="1" ht="15" customHeight="1" x14ac:dyDescent="0.2">
      <c r="B51" s="449"/>
      <c r="C51" s="856"/>
      <c r="D51" s="856"/>
      <c r="E51" s="899"/>
      <c r="F51" s="899"/>
      <c r="G51" s="899"/>
      <c r="H51" s="899"/>
      <c r="I51" s="762"/>
      <c r="J51" s="760"/>
      <c r="K51" s="760"/>
      <c r="L51" s="760"/>
      <c r="M51" s="760"/>
      <c r="N51" s="760"/>
      <c r="O51" s="760"/>
      <c r="P51" s="760"/>
      <c r="Q51" s="760"/>
      <c r="R51" s="760"/>
      <c r="S51" s="760"/>
      <c r="T51" s="761"/>
      <c r="U51" s="597"/>
      <c r="V51" s="1015"/>
      <c r="W51" s="1015"/>
      <c r="X51" s="1015"/>
      <c r="Y51" s="1015"/>
      <c r="Z51" s="983"/>
      <c r="AA51" s="983"/>
      <c r="AB51" s="983"/>
    </row>
    <row r="52" spans="2:28" s="1010" customFormat="1" ht="30.75" x14ac:dyDescent="0.2">
      <c r="B52" s="449" t="s">
        <v>709</v>
      </c>
      <c r="C52" s="852">
        <v>90.700999999999993</v>
      </c>
      <c r="D52" s="852">
        <v>160.864</v>
      </c>
      <c r="E52" s="895">
        <v>270.112232877</v>
      </c>
      <c r="F52" s="895">
        <v>490.33443378999988</v>
      </c>
      <c r="G52" s="895">
        <v>559.6776563799998</v>
      </c>
      <c r="H52" s="895">
        <v>503.02721249999996</v>
      </c>
      <c r="I52" s="765">
        <v>556.60174919999974</v>
      </c>
      <c r="J52" s="763">
        <v>558.04817141999979</v>
      </c>
      <c r="K52" s="763">
        <v>549.15314968999996</v>
      </c>
      <c r="L52" s="763">
        <v>533.51617795999994</v>
      </c>
      <c r="M52" s="763">
        <v>505.52313322000003</v>
      </c>
      <c r="N52" s="763">
        <v>504.85253032999992</v>
      </c>
      <c r="O52" s="763">
        <v>499.44964195999989</v>
      </c>
      <c r="P52" s="763">
        <v>498.11608946999996</v>
      </c>
      <c r="Q52" s="763">
        <v>486.9005649799999</v>
      </c>
      <c r="R52" s="763">
        <v>503.06143726999989</v>
      </c>
      <c r="S52" s="763">
        <v>493.80018765999972</v>
      </c>
      <c r="T52" s="764">
        <v>503.02721249999996</v>
      </c>
      <c r="U52" s="597" t="s">
        <v>313</v>
      </c>
      <c r="V52" s="1015"/>
      <c r="W52" s="1015"/>
      <c r="X52" s="1015"/>
      <c r="Y52" s="1015"/>
    </row>
    <row r="53" spans="2:28" s="958" customFormat="1" ht="15" customHeight="1" x14ac:dyDescent="0.2">
      <c r="B53" s="968"/>
      <c r="C53" s="856"/>
      <c r="D53" s="856"/>
      <c r="E53" s="899"/>
      <c r="F53" s="899"/>
      <c r="G53" s="899"/>
      <c r="H53" s="899"/>
      <c r="I53" s="762"/>
      <c r="J53" s="760"/>
      <c r="K53" s="760"/>
      <c r="L53" s="760"/>
      <c r="M53" s="760"/>
      <c r="N53" s="760"/>
      <c r="O53" s="760"/>
      <c r="P53" s="760"/>
      <c r="Q53" s="760"/>
      <c r="R53" s="760"/>
      <c r="S53" s="760"/>
      <c r="T53" s="761"/>
      <c r="U53" s="970"/>
      <c r="V53" s="1015"/>
      <c r="W53" s="1015"/>
      <c r="X53" s="1015"/>
      <c r="Y53" s="1015"/>
      <c r="Z53" s="983"/>
      <c r="AA53" s="983"/>
      <c r="AB53" s="983"/>
    </row>
    <row r="54" spans="2:28" s="1010" customFormat="1" ht="30.75" x14ac:dyDescent="0.2">
      <c r="B54" s="449" t="s">
        <v>710</v>
      </c>
      <c r="C54" s="852">
        <v>0</v>
      </c>
      <c r="D54" s="852">
        <v>0</v>
      </c>
      <c r="E54" s="895">
        <v>0</v>
      </c>
      <c r="F54" s="895">
        <v>0</v>
      </c>
      <c r="G54" s="895">
        <v>0</v>
      </c>
      <c r="H54" s="895">
        <v>0</v>
      </c>
      <c r="I54" s="765">
        <v>0</v>
      </c>
      <c r="J54" s="763">
        <v>0</v>
      </c>
      <c r="K54" s="763">
        <v>0</v>
      </c>
      <c r="L54" s="763">
        <v>0</v>
      </c>
      <c r="M54" s="763">
        <v>0</v>
      </c>
      <c r="N54" s="763">
        <v>0</v>
      </c>
      <c r="O54" s="763">
        <v>0</v>
      </c>
      <c r="P54" s="763">
        <v>0</v>
      </c>
      <c r="Q54" s="763">
        <v>0</v>
      </c>
      <c r="R54" s="763">
        <v>0</v>
      </c>
      <c r="S54" s="763">
        <v>0</v>
      </c>
      <c r="T54" s="764">
        <v>0</v>
      </c>
      <c r="U54" s="597" t="s">
        <v>945</v>
      </c>
      <c r="V54" s="1015"/>
      <c r="W54" s="1015"/>
      <c r="X54" s="1015"/>
      <c r="Y54" s="1015"/>
    </row>
    <row r="55" spans="2:28" s="958" customFormat="1" ht="9" customHeight="1" x14ac:dyDescent="0.2">
      <c r="B55" s="968"/>
      <c r="C55" s="856"/>
      <c r="D55" s="856"/>
      <c r="E55" s="899"/>
      <c r="F55" s="899"/>
      <c r="G55" s="899"/>
      <c r="H55" s="899"/>
      <c r="I55" s="762"/>
      <c r="J55" s="760"/>
      <c r="K55" s="760"/>
      <c r="L55" s="760"/>
      <c r="M55" s="760"/>
      <c r="N55" s="760"/>
      <c r="O55" s="760"/>
      <c r="P55" s="760"/>
      <c r="Q55" s="760"/>
      <c r="R55" s="760"/>
      <c r="S55" s="760"/>
      <c r="T55" s="761"/>
      <c r="U55" s="970"/>
      <c r="V55" s="1015"/>
      <c r="W55" s="1015"/>
      <c r="X55" s="1015"/>
      <c r="Y55" s="1015"/>
      <c r="Z55" s="983"/>
      <c r="AA55" s="983"/>
      <c r="AB55" s="983"/>
    </row>
    <row r="56" spans="2:28" s="1010" customFormat="1" ht="30.75" x14ac:dyDescent="0.2">
      <c r="B56" s="449" t="s">
        <v>711</v>
      </c>
      <c r="C56" s="852">
        <v>2463.6565657790002</v>
      </c>
      <c r="D56" s="852">
        <v>3593.6887339129999</v>
      </c>
      <c r="E56" s="895">
        <v>3557.3506487390005</v>
      </c>
      <c r="F56" s="895">
        <v>4310.2661409150005</v>
      </c>
      <c r="G56" s="895">
        <v>9035.300970045042</v>
      </c>
      <c r="H56" s="895">
        <v>19026.13738533694</v>
      </c>
      <c r="I56" s="765">
        <v>9120.9568520343782</v>
      </c>
      <c r="J56" s="763">
        <v>10409.280189193929</v>
      </c>
      <c r="K56" s="763">
        <v>10343.162199950209</v>
      </c>
      <c r="L56" s="763">
        <v>15557.172620602205</v>
      </c>
      <c r="M56" s="763">
        <v>15414.923586818639</v>
      </c>
      <c r="N56" s="763">
        <v>18317.104347708482</v>
      </c>
      <c r="O56" s="763">
        <v>18915.464041871495</v>
      </c>
      <c r="P56" s="763">
        <v>18985.274750350931</v>
      </c>
      <c r="Q56" s="763">
        <v>19000.1872358486</v>
      </c>
      <c r="R56" s="763">
        <v>19030.13629880302</v>
      </c>
      <c r="S56" s="763">
        <v>19158.397934298773</v>
      </c>
      <c r="T56" s="764">
        <v>19026.13738533694</v>
      </c>
      <c r="U56" s="597" t="s">
        <v>852</v>
      </c>
      <c r="V56" s="1015"/>
      <c r="W56" s="1015"/>
      <c r="X56" s="1015"/>
      <c r="Y56" s="1015"/>
    </row>
    <row r="57" spans="2:28" s="958" customFormat="1" ht="15" customHeight="1" x14ac:dyDescent="0.2">
      <c r="B57" s="968"/>
      <c r="C57" s="856"/>
      <c r="D57" s="856"/>
      <c r="E57" s="899"/>
      <c r="F57" s="899"/>
      <c r="G57" s="899"/>
      <c r="H57" s="899"/>
      <c r="I57" s="762"/>
      <c r="J57" s="760"/>
      <c r="K57" s="760"/>
      <c r="L57" s="760"/>
      <c r="M57" s="760"/>
      <c r="N57" s="760"/>
      <c r="O57" s="760"/>
      <c r="P57" s="760"/>
      <c r="Q57" s="760"/>
      <c r="R57" s="760"/>
      <c r="S57" s="760"/>
      <c r="T57" s="761"/>
      <c r="U57" s="970"/>
      <c r="V57" s="1015"/>
      <c r="W57" s="1015"/>
      <c r="X57" s="1015"/>
      <c r="Y57" s="1015"/>
      <c r="Z57" s="983"/>
      <c r="AA57" s="983"/>
      <c r="AB57" s="983"/>
    </row>
    <row r="58" spans="2:28" s="1010" customFormat="1" ht="30.75" x14ac:dyDescent="0.2">
      <c r="B58" s="449" t="s">
        <v>881</v>
      </c>
      <c r="C58" s="852">
        <v>805.36517606680002</v>
      </c>
      <c r="D58" s="852">
        <v>534.72644598969998</v>
      </c>
      <c r="E58" s="895">
        <v>695.04558621340004</v>
      </c>
      <c r="F58" s="895">
        <v>1298.3214038500194</v>
      </c>
      <c r="G58" s="895">
        <v>2041.1744262771308</v>
      </c>
      <c r="H58" s="895">
        <v>3279.7086998980417</v>
      </c>
      <c r="I58" s="765">
        <v>5004.9253846025513</v>
      </c>
      <c r="J58" s="763">
        <v>5618.4881741639938</v>
      </c>
      <c r="K58" s="763">
        <v>5715.4801802029197</v>
      </c>
      <c r="L58" s="763">
        <v>2321.6168775151418</v>
      </c>
      <c r="M58" s="763">
        <v>2679.5738243677151</v>
      </c>
      <c r="N58" s="763">
        <v>2936.4160718960024</v>
      </c>
      <c r="O58" s="763">
        <v>2098.6071227799989</v>
      </c>
      <c r="P58" s="763">
        <v>2241.2110516560415</v>
      </c>
      <c r="Q58" s="763">
        <v>2412.8917796105288</v>
      </c>
      <c r="R58" s="763">
        <v>2546.4450652060937</v>
      </c>
      <c r="S58" s="763">
        <v>2855.6847924397011</v>
      </c>
      <c r="T58" s="764">
        <v>3279.7086998980417</v>
      </c>
      <c r="U58" s="597" t="s">
        <v>6</v>
      </c>
      <c r="V58" s="1015"/>
      <c r="W58" s="1015"/>
      <c r="X58" s="1015"/>
      <c r="Y58" s="1015"/>
    </row>
    <row r="59" spans="2:28" s="496" customFormat="1" ht="31.5" thickBot="1" x14ac:dyDescent="0.75">
      <c r="B59" s="1021"/>
      <c r="C59" s="1630"/>
      <c r="D59" s="1578"/>
      <c r="E59" s="1578"/>
      <c r="F59" s="1577"/>
      <c r="G59" s="1577"/>
      <c r="H59" s="1577"/>
      <c r="I59" s="499"/>
      <c r="J59" s="500"/>
      <c r="K59" s="500"/>
      <c r="L59" s="500"/>
      <c r="M59" s="500"/>
      <c r="N59" s="500"/>
      <c r="O59" s="500"/>
      <c r="P59" s="500"/>
      <c r="Q59" s="500"/>
      <c r="R59" s="500"/>
      <c r="S59" s="500"/>
      <c r="T59" s="501"/>
      <c r="U59" s="503"/>
      <c r="V59" s="497"/>
      <c r="X59" s="497"/>
      <c r="Y59" s="497"/>
    </row>
    <row r="60" spans="2:28" ht="27.75" thickTop="1" x14ac:dyDescent="0.65">
      <c r="I60" s="262"/>
      <c r="J60" s="262"/>
      <c r="K60" s="262"/>
      <c r="L60" s="262"/>
      <c r="M60" s="262"/>
      <c r="N60" s="262"/>
      <c r="O60" s="262"/>
      <c r="P60" s="262"/>
      <c r="Q60" s="262"/>
      <c r="R60" s="262"/>
      <c r="S60" s="262"/>
      <c r="T60" s="262"/>
      <c r="V60" s="266"/>
      <c r="Y60" s="266"/>
    </row>
    <row r="61" spans="2:28" s="330" customFormat="1" ht="22.5" x14ac:dyDescent="0.5">
      <c r="B61" s="330" t="s">
        <v>1529</v>
      </c>
      <c r="U61" s="474" t="s">
        <v>1721</v>
      </c>
    </row>
    <row r="62" spans="2:28" s="127" customFormat="1" x14ac:dyDescent="0.5">
      <c r="B62" s="62"/>
      <c r="C62" s="62"/>
      <c r="D62" s="62"/>
      <c r="E62" s="62"/>
      <c r="F62" s="62"/>
      <c r="G62" s="62"/>
      <c r="H62" s="62"/>
      <c r="U62" s="255"/>
    </row>
    <row r="63" spans="2:28" s="127" customFormat="1" ht="9" customHeight="1" x14ac:dyDescent="0.5">
      <c r="B63" s="62"/>
      <c r="C63" s="62"/>
      <c r="D63" s="62"/>
      <c r="E63" s="62"/>
      <c r="F63" s="62"/>
      <c r="G63" s="62"/>
      <c r="H63" s="62"/>
      <c r="U63" s="255"/>
    </row>
    <row r="64" spans="2:28" s="127" customFormat="1" ht="18.75" x14ac:dyDescent="0.45">
      <c r="B64" s="141"/>
      <c r="C64" s="141"/>
      <c r="D64" s="141"/>
      <c r="E64" s="141"/>
      <c r="F64" s="141"/>
      <c r="G64" s="141"/>
      <c r="H64" s="141"/>
    </row>
    <row r="65" spans="1:21" s="260" customFormat="1" ht="9" customHeight="1" x14ac:dyDescent="0.5">
      <c r="I65" s="1537"/>
      <c r="J65" s="1537"/>
      <c r="K65" s="1537"/>
      <c r="L65" s="1537"/>
      <c r="M65" s="1537"/>
      <c r="N65" s="1537"/>
      <c r="O65" s="1537"/>
      <c r="P65" s="1537"/>
      <c r="Q65" s="1537"/>
      <c r="R65" s="1537"/>
      <c r="S65" s="1537"/>
      <c r="T65" s="1537"/>
    </row>
    <row r="66" spans="1:21" x14ac:dyDescent="0.5">
      <c r="I66" s="1537"/>
      <c r="J66" s="1537"/>
      <c r="K66" s="1537"/>
      <c r="L66" s="1537"/>
      <c r="M66" s="1537"/>
      <c r="N66" s="1537"/>
      <c r="O66" s="1537"/>
      <c r="P66" s="1537"/>
      <c r="Q66" s="1537"/>
      <c r="R66" s="1537"/>
      <c r="S66" s="1537"/>
      <c r="T66" s="1537"/>
      <c r="U66" s="261"/>
    </row>
    <row r="67" spans="1:21" ht="9" customHeight="1" x14ac:dyDescent="0.5">
      <c r="I67" s="1537"/>
      <c r="J67" s="1537"/>
      <c r="K67" s="1537"/>
      <c r="L67" s="1537"/>
      <c r="M67" s="1537"/>
      <c r="N67" s="1537"/>
      <c r="O67" s="1537"/>
      <c r="P67" s="1537"/>
      <c r="Q67" s="1537"/>
      <c r="R67" s="1537"/>
      <c r="S67" s="1537"/>
      <c r="T67" s="1537"/>
      <c r="U67" s="261"/>
    </row>
    <row r="68" spans="1:21" s="260" customFormat="1" x14ac:dyDescent="0.5">
      <c r="A68" s="261"/>
      <c r="I68" s="1537"/>
      <c r="J68" s="1537"/>
      <c r="K68" s="1537"/>
      <c r="L68" s="1537"/>
      <c r="M68" s="1537"/>
      <c r="N68" s="1537"/>
      <c r="O68" s="1537"/>
      <c r="P68" s="1537"/>
      <c r="Q68" s="1537"/>
      <c r="R68" s="1537"/>
      <c r="S68" s="1537"/>
      <c r="T68" s="1537"/>
    </row>
    <row r="69" spans="1:21" ht="9" customHeight="1" x14ac:dyDescent="0.5">
      <c r="I69" s="1537"/>
      <c r="J69" s="1537"/>
      <c r="K69" s="1537"/>
      <c r="L69" s="1537"/>
      <c r="M69" s="1537"/>
      <c r="N69" s="1537"/>
      <c r="O69" s="1537"/>
      <c r="P69" s="1537"/>
      <c r="Q69" s="1537"/>
      <c r="R69" s="1537"/>
      <c r="S69" s="1537"/>
      <c r="T69" s="1537"/>
      <c r="U69" s="261"/>
    </row>
    <row r="70" spans="1:21" x14ac:dyDescent="0.5">
      <c r="I70" s="1537"/>
      <c r="J70" s="1537"/>
      <c r="K70" s="1537"/>
      <c r="L70" s="1537"/>
      <c r="M70" s="1537"/>
      <c r="N70" s="1537"/>
      <c r="O70" s="1537"/>
      <c r="P70" s="1537"/>
      <c r="Q70" s="1537"/>
      <c r="R70" s="1537"/>
      <c r="S70" s="1537"/>
      <c r="T70" s="1537"/>
      <c r="U70" s="261"/>
    </row>
    <row r="71" spans="1:21" ht="9" customHeight="1" x14ac:dyDescent="0.5">
      <c r="I71" s="1537"/>
      <c r="J71" s="1537"/>
      <c r="K71" s="1537"/>
      <c r="L71" s="1537"/>
      <c r="M71" s="1537"/>
      <c r="N71" s="1537"/>
      <c r="O71" s="1537"/>
      <c r="P71" s="1537"/>
      <c r="Q71" s="1537"/>
      <c r="R71" s="1537"/>
      <c r="S71" s="1537"/>
      <c r="T71" s="1537"/>
      <c r="U71" s="261"/>
    </row>
    <row r="72" spans="1:21" x14ac:dyDescent="0.5">
      <c r="I72" s="1537"/>
      <c r="J72" s="1537"/>
      <c r="K72" s="1537"/>
      <c r="L72" s="1537"/>
      <c r="M72" s="1537"/>
      <c r="N72" s="1537"/>
      <c r="O72" s="1537"/>
      <c r="P72" s="1537"/>
      <c r="Q72" s="1537"/>
      <c r="R72" s="1537"/>
      <c r="S72" s="1537"/>
      <c r="T72" s="1537"/>
      <c r="U72" s="261"/>
    </row>
    <row r="73" spans="1:21" ht="9" customHeight="1" x14ac:dyDescent="0.5">
      <c r="I73" s="1537"/>
      <c r="J73" s="1537"/>
      <c r="K73" s="1537"/>
      <c r="L73" s="1537"/>
      <c r="M73" s="1537"/>
      <c r="N73" s="1537"/>
      <c r="O73" s="1537"/>
      <c r="P73" s="1537"/>
      <c r="Q73" s="1537"/>
      <c r="R73" s="1537"/>
      <c r="S73" s="1537"/>
      <c r="T73" s="1537"/>
      <c r="U73" s="261"/>
    </row>
    <row r="74" spans="1:21" x14ac:dyDescent="0.5">
      <c r="I74" s="1537"/>
      <c r="J74" s="1537"/>
      <c r="K74" s="1537"/>
      <c r="L74" s="1537"/>
      <c r="M74" s="1537"/>
      <c r="N74" s="1537"/>
      <c r="O74" s="1537"/>
      <c r="P74" s="1537"/>
      <c r="Q74" s="1537"/>
      <c r="R74" s="1537"/>
      <c r="S74" s="1537"/>
      <c r="T74" s="1537"/>
      <c r="U74" s="261"/>
    </row>
    <row r="75" spans="1:21" ht="15" customHeight="1" x14ac:dyDescent="0.5">
      <c r="I75" s="1537"/>
      <c r="J75" s="1537"/>
      <c r="K75" s="1537"/>
      <c r="L75" s="1537"/>
      <c r="M75" s="1537"/>
      <c r="N75" s="1537"/>
      <c r="O75" s="1537"/>
      <c r="P75" s="1537"/>
      <c r="Q75" s="1537"/>
      <c r="R75" s="1537"/>
      <c r="S75" s="1537"/>
      <c r="T75" s="1537"/>
      <c r="U75" s="261"/>
    </row>
    <row r="76" spans="1:21" ht="12" customHeight="1" x14ac:dyDescent="0.5">
      <c r="I76" s="1537"/>
      <c r="J76" s="1537"/>
      <c r="K76" s="1537"/>
      <c r="L76" s="1537"/>
      <c r="M76" s="1537"/>
      <c r="N76" s="1537"/>
      <c r="O76" s="1537"/>
      <c r="P76" s="1537"/>
      <c r="Q76" s="1537"/>
      <c r="R76" s="1537"/>
      <c r="S76" s="1537"/>
      <c r="T76" s="1537"/>
      <c r="U76" s="261"/>
    </row>
    <row r="77" spans="1:21" x14ac:dyDescent="0.5">
      <c r="I77" s="1537"/>
      <c r="J77" s="1537"/>
      <c r="K77" s="1537"/>
      <c r="L77" s="1537"/>
      <c r="M77" s="1537"/>
      <c r="N77" s="1537"/>
      <c r="O77" s="1537"/>
      <c r="P77" s="1537"/>
      <c r="Q77" s="1537"/>
      <c r="R77" s="1537"/>
      <c r="S77" s="1537"/>
      <c r="T77" s="1537"/>
      <c r="U77" s="261"/>
    </row>
    <row r="78" spans="1:21" ht="8.25" customHeight="1" x14ac:dyDescent="0.5">
      <c r="I78" s="1537"/>
      <c r="J78" s="1537"/>
      <c r="K78" s="1537"/>
      <c r="L78" s="1537"/>
      <c r="M78" s="1537"/>
      <c r="N78" s="1537"/>
      <c r="O78" s="1537"/>
      <c r="P78" s="1537"/>
      <c r="Q78" s="1537"/>
      <c r="R78" s="1537"/>
      <c r="S78" s="1537"/>
      <c r="T78" s="1537"/>
      <c r="U78" s="261"/>
    </row>
    <row r="79" spans="1:21" ht="8.25" customHeight="1" x14ac:dyDescent="0.5">
      <c r="I79" s="1537"/>
      <c r="J79" s="1537"/>
      <c r="K79" s="1537"/>
      <c r="L79" s="1537"/>
      <c r="M79" s="1537"/>
      <c r="N79" s="1537"/>
      <c r="O79" s="1537"/>
      <c r="P79" s="1537"/>
      <c r="Q79" s="1537"/>
      <c r="R79" s="1537"/>
      <c r="S79" s="1537"/>
      <c r="T79" s="1537"/>
      <c r="U79" s="261"/>
    </row>
    <row r="80" spans="1:21" ht="8.25" customHeight="1" x14ac:dyDescent="0.5">
      <c r="I80" s="1537"/>
      <c r="J80" s="1537"/>
      <c r="K80" s="1537"/>
      <c r="L80" s="1537"/>
      <c r="M80" s="1537"/>
      <c r="N80" s="1537"/>
      <c r="O80" s="1537"/>
      <c r="P80" s="1537"/>
      <c r="Q80" s="1537"/>
      <c r="R80" s="1537"/>
      <c r="S80" s="1537"/>
      <c r="T80" s="1537"/>
      <c r="U80" s="261"/>
    </row>
    <row r="81" spans="2:21" x14ac:dyDescent="0.5">
      <c r="B81" s="261"/>
      <c r="C81" s="261"/>
      <c r="D81" s="261"/>
      <c r="E81" s="261"/>
      <c r="F81" s="261"/>
      <c r="G81" s="261"/>
      <c r="H81" s="261"/>
      <c r="I81" s="1537"/>
      <c r="J81" s="1537"/>
      <c r="K81" s="1537"/>
      <c r="L81" s="1537"/>
      <c r="M81" s="1537"/>
      <c r="N81" s="1537"/>
      <c r="O81" s="1537"/>
      <c r="P81" s="1537"/>
      <c r="Q81" s="1537"/>
      <c r="R81" s="1537"/>
      <c r="S81" s="1537"/>
      <c r="T81" s="1537"/>
      <c r="U81" s="261"/>
    </row>
    <row r="82" spans="2:21" x14ac:dyDescent="0.5">
      <c r="B82" s="261"/>
      <c r="C82" s="261"/>
      <c r="D82" s="261"/>
      <c r="E82" s="261"/>
      <c r="F82" s="261"/>
      <c r="G82" s="261"/>
      <c r="H82" s="261"/>
      <c r="I82" s="1537"/>
      <c r="J82" s="1537"/>
      <c r="K82" s="1537"/>
      <c r="L82" s="1537"/>
      <c r="M82" s="1537"/>
      <c r="N82" s="1537"/>
      <c r="O82" s="1537"/>
      <c r="P82" s="1537"/>
      <c r="Q82" s="1537"/>
      <c r="R82" s="1537"/>
      <c r="S82" s="1537"/>
      <c r="T82" s="1537"/>
      <c r="U82" s="261"/>
    </row>
    <row r="83" spans="2:21" x14ac:dyDescent="0.5">
      <c r="B83" s="261"/>
      <c r="C83" s="261"/>
      <c r="D83" s="261"/>
      <c r="E83" s="261"/>
      <c r="F83" s="261"/>
      <c r="G83" s="261"/>
      <c r="H83" s="261"/>
      <c r="I83" s="1537"/>
      <c r="J83" s="1537"/>
      <c r="K83" s="1537"/>
      <c r="L83" s="1537"/>
      <c r="M83" s="1537"/>
      <c r="N83" s="1537"/>
      <c r="O83" s="1537"/>
      <c r="P83" s="1537"/>
      <c r="Q83" s="1537"/>
      <c r="R83" s="1537"/>
      <c r="S83" s="1537"/>
      <c r="T83" s="1537"/>
      <c r="U83" s="261"/>
    </row>
    <row r="84" spans="2:21" x14ac:dyDescent="0.5">
      <c r="B84" s="261"/>
      <c r="C84" s="261"/>
      <c r="D84" s="261"/>
      <c r="E84" s="261"/>
      <c r="F84" s="261"/>
      <c r="G84" s="261"/>
      <c r="H84" s="261"/>
      <c r="I84" s="1537"/>
      <c r="J84" s="1537"/>
      <c r="K84" s="1537"/>
      <c r="L84" s="1537"/>
      <c r="M84" s="1537"/>
      <c r="N84" s="1537"/>
      <c r="O84" s="1537"/>
      <c r="P84" s="1537"/>
      <c r="Q84" s="1537"/>
      <c r="R84" s="1537"/>
      <c r="S84" s="1537"/>
      <c r="T84" s="1537"/>
      <c r="U84" s="261"/>
    </row>
    <row r="85" spans="2:21" x14ac:dyDescent="0.5">
      <c r="B85" s="261"/>
      <c r="C85" s="261"/>
      <c r="D85" s="261"/>
      <c r="E85" s="261"/>
      <c r="F85" s="261"/>
      <c r="G85" s="261"/>
      <c r="H85" s="261"/>
      <c r="I85" s="1537"/>
      <c r="J85" s="1537"/>
      <c r="K85" s="1537"/>
      <c r="L85" s="1537"/>
      <c r="M85" s="1537"/>
      <c r="N85" s="1537"/>
      <c r="O85" s="1537"/>
      <c r="P85" s="1537"/>
      <c r="Q85" s="1537"/>
      <c r="R85" s="1537"/>
      <c r="S85" s="1537"/>
      <c r="T85" s="1537"/>
      <c r="U85" s="261"/>
    </row>
    <row r="86" spans="2:21" x14ac:dyDescent="0.5">
      <c r="B86" s="261"/>
      <c r="C86" s="261"/>
      <c r="D86" s="261"/>
      <c r="E86" s="261"/>
      <c r="F86" s="261"/>
      <c r="G86" s="261"/>
      <c r="H86" s="261"/>
      <c r="I86" s="1537"/>
      <c r="J86" s="1537"/>
      <c r="K86" s="1537"/>
      <c r="L86" s="1537"/>
      <c r="M86" s="1537"/>
      <c r="N86" s="1537"/>
      <c r="O86" s="1537"/>
      <c r="P86" s="1537"/>
      <c r="Q86" s="1537"/>
      <c r="R86" s="1537"/>
      <c r="S86" s="1537"/>
      <c r="T86" s="1537"/>
      <c r="U86" s="261"/>
    </row>
    <row r="87" spans="2:21" x14ac:dyDescent="0.5">
      <c r="B87" s="261"/>
      <c r="C87" s="261"/>
      <c r="D87" s="261"/>
      <c r="E87" s="261"/>
      <c r="F87" s="261"/>
      <c r="G87" s="261"/>
      <c r="H87" s="261"/>
      <c r="I87" s="1537"/>
      <c r="J87" s="1537"/>
      <c r="K87" s="1537"/>
      <c r="L87" s="1537"/>
      <c r="M87" s="1537"/>
      <c r="N87" s="1537"/>
      <c r="O87" s="1537"/>
      <c r="P87" s="1537"/>
      <c r="Q87" s="1537"/>
      <c r="R87" s="1537"/>
      <c r="S87" s="1537"/>
      <c r="T87" s="1537"/>
      <c r="U87" s="261"/>
    </row>
    <row r="88" spans="2:21" x14ac:dyDescent="0.5">
      <c r="B88" s="261"/>
      <c r="C88" s="261"/>
      <c r="D88" s="261"/>
      <c r="E88" s="261"/>
      <c r="F88" s="261"/>
      <c r="G88" s="261"/>
      <c r="H88" s="261"/>
      <c r="I88" s="1537"/>
      <c r="J88" s="1537"/>
      <c r="K88" s="1537"/>
      <c r="L88" s="1537"/>
      <c r="M88" s="1537"/>
      <c r="N88" s="1537"/>
      <c r="O88" s="1537"/>
      <c r="P88" s="1537"/>
      <c r="Q88" s="1537"/>
      <c r="R88" s="1537"/>
      <c r="S88" s="1537"/>
      <c r="T88" s="1537"/>
      <c r="U88" s="261"/>
    </row>
    <row r="89" spans="2:21" x14ac:dyDescent="0.5">
      <c r="B89" s="261"/>
      <c r="C89" s="261"/>
      <c r="D89" s="261"/>
      <c r="E89" s="261"/>
      <c r="F89" s="261"/>
      <c r="G89" s="261"/>
      <c r="H89" s="261"/>
      <c r="I89" s="1537"/>
      <c r="J89" s="1537"/>
      <c r="K89" s="1537"/>
      <c r="L89" s="1537"/>
      <c r="M89" s="1537"/>
      <c r="N89" s="1537"/>
      <c r="O89" s="1537"/>
      <c r="P89" s="1537"/>
      <c r="Q89" s="1537"/>
      <c r="R89" s="1537"/>
      <c r="S89" s="1537"/>
      <c r="T89" s="1537"/>
      <c r="U89" s="261"/>
    </row>
    <row r="90" spans="2:21" x14ac:dyDescent="0.5">
      <c r="B90" s="261"/>
      <c r="C90" s="261"/>
      <c r="D90" s="261"/>
      <c r="E90" s="261"/>
      <c r="F90" s="261"/>
      <c r="G90" s="261"/>
      <c r="H90" s="261"/>
      <c r="I90" s="1537"/>
      <c r="J90" s="1537"/>
      <c r="K90" s="1537"/>
      <c r="L90" s="1537"/>
      <c r="M90" s="1537"/>
      <c r="N90" s="1537"/>
      <c r="O90" s="1537"/>
      <c r="P90" s="1537"/>
      <c r="Q90" s="1537"/>
      <c r="R90" s="1537"/>
      <c r="S90" s="1537"/>
      <c r="T90" s="1537"/>
      <c r="U90" s="261"/>
    </row>
    <row r="91" spans="2:21" x14ac:dyDescent="0.5">
      <c r="B91" s="261"/>
      <c r="C91" s="261"/>
      <c r="D91" s="261"/>
      <c r="E91" s="261"/>
      <c r="F91" s="261"/>
      <c r="G91" s="261"/>
      <c r="H91" s="261"/>
      <c r="I91" s="1537"/>
      <c r="J91" s="1537"/>
      <c r="K91" s="1537"/>
      <c r="L91" s="1537"/>
      <c r="M91" s="1537"/>
      <c r="N91" s="1537"/>
      <c r="O91" s="1537"/>
      <c r="P91" s="1537"/>
      <c r="Q91" s="1537"/>
      <c r="R91" s="1537"/>
      <c r="S91" s="1537"/>
      <c r="T91" s="1537"/>
      <c r="U91" s="261"/>
    </row>
    <row r="92" spans="2:21" x14ac:dyDescent="0.5">
      <c r="B92" s="261"/>
      <c r="C92" s="261"/>
      <c r="D92" s="261"/>
      <c r="E92" s="261"/>
      <c r="F92" s="261"/>
      <c r="G92" s="261"/>
      <c r="H92" s="261"/>
      <c r="I92" s="1537"/>
      <c r="J92" s="1537"/>
      <c r="K92" s="1537"/>
      <c r="L92" s="1537"/>
      <c r="M92" s="1537"/>
      <c r="N92" s="1537"/>
      <c r="O92" s="1537"/>
      <c r="P92" s="1537"/>
      <c r="Q92" s="1537"/>
      <c r="R92" s="1537"/>
      <c r="S92" s="1537"/>
      <c r="T92" s="1537"/>
      <c r="U92" s="261"/>
    </row>
    <row r="93" spans="2:21" x14ac:dyDescent="0.5">
      <c r="B93" s="261"/>
      <c r="C93" s="261"/>
      <c r="D93" s="261"/>
      <c r="E93" s="261"/>
      <c r="F93" s="261"/>
      <c r="G93" s="261"/>
      <c r="H93" s="261"/>
      <c r="I93" s="1537"/>
      <c r="J93" s="1537"/>
      <c r="K93" s="1537"/>
      <c r="L93" s="1537"/>
      <c r="M93" s="1537"/>
      <c r="N93" s="1537"/>
      <c r="O93" s="1537"/>
      <c r="P93" s="1537"/>
      <c r="Q93" s="1537"/>
      <c r="R93" s="1537"/>
      <c r="S93" s="1537"/>
      <c r="T93" s="1537"/>
      <c r="U93" s="261"/>
    </row>
    <row r="94" spans="2:21" x14ac:dyDescent="0.5">
      <c r="B94" s="261"/>
      <c r="C94" s="261"/>
      <c r="D94" s="261"/>
      <c r="E94" s="261"/>
      <c r="F94" s="261"/>
      <c r="G94" s="261"/>
      <c r="H94" s="261"/>
      <c r="I94" s="1537"/>
      <c r="J94" s="1537"/>
      <c r="K94" s="1537"/>
      <c r="L94" s="1537"/>
      <c r="M94" s="1537"/>
      <c r="N94" s="1537"/>
      <c r="O94" s="1537"/>
      <c r="P94" s="1537"/>
      <c r="Q94" s="1537"/>
      <c r="R94" s="1537"/>
      <c r="S94" s="1537"/>
      <c r="T94" s="1537"/>
      <c r="U94" s="261"/>
    </row>
    <row r="95" spans="2:21" x14ac:dyDescent="0.5">
      <c r="B95" s="261"/>
      <c r="C95" s="261"/>
      <c r="D95" s="261"/>
      <c r="E95" s="261"/>
      <c r="F95" s="261"/>
      <c r="G95" s="261"/>
      <c r="H95" s="261"/>
      <c r="I95" s="1537"/>
      <c r="J95" s="1537"/>
      <c r="K95" s="1537"/>
      <c r="L95" s="1537"/>
      <c r="M95" s="1537"/>
      <c r="N95" s="1537"/>
      <c r="O95" s="1537"/>
      <c r="P95" s="1537"/>
      <c r="Q95" s="1537"/>
      <c r="R95" s="1537"/>
      <c r="S95" s="1537"/>
      <c r="T95" s="1537"/>
      <c r="U95" s="261"/>
    </row>
    <row r="96" spans="2:21" x14ac:dyDescent="0.5">
      <c r="B96" s="261"/>
      <c r="C96" s="261"/>
      <c r="D96" s="261"/>
      <c r="E96" s="261"/>
      <c r="F96" s="261"/>
      <c r="G96" s="261"/>
      <c r="H96" s="261"/>
      <c r="I96" s="1537"/>
      <c r="J96" s="1537"/>
      <c r="K96" s="1537"/>
      <c r="L96" s="1537"/>
      <c r="M96" s="1537"/>
      <c r="N96" s="1537"/>
      <c r="O96" s="1537"/>
      <c r="P96" s="1537"/>
      <c r="Q96" s="1537"/>
      <c r="R96" s="1537"/>
      <c r="S96" s="1537"/>
      <c r="T96" s="1537"/>
      <c r="U96" s="261"/>
    </row>
    <row r="97" spans="9:20" s="261" customFormat="1" x14ac:dyDescent="0.5">
      <c r="I97" s="1537"/>
      <c r="J97" s="1537"/>
      <c r="K97" s="1537"/>
      <c r="L97" s="1537"/>
      <c r="M97" s="1537"/>
      <c r="N97" s="1537"/>
      <c r="O97" s="1537"/>
      <c r="P97" s="1537"/>
      <c r="Q97" s="1537"/>
      <c r="R97" s="1537"/>
      <c r="S97" s="1537"/>
      <c r="T97" s="1537"/>
    </row>
    <row r="98" spans="9:20" s="261" customFormat="1" x14ac:dyDescent="0.5">
      <c r="I98" s="1537"/>
      <c r="J98" s="1537"/>
      <c r="K98" s="1537"/>
      <c r="L98" s="1537"/>
      <c r="M98" s="1537"/>
      <c r="N98" s="1537"/>
      <c r="O98" s="1537"/>
      <c r="P98" s="1537"/>
      <c r="Q98" s="1537"/>
      <c r="R98" s="1537"/>
      <c r="S98" s="1537"/>
      <c r="T98" s="1537"/>
    </row>
    <row r="99" spans="9:20" s="261" customFormat="1" x14ac:dyDescent="0.5">
      <c r="I99" s="1537"/>
      <c r="J99" s="1537"/>
      <c r="K99" s="1537"/>
      <c r="L99" s="1537"/>
      <c r="M99" s="1537"/>
      <c r="N99" s="1537"/>
      <c r="O99" s="1537"/>
      <c r="P99" s="1537"/>
      <c r="Q99" s="1537"/>
      <c r="R99" s="1537"/>
      <c r="S99" s="1537"/>
      <c r="T99" s="1537"/>
    </row>
    <row r="100" spans="9:20" s="261" customFormat="1" x14ac:dyDescent="0.5">
      <c r="I100" s="1537"/>
      <c r="J100" s="1537"/>
      <c r="K100" s="1537"/>
      <c r="L100" s="1537"/>
      <c r="M100" s="1537"/>
      <c r="N100" s="1537"/>
      <c r="O100" s="1537"/>
      <c r="P100" s="1537"/>
      <c r="Q100" s="1537"/>
      <c r="R100" s="1537"/>
      <c r="S100" s="1537"/>
      <c r="T100" s="1537"/>
    </row>
    <row r="101" spans="9:20" s="261" customFormat="1" x14ac:dyDescent="0.5">
      <c r="I101" s="1537"/>
      <c r="J101" s="1537"/>
      <c r="K101" s="1537"/>
      <c r="L101" s="1537"/>
      <c r="M101" s="1537"/>
      <c r="N101" s="1537"/>
      <c r="O101" s="1537"/>
      <c r="P101" s="1537"/>
      <c r="Q101" s="1537"/>
      <c r="R101" s="1537"/>
      <c r="S101" s="1537"/>
      <c r="T101" s="1537"/>
    </row>
    <row r="102" spans="9:20" s="261" customFormat="1" x14ac:dyDescent="0.5">
      <c r="I102" s="1537"/>
      <c r="J102" s="1537"/>
      <c r="K102" s="1537"/>
      <c r="L102" s="1537"/>
      <c r="M102" s="1537"/>
      <c r="N102" s="1537"/>
      <c r="O102" s="1537"/>
      <c r="P102" s="1537"/>
      <c r="Q102" s="1537"/>
      <c r="R102" s="1537"/>
      <c r="S102" s="1537"/>
      <c r="T102" s="1537"/>
    </row>
    <row r="103" spans="9:20" s="261" customFormat="1" x14ac:dyDescent="0.5">
      <c r="I103" s="1537"/>
      <c r="J103" s="1537"/>
      <c r="K103" s="1537"/>
      <c r="L103" s="1537"/>
      <c r="M103" s="1537"/>
      <c r="N103" s="1537"/>
      <c r="O103" s="1537"/>
      <c r="P103" s="1537"/>
      <c r="Q103" s="1537"/>
      <c r="R103" s="1537"/>
      <c r="S103" s="1537"/>
      <c r="T103" s="1537"/>
    </row>
    <row r="104" spans="9:20" s="261" customFormat="1" x14ac:dyDescent="0.5">
      <c r="I104" s="1537"/>
      <c r="J104" s="1537"/>
      <c r="K104" s="1537"/>
      <c r="L104" s="1537"/>
      <c r="M104" s="1537"/>
      <c r="N104" s="1537"/>
      <c r="O104" s="1537"/>
      <c r="P104" s="1537"/>
      <c r="Q104" s="1537"/>
      <c r="R104" s="1537"/>
      <c r="S104" s="1537"/>
      <c r="T104" s="1537"/>
    </row>
    <row r="105" spans="9:20" s="261" customFormat="1" x14ac:dyDescent="0.5">
      <c r="I105" s="1537"/>
      <c r="J105" s="1537"/>
      <c r="K105" s="1537"/>
      <c r="L105" s="1537"/>
      <c r="M105" s="1537"/>
      <c r="N105" s="1537"/>
      <c r="O105" s="1537"/>
      <c r="P105" s="1537"/>
      <c r="Q105" s="1537"/>
      <c r="R105" s="1537"/>
      <c r="S105" s="1537"/>
      <c r="T105" s="1537"/>
    </row>
    <row r="106" spans="9:20" s="261" customFormat="1" x14ac:dyDescent="0.5">
      <c r="I106" s="1537"/>
      <c r="J106" s="1537"/>
      <c r="K106" s="1537"/>
      <c r="L106" s="1537"/>
      <c r="M106" s="1537"/>
      <c r="N106" s="1537"/>
      <c r="O106" s="1537"/>
      <c r="P106" s="1537"/>
      <c r="Q106" s="1537"/>
      <c r="R106" s="1537"/>
      <c r="S106" s="1537"/>
      <c r="T106" s="1537"/>
    </row>
    <row r="107" spans="9:20" s="261" customFormat="1" x14ac:dyDescent="0.5">
      <c r="I107" s="1537"/>
      <c r="J107" s="1537"/>
      <c r="K107" s="1537"/>
      <c r="L107" s="1537"/>
      <c r="M107" s="1537"/>
      <c r="N107" s="1537"/>
      <c r="O107" s="1537"/>
      <c r="P107" s="1537"/>
      <c r="Q107" s="1537"/>
      <c r="R107" s="1537"/>
      <c r="S107" s="1537"/>
      <c r="T107" s="1537"/>
    </row>
    <row r="108" spans="9:20" s="261" customFormat="1" x14ac:dyDescent="0.5">
      <c r="I108" s="1537"/>
      <c r="J108" s="1537"/>
      <c r="K108" s="1537"/>
      <c r="L108" s="1537"/>
      <c r="M108" s="1537"/>
      <c r="N108" s="1537"/>
      <c r="O108" s="1537"/>
      <c r="P108" s="1537"/>
      <c r="Q108" s="1537"/>
      <c r="R108" s="1537"/>
      <c r="S108" s="1537"/>
      <c r="T108" s="1537"/>
    </row>
    <row r="109" spans="9:20" s="261" customFormat="1" x14ac:dyDescent="0.5">
      <c r="I109" s="1537"/>
      <c r="J109" s="1537"/>
      <c r="K109" s="1537"/>
      <c r="L109" s="1537"/>
      <c r="M109" s="1537"/>
      <c r="N109" s="1537"/>
      <c r="O109" s="1537"/>
      <c r="P109" s="1537"/>
      <c r="Q109" s="1537"/>
      <c r="R109" s="1537"/>
      <c r="S109" s="1537"/>
      <c r="T109" s="1537"/>
    </row>
    <row r="110" spans="9:20" s="261" customFormat="1" x14ac:dyDescent="0.5">
      <c r="I110" s="1537"/>
      <c r="J110" s="1537"/>
      <c r="K110" s="1537"/>
      <c r="L110" s="1537"/>
      <c r="M110" s="1537"/>
      <c r="N110" s="1537"/>
      <c r="O110" s="1537"/>
      <c r="P110" s="1537"/>
      <c r="Q110" s="1537"/>
      <c r="R110" s="1537"/>
      <c r="S110" s="1537"/>
      <c r="T110" s="1537"/>
    </row>
    <row r="111" spans="9:20" s="261" customFormat="1" x14ac:dyDescent="0.5">
      <c r="I111" s="1537"/>
      <c r="J111" s="1537"/>
      <c r="K111" s="1537"/>
      <c r="L111" s="1537"/>
      <c r="M111" s="1537"/>
      <c r="N111" s="1537"/>
      <c r="O111" s="1537"/>
      <c r="P111" s="1537"/>
      <c r="Q111" s="1537"/>
      <c r="R111" s="1537"/>
      <c r="S111" s="1537"/>
      <c r="T111" s="1537"/>
    </row>
    <row r="112" spans="9:20" s="261" customFormat="1" x14ac:dyDescent="0.5">
      <c r="I112" s="1537"/>
      <c r="J112" s="1537"/>
      <c r="K112" s="1537"/>
      <c r="L112" s="1537"/>
      <c r="M112" s="1537"/>
      <c r="N112" s="1537"/>
      <c r="O112" s="1537"/>
      <c r="P112" s="1537"/>
      <c r="Q112" s="1537"/>
      <c r="R112" s="1537"/>
      <c r="S112" s="1537"/>
      <c r="T112" s="1537"/>
    </row>
    <row r="113" spans="9:20" s="261" customFormat="1" x14ac:dyDescent="0.5">
      <c r="I113" s="1537"/>
      <c r="J113" s="1537"/>
      <c r="K113" s="1537"/>
      <c r="L113" s="1537"/>
      <c r="M113" s="1537"/>
      <c r="N113" s="1537"/>
      <c r="O113" s="1537"/>
      <c r="P113" s="1537"/>
      <c r="Q113" s="1537"/>
      <c r="R113" s="1537"/>
      <c r="S113" s="1537"/>
      <c r="T113" s="1537"/>
    </row>
    <row r="114" spans="9:20" s="261" customFormat="1" x14ac:dyDescent="0.5">
      <c r="I114" s="1537"/>
      <c r="J114" s="1537"/>
      <c r="K114" s="1537"/>
      <c r="L114" s="1537"/>
      <c r="M114" s="1537"/>
      <c r="N114" s="1537"/>
      <c r="O114" s="1537"/>
      <c r="P114" s="1537"/>
      <c r="Q114" s="1537"/>
      <c r="R114" s="1537"/>
      <c r="S114" s="1537"/>
      <c r="T114" s="1537"/>
    </row>
    <row r="115" spans="9:20" s="261" customFormat="1" x14ac:dyDescent="0.5">
      <c r="I115" s="1537"/>
      <c r="J115" s="1537"/>
      <c r="K115" s="1537"/>
      <c r="L115" s="1537"/>
      <c r="M115" s="1537"/>
      <c r="N115" s="1537"/>
      <c r="O115" s="1537"/>
      <c r="P115" s="1537"/>
      <c r="Q115" s="1537"/>
      <c r="R115" s="1537"/>
      <c r="S115" s="1537"/>
      <c r="T115" s="1537"/>
    </row>
    <row r="116" spans="9:20" s="261" customFormat="1" x14ac:dyDescent="0.5">
      <c r="I116" s="1537"/>
      <c r="J116" s="1537"/>
      <c r="K116" s="1537"/>
      <c r="L116" s="1537"/>
      <c r="M116" s="1537"/>
      <c r="N116" s="1537"/>
      <c r="O116" s="1537"/>
      <c r="P116" s="1537"/>
      <c r="Q116" s="1537"/>
      <c r="R116" s="1537"/>
      <c r="S116" s="1537"/>
      <c r="T116" s="1537"/>
    </row>
    <row r="117" spans="9:20" s="261" customFormat="1" ht="15" x14ac:dyDescent="0.35"/>
    <row r="118" spans="9:20" s="261" customFormat="1" ht="15" x14ac:dyDescent="0.35"/>
    <row r="119" spans="9:20" s="261" customFormat="1" ht="15" x14ac:dyDescent="0.35"/>
    <row r="120" spans="9:20" s="261" customFormat="1" ht="15" x14ac:dyDescent="0.35"/>
    <row r="121" spans="9:20" s="261" customFormat="1" ht="15" x14ac:dyDescent="0.35"/>
    <row r="122" spans="9:20" s="261" customFormat="1" ht="15" x14ac:dyDescent="0.35"/>
    <row r="123" spans="9:20" s="261" customFormat="1" ht="15" x14ac:dyDescent="0.35"/>
    <row r="124" spans="9:20" s="261" customFormat="1" ht="15" x14ac:dyDescent="0.35"/>
    <row r="125" spans="9:20" s="261" customFormat="1" ht="15" x14ac:dyDescent="0.35"/>
    <row r="126" spans="9:20" s="261" customFormat="1" ht="15" x14ac:dyDescent="0.35"/>
    <row r="127" spans="9:20" s="261" customFormat="1" ht="15" x14ac:dyDescent="0.35"/>
    <row r="128" spans="9:20" s="261" customFormat="1" ht="15" x14ac:dyDescent="0.35"/>
  </sheetData>
  <mergeCells count="12">
    <mergeCell ref="B4:K4"/>
    <mergeCell ref="L4:U4"/>
    <mergeCell ref="E9:E11"/>
    <mergeCell ref="B9:B11"/>
    <mergeCell ref="U9:U11"/>
    <mergeCell ref="D9:D11"/>
    <mergeCell ref="G9:G11"/>
    <mergeCell ref="F9:F11"/>
    <mergeCell ref="H9:H11"/>
    <mergeCell ref="I9:K9"/>
    <mergeCell ref="L9:T9"/>
    <mergeCell ref="C9:C11"/>
  </mergeCells>
  <printOptions horizontalCentered="1"/>
  <pageMargins left="0.196850393700787" right="0.196850393700787" top="0.39370078740157499" bottom="0.39370078740157499" header="0.511811023622047" footer="0.511811023622047"/>
  <pageSetup paperSize="9" scale="48" fitToHeight="2" orientation="portrait" r:id="rId1"/>
  <headerFooter alignWithMargins="0">
    <oddFooter>&amp;C&amp;"Times New Roman,Regular"&amp;20- &amp;P+9 -</oddFooter>
  </headerFooter>
  <rowBreaks count="1" manualBreakCount="1">
    <brk id="77" max="16383" man="1"/>
  </rowBreaks>
  <colBreaks count="1" manualBreakCount="1">
    <brk id="11" max="6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0"/>
  <sheetViews>
    <sheetView rightToLeft="1" view="pageBreakPreview" zoomScale="50" zoomScaleNormal="60" zoomScaleSheetLayoutView="50" workbookViewId="0"/>
  </sheetViews>
  <sheetFormatPr defaultRowHeight="15" x14ac:dyDescent="0.35"/>
  <cols>
    <col min="1" max="1" width="6.5703125" style="47" customWidth="1"/>
    <col min="2" max="2" width="63.140625" style="47" customWidth="1"/>
    <col min="3" max="3" width="16.28515625" style="47" customWidth="1"/>
    <col min="4" max="11" width="16.85546875" style="47" customWidth="1"/>
    <col min="12" max="20" width="16.28515625" style="47" customWidth="1"/>
    <col min="21" max="21" width="65.7109375" style="47" customWidth="1"/>
    <col min="22" max="31" width="9.140625" style="47"/>
    <col min="32" max="32" width="11.42578125" style="47" customWidth="1"/>
    <col min="33" max="35" width="14.28515625" style="47" bestFit="1" customWidth="1"/>
    <col min="36" max="16384" width="9.140625" style="47"/>
  </cols>
  <sheetData>
    <row r="1" spans="1:35" s="5" customFormat="1" ht="15.75" customHeight="1" x14ac:dyDescent="0.65">
      <c r="B1" s="2"/>
    </row>
    <row r="2" spans="1:35" s="5" customFormat="1" ht="15.75" customHeight="1" x14ac:dyDescent="0.65">
      <c r="B2" s="2"/>
    </row>
    <row r="3" spans="1:35" s="5" customFormat="1" ht="15.75" customHeight="1" x14ac:dyDescent="0.65">
      <c r="B3" s="2"/>
    </row>
    <row r="4" spans="1:35" s="463" customFormat="1" ht="36.75" x14ac:dyDescent="0.85">
      <c r="B4" s="1749" t="s">
        <v>1918</v>
      </c>
      <c r="C4" s="1749"/>
      <c r="D4" s="1749"/>
      <c r="E4" s="1749"/>
      <c r="F4" s="1749"/>
      <c r="G4" s="1749"/>
      <c r="H4" s="1749"/>
      <c r="I4" s="1749"/>
      <c r="J4" s="1749"/>
      <c r="K4" s="1749"/>
      <c r="L4" s="1741" t="s">
        <v>1919</v>
      </c>
      <c r="M4" s="1741"/>
      <c r="N4" s="1741"/>
      <c r="O4" s="1741"/>
      <c r="P4" s="1741"/>
      <c r="Q4" s="1741"/>
      <c r="R4" s="1741"/>
      <c r="S4" s="1741"/>
      <c r="T4" s="1741"/>
      <c r="U4" s="1741"/>
      <c r="V4" s="462"/>
      <c r="W4" s="462"/>
      <c r="X4" s="462"/>
      <c r="Y4" s="462"/>
      <c r="Z4" s="462"/>
      <c r="AA4" s="462"/>
      <c r="AB4" s="462"/>
      <c r="AC4" s="462"/>
      <c r="AD4" s="462"/>
      <c r="AE4" s="462"/>
      <c r="AF4" s="462"/>
      <c r="AG4" s="462"/>
    </row>
    <row r="5" spans="1:35" s="75" customFormat="1" ht="13.5" customHeight="1" x14ac:dyDescent="0.5">
      <c r="C5" s="151"/>
      <c r="D5" s="151"/>
      <c r="E5" s="151"/>
      <c r="F5" s="151"/>
      <c r="G5" s="151"/>
      <c r="H5" s="151"/>
      <c r="I5" s="151"/>
      <c r="J5" s="151"/>
      <c r="K5" s="151"/>
      <c r="L5" s="151"/>
      <c r="M5" s="151"/>
      <c r="N5" s="151"/>
      <c r="O5" s="151"/>
      <c r="P5" s="151"/>
      <c r="Q5" s="151"/>
      <c r="R5" s="151"/>
      <c r="S5" s="151"/>
      <c r="T5" s="151"/>
    </row>
    <row r="6" spans="1:35" s="75" customFormat="1" ht="13.5" customHeight="1" x14ac:dyDescent="0.65">
      <c r="B6" s="74"/>
      <c r="C6" s="163"/>
      <c r="D6" s="163"/>
      <c r="E6" s="163"/>
      <c r="F6" s="151"/>
      <c r="G6" s="151"/>
      <c r="H6" s="151"/>
      <c r="I6" s="151"/>
      <c r="J6" s="151"/>
      <c r="K6" s="151"/>
      <c r="L6" s="151"/>
      <c r="M6" s="151"/>
      <c r="N6" s="151"/>
      <c r="O6" s="151"/>
      <c r="P6" s="151"/>
      <c r="Q6" s="151"/>
      <c r="R6" s="151"/>
      <c r="S6" s="151"/>
      <c r="T6" s="151"/>
    </row>
    <row r="7" spans="1:35" s="412" customFormat="1" ht="22.5" x14ac:dyDescent="0.5">
      <c r="B7" s="1655" t="s">
        <v>1718</v>
      </c>
      <c r="C7" s="470"/>
      <c r="D7" s="470"/>
      <c r="E7" s="470"/>
      <c r="F7" s="470"/>
      <c r="G7" s="470"/>
      <c r="H7" s="470"/>
      <c r="I7" s="470"/>
      <c r="J7" s="470"/>
      <c r="K7" s="470"/>
      <c r="L7" s="470"/>
      <c r="M7" s="470"/>
      <c r="N7" s="470"/>
      <c r="O7" s="470"/>
      <c r="P7" s="470"/>
      <c r="Q7" s="470"/>
      <c r="R7" s="470"/>
      <c r="S7" s="470"/>
      <c r="T7" s="470"/>
      <c r="U7" s="225" t="s">
        <v>1722</v>
      </c>
    </row>
    <row r="8" spans="1:35" s="75" customFormat="1" ht="13.5" customHeight="1" thickBot="1" x14ac:dyDescent="0.7">
      <c r="B8" s="74"/>
    </row>
    <row r="9" spans="1:35" s="1479" customFormat="1" ht="26.25" customHeight="1" thickTop="1" x14ac:dyDescent="0.7">
      <c r="A9" s="254"/>
      <c r="B9" s="1775" t="s">
        <v>883</v>
      </c>
      <c r="C9" s="1736">
        <v>2015</v>
      </c>
      <c r="D9" s="1736">
        <v>2016</v>
      </c>
      <c r="E9" s="1736">
        <v>2017</v>
      </c>
      <c r="F9" s="1736">
        <v>2018</v>
      </c>
      <c r="G9" s="1736">
        <v>2019</v>
      </c>
      <c r="H9" s="1736">
        <v>2020</v>
      </c>
      <c r="I9" s="1763">
        <v>2020</v>
      </c>
      <c r="J9" s="1764"/>
      <c r="K9" s="1764"/>
      <c r="L9" s="1761">
        <v>2020</v>
      </c>
      <c r="M9" s="1761"/>
      <c r="N9" s="1761"/>
      <c r="O9" s="1761"/>
      <c r="P9" s="1761"/>
      <c r="Q9" s="1761"/>
      <c r="R9" s="1761"/>
      <c r="S9" s="1761"/>
      <c r="T9" s="1762"/>
      <c r="U9" s="1743" t="s">
        <v>882</v>
      </c>
    </row>
    <row r="10" spans="1:35" s="334" customFormat="1" ht="21" customHeight="1" x14ac:dyDescent="0.7">
      <c r="A10" s="254"/>
      <c r="B10" s="1776"/>
      <c r="C10" s="1737"/>
      <c r="D10" s="1737"/>
      <c r="E10" s="1737"/>
      <c r="F10" s="1737"/>
      <c r="G10" s="1737"/>
      <c r="H10" s="1737"/>
      <c r="I10" s="362" t="s">
        <v>372</v>
      </c>
      <c r="J10" s="363" t="s">
        <v>373</v>
      </c>
      <c r="K10" s="363" t="s">
        <v>374</v>
      </c>
      <c r="L10" s="363" t="s">
        <v>375</v>
      </c>
      <c r="M10" s="363" t="s">
        <v>376</v>
      </c>
      <c r="N10" s="363" t="s">
        <v>366</v>
      </c>
      <c r="O10" s="363" t="s">
        <v>367</v>
      </c>
      <c r="P10" s="363" t="s">
        <v>368</v>
      </c>
      <c r="Q10" s="363" t="s">
        <v>369</v>
      </c>
      <c r="R10" s="363" t="s">
        <v>370</v>
      </c>
      <c r="S10" s="363" t="s">
        <v>371</v>
      </c>
      <c r="T10" s="364" t="s">
        <v>1466</v>
      </c>
      <c r="U10" s="1744"/>
    </row>
    <row r="11" spans="1:35" s="334" customFormat="1" ht="21" customHeight="1" x14ac:dyDescent="0.7">
      <c r="A11" s="254"/>
      <c r="B11" s="1777"/>
      <c r="C11" s="1738"/>
      <c r="D11" s="1738"/>
      <c r="E11" s="1738"/>
      <c r="F11" s="1738"/>
      <c r="G11" s="1738"/>
      <c r="H11" s="1738"/>
      <c r="I11" s="365" t="s">
        <v>669</v>
      </c>
      <c r="J11" s="366" t="s">
        <v>149</v>
      </c>
      <c r="K11" s="366" t="s">
        <v>150</v>
      </c>
      <c r="L11" s="366" t="s">
        <v>151</v>
      </c>
      <c r="M11" s="366" t="s">
        <v>365</v>
      </c>
      <c r="N11" s="366" t="s">
        <v>663</v>
      </c>
      <c r="O11" s="366" t="s">
        <v>664</v>
      </c>
      <c r="P11" s="366" t="s">
        <v>665</v>
      </c>
      <c r="Q11" s="366" t="s">
        <v>666</v>
      </c>
      <c r="R11" s="366" t="s">
        <v>667</v>
      </c>
      <c r="S11" s="366" t="s">
        <v>668</v>
      </c>
      <c r="T11" s="367" t="s">
        <v>662</v>
      </c>
      <c r="U11" s="1745"/>
    </row>
    <row r="12" spans="1:35" s="254" customFormat="1" ht="9" customHeight="1" x14ac:dyDescent="0.7">
      <c r="B12" s="341"/>
      <c r="C12" s="444"/>
      <c r="D12" s="444"/>
      <c r="E12" s="444"/>
      <c r="F12" s="444"/>
      <c r="G12" s="444"/>
      <c r="H12" s="444"/>
      <c r="I12" s="446"/>
      <c r="J12" s="445"/>
      <c r="K12" s="445"/>
      <c r="L12" s="445"/>
      <c r="M12" s="445"/>
      <c r="N12" s="445"/>
      <c r="O12" s="445"/>
      <c r="P12" s="445"/>
      <c r="Q12" s="445"/>
      <c r="R12" s="445"/>
      <c r="S12" s="445"/>
      <c r="T12" s="447"/>
      <c r="U12" s="432"/>
    </row>
    <row r="13" spans="1:35" s="355" customFormat="1" ht="30.75" x14ac:dyDescent="0.2">
      <c r="A13" s="1553"/>
      <c r="B13" s="450" t="s">
        <v>974</v>
      </c>
      <c r="C13" s="852">
        <v>276224.42920887936</v>
      </c>
      <c r="D13" s="852">
        <v>327705.38102540636</v>
      </c>
      <c r="E13" s="852">
        <v>566913.66689239512</v>
      </c>
      <c r="F13" s="852">
        <v>822394.16264764406</v>
      </c>
      <c r="G13" s="852">
        <v>908611.1199688724</v>
      </c>
      <c r="H13" s="852">
        <v>1333972.8243899113</v>
      </c>
      <c r="I13" s="765">
        <v>892292.15449039917</v>
      </c>
      <c r="J13" s="763">
        <v>927182.64078207361</v>
      </c>
      <c r="K13" s="763">
        <v>950970.94880518294</v>
      </c>
      <c r="L13" s="763">
        <v>993866.62851836404</v>
      </c>
      <c r="M13" s="763">
        <v>987036.31184835976</v>
      </c>
      <c r="N13" s="763">
        <v>962666.03513581282</v>
      </c>
      <c r="O13" s="763">
        <v>973213.92584752734</v>
      </c>
      <c r="P13" s="763">
        <v>1011916.454866475</v>
      </c>
      <c r="Q13" s="763">
        <v>1116262.3170818649</v>
      </c>
      <c r="R13" s="763">
        <v>1207070.9892131109</v>
      </c>
      <c r="S13" s="763">
        <v>1283213.7643152368</v>
      </c>
      <c r="T13" s="764">
        <v>1333972.8243899113</v>
      </c>
      <c r="U13" s="374" t="s">
        <v>989</v>
      </c>
      <c r="V13" s="358"/>
      <c r="W13" s="358"/>
      <c r="X13" s="358"/>
      <c r="Y13" s="358"/>
      <c r="Z13" s="358"/>
      <c r="AA13" s="358"/>
      <c r="AB13" s="358"/>
      <c r="AC13" s="358"/>
      <c r="AD13" s="358"/>
      <c r="AE13" s="358"/>
      <c r="AF13" s="358"/>
      <c r="AG13" s="358"/>
      <c r="AH13" s="358"/>
      <c r="AI13" s="358"/>
    </row>
    <row r="14" spans="1:35" s="360" customFormat="1" ht="12" customHeight="1" x14ac:dyDescent="0.2">
      <c r="B14" s="598"/>
      <c r="C14" s="856"/>
      <c r="D14" s="856"/>
      <c r="E14" s="856"/>
      <c r="F14" s="856"/>
      <c r="G14" s="856"/>
      <c r="H14" s="856"/>
      <c r="I14" s="762"/>
      <c r="J14" s="760"/>
      <c r="K14" s="760"/>
      <c r="L14" s="760"/>
      <c r="M14" s="760"/>
      <c r="N14" s="760"/>
      <c r="O14" s="760"/>
      <c r="P14" s="760"/>
      <c r="Q14" s="760"/>
      <c r="R14" s="760"/>
      <c r="S14" s="760"/>
      <c r="T14" s="761"/>
      <c r="U14" s="1035"/>
      <c r="V14" s="358"/>
      <c r="W14" s="358"/>
      <c r="X14" s="358"/>
      <c r="Y14" s="358"/>
      <c r="Z14" s="358"/>
      <c r="AA14" s="358"/>
      <c r="AB14" s="358"/>
      <c r="AC14" s="358"/>
      <c r="AD14" s="358"/>
      <c r="AE14" s="358"/>
      <c r="AF14" s="358"/>
      <c r="AG14" s="358"/>
      <c r="AH14" s="358"/>
      <c r="AI14" s="358"/>
    </row>
    <row r="15" spans="1:35" s="355" customFormat="1" ht="26.1" customHeight="1" x14ac:dyDescent="0.2">
      <c r="B15" s="449" t="s">
        <v>853</v>
      </c>
      <c r="C15" s="852">
        <v>125273.04572907214</v>
      </c>
      <c r="D15" s="852">
        <v>168132.920800708</v>
      </c>
      <c r="E15" s="852">
        <v>264645.41796618304</v>
      </c>
      <c r="F15" s="852">
        <v>412027.86495959666</v>
      </c>
      <c r="G15" s="852">
        <v>446400.88096753514</v>
      </c>
      <c r="H15" s="852">
        <v>799975.70317606721</v>
      </c>
      <c r="I15" s="765">
        <v>436916.48837639636</v>
      </c>
      <c r="J15" s="763">
        <v>461046.9358712855</v>
      </c>
      <c r="K15" s="763">
        <v>480004.86311076535</v>
      </c>
      <c r="L15" s="763">
        <v>519953.06833154854</v>
      </c>
      <c r="M15" s="763">
        <v>520621.55463924544</v>
      </c>
      <c r="N15" s="763">
        <v>520266.62833848648</v>
      </c>
      <c r="O15" s="763">
        <v>536942.62424752337</v>
      </c>
      <c r="P15" s="763">
        <v>575306.07060099172</v>
      </c>
      <c r="Q15" s="763">
        <v>648110.79155175982</v>
      </c>
      <c r="R15" s="763">
        <v>722087.2100305619</v>
      </c>
      <c r="S15" s="763">
        <v>789910.51042164094</v>
      </c>
      <c r="T15" s="764">
        <v>799975.70317606721</v>
      </c>
      <c r="U15" s="597" t="s">
        <v>1163</v>
      </c>
      <c r="V15" s="358"/>
      <c r="W15" s="358"/>
      <c r="X15" s="358"/>
      <c r="Y15" s="358"/>
      <c r="Z15" s="358"/>
      <c r="AA15" s="358"/>
      <c r="AB15" s="358"/>
      <c r="AC15" s="358"/>
      <c r="AD15" s="358"/>
      <c r="AE15" s="358"/>
      <c r="AF15" s="358"/>
      <c r="AG15" s="358"/>
      <c r="AH15" s="358"/>
      <c r="AI15" s="358"/>
    </row>
    <row r="16" spans="1:35" s="355" customFormat="1" ht="26.1" customHeight="1" x14ac:dyDescent="0.2">
      <c r="B16" s="449" t="s">
        <v>1189</v>
      </c>
      <c r="C16" s="852">
        <v>16213.411213200001</v>
      </c>
      <c r="D16" s="852">
        <v>20571.678820289999</v>
      </c>
      <c r="E16" s="852">
        <v>21511.832610990004</v>
      </c>
      <c r="F16" s="852">
        <v>30018.155672389999</v>
      </c>
      <c r="G16" s="852">
        <v>41163.116538789996</v>
      </c>
      <c r="H16" s="852">
        <v>121426.21733457</v>
      </c>
      <c r="I16" s="765">
        <v>43558.056020149997</v>
      </c>
      <c r="J16" s="763">
        <v>48346.342707619995</v>
      </c>
      <c r="K16" s="763">
        <v>52878.090631879997</v>
      </c>
      <c r="L16" s="763">
        <v>69336.697675110001</v>
      </c>
      <c r="M16" s="763">
        <v>85280.465610859988</v>
      </c>
      <c r="N16" s="763">
        <v>88163.311584800002</v>
      </c>
      <c r="O16" s="763">
        <v>104473.70401857002</v>
      </c>
      <c r="P16" s="763">
        <v>102294.66603502004</v>
      </c>
      <c r="Q16" s="763">
        <v>103024.95620755998</v>
      </c>
      <c r="R16" s="763">
        <v>105689.36772364999</v>
      </c>
      <c r="S16" s="763">
        <v>120417.57375132001</v>
      </c>
      <c r="T16" s="764">
        <v>121426.21733457</v>
      </c>
      <c r="U16" s="597" t="s">
        <v>1198</v>
      </c>
      <c r="V16" s="358"/>
      <c r="W16" s="358"/>
      <c r="X16" s="358"/>
      <c r="Y16" s="358"/>
      <c r="Z16" s="358"/>
      <c r="AA16" s="358"/>
      <c r="AB16" s="358"/>
      <c r="AC16" s="358"/>
      <c r="AD16" s="358"/>
      <c r="AE16" s="358"/>
      <c r="AF16" s="358"/>
      <c r="AG16" s="358"/>
      <c r="AH16" s="358"/>
      <c r="AI16" s="358"/>
    </row>
    <row r="17" spans="2:35" s="360" customFormat="1" ht="26.1" customHeight="1" x14ac:dyDescent="0.2">
      <c r="B17" s="598" t="s">
        <v>954</v>
      </c>
      <c r="C17" s="856">
        <v>7.1697666600000014</v>
      </c>
      <c r="D17" s="856">
        <v>1.9003849499999999</v>
      </c>
      <c r="E17" s="856">
        <v>2.4137762299999999</v>
      </c>
      <c r="F17" s="856">
        <v>16.750725830000004</v>
      </c>
      <c r="G17" s="856">
        <v>28.931738720000002</v>
      </c>
      <c r="H17" s="856">
        <v>10.982937600000001</v>
      </c>
      <c r="I17" s="762">
        <v>29.06038277</v>
      </c>
      <c r="J17" s="760">
        <v>65.564687770000006</v>
      </c>
      <c r="K17" s="760">
        <v>65.564187770000004</v>
      </c>
      <c r="L17" s="760">
        <v>65.708212930000002</v>
      </c>
      <c r="M17" s="760">
        <v>60.70771293</v>
      </c>
      <c r="N17" s="760">
        <v>60.707212930000004</v>
      </c>
      <c r="O17" s="760">
        <v>30.862648030000003</v>
      </c>
      <c r="P17" s="760">
        <v>30.862148030000004</v>
      </c>
      <c r="Q17" s="760">
        <v>10.855148029999999</v>
      </c>
      <c r="R17" s="760">
        <v>10.984587600000001</v>
      </c>
      <c r="S17" s="760">
        <v>10.9835876</v>
      </c>
      <c r="T17" s="761">
        <v>10.982937600000001</v>
      </c>
      <c r="U17" s="599" t="s">
        <v>1159</v>
      </c>
      <c r="V17" s="358"/>
      <c r="W17" s="358"/>
      <c r="X17" s="358"/>
      <c r="Y17" s="358"/>
      <c r="Z17" s="358"/>
      <c r="AA17" s="358"/>
      <c r="AB17" s="358"/>
      <c r="AC17" s="358"/>
      <c r="AD17" s="358"/>
      <c r="AE17" s="358"/>
      <c r="AF17" s="358"/>
      <c r="AG17" s="358"/>
      <c r="AH17" s="358"/>
      <c r="AI17" s="358"/>
    </row>
    <row r="18" spans="2:35" s="360" customFormat="1" ht="26.1" customHeight="1" x14ac:dyDescent="0.2">
      <c r="B18" s="598" t="s">
        <v>955</v>
      </c>
      <c r="C18" s="856">
        <v>16191.287446540002</v>
      </c>
      <c r="D18" s="856">
        <v>20569.778435339998</v>
      </c>
      <c r="E18" s="856">
        <v>19389.457011640003</v>
      </c>
      <c r="F18" s="856">
        <v>24142.802180180002</v>
      </c>
      <c r="G18" s="856">
        <v>40748.90279375</v>
      </c>
      <c r="H18" s="856">
        <v>119603.15162674</v>
      </c>
      <c r="I18" s="762">
        <v>43193.783957059997</v>
      </c>
      <c r="J18" s="760">
        <v>47951.484022539997</v>
      </c>
      <c r="K18" s="760">
        <v>52411.457920389992</v>
      </c>
      <c r="L18" s="760">
        <v>68839.976449110007</v>
      </c>
      <c r="M18" s="760">
        <v>84742.612170979992</v>
      </c>
      <c r="N18" s="760">
        <v>85572.61267504</v>
      </c>
      <c r="O18" s="760">
        <v>101620.63413655001</v>
      </c>
      <c r="P18" s="760">
        <v>96330.172122120028</v>
      </c>
      <c r="Q18" s="760">
        <v>96994.759041779995</v>
      </c>
      <c r="R18" s="760">
        <v>105573.16042258</v>
      </c>
      <c r="S18" s="760">
        <v>120204.04040637001</v>
      </c>
      <c r="T18" s="761">
        <v>119603.15162674</v>
      </c>
      <c r="U18" s="599" t="s">
        <v>1272</v>
      </c>
      <c r="V18" s="358"/>
      <c r="W18" s="358"/>
      <c r="X18" s="358"/>
      <c r="Y18" s="358"/>
      <c r="Z18" s="358"/>
      <c r="AA18" s="358"/>
      <c r="AB18" s="358"/>
      <c r="AC18" s="358"/>
      <c r="AD18" s="358"/>
      <c r="AE18" s="358"/>
      <c r="AF18" s="358"/>
      <c r="AG18" s="358"/>
      <c r="AH18" s="358"/>
      <c r="AI18" s="358"/>
    </row>
    <row r="19" spans="2:35" s="360" customFormat="1" ht="26.1" customHeight="1" x14ac:dyDescent="0.2">
      <c r="B19" s="598" t="s">
        <v>956</v>
      </c>
      <c r="C19" s="856">
        <v>14.954000000000001</v>
      </c>
      <c r="D19" s="856">
        <v>0</v>
      </c>
      <c r="E19" s="856">
        <v>2119.9618231199997</v>
      </c>
      <c r="F19" s="856">
        <v>5858.6027663799996</v>
      </c>
      <c r="G19" s="856">
        <v>385.28200632000005</v>
      </c>
      <c r="H19" s="856">
        <v>1812.0827702300001</v>
      </c>
      <c r="I19" s="762">
        <v>335.21168032000003</v>
      </c>
      <c r="J19" s="760">
        <v>329.29399731000001</v>
      </c>
      <c r="K19" s="760">
        <v>401.06852371999997</v>
      </c>
      <c r="L19" s="760">
        <v>431.01301307</v>
      </c>
      <c r="M19" s="760">
        <v>477.14572695000004</v>
      </c>
      <c r="N19" s="760">
        <v>2529.9916968299999</v>
      </c>
      <c r="O19" s="760">
        <v>2822.2072339899996</v>
      </c>
      <c r="P19" s="760">
        <v>5933.6317648699996</v>
      </c>
      <c r="Q19" s="760">
        <v>6019.3420177500002</v>
      </c>
      <c r="R19" s="760">
        <v>105.22271347000002</v>
      </c>
      <c r="S19" s="760">
        <v>202.54975734999999</v>
      </c>
      <c r="T19" s="761">
        <v>1812.0827702300001</v>
      </c>
      <c r="U19" s="599" t="s">
        <v>1276</v>
      </c>
      <c r="V19" s="358"/>
      <c r="W19" s="358"/>
      <c r="X19" s="358"/>
      <c r="Y19" s="358"/>
      <c r="Z19" s="358"/>
      <c r="AA19" s="358"/>
      <c r="AB19" s="358"/>
      <c r="AC19" s="358"/>
      <c r="AD19" s="358"/>
      <c r="AE19" s="358"/>
      <c r="AF19" s="358"/>
      <c r="AG19" s="358"/>
      <c r="AH19" s="358"/>
      <c r="AI19" s="358"/>
    </row>
    <row r="20" spans="2:35" s="355" customFormat="1" ht="26.1" customHeight="1" x14ac:dyDescent="0.2">
      <c r="B20" s="449" t="s">
        <v>1190</v>
      </c>
      <c r="C20" s="852">
        <v>109059.63451587214</v>
      </c>
      <c r="D20" s="852">
        <v>147561.24198041801</v>
      </c>
      <c r="E20" s="852">
        <v>243133.58535519306</v>
      </c>
      <c r="F20" s="852">
        <v>382009.70928720664</v>
      </c>
      <c r="G20" s="852">
        <v>405237.76442874514</v>
      </c>
      <c r="H20" s="852">
        <v>678549.4858414972</v>
      </c>
      <c r="I20" s="765">
        <v>393358.43235624634</v>
      </c>
      <c r="J20" s="763">
        <v>412700.5931636655</v>
      </c>
      <c r="K20" s="763">
        <v>427126.77247888537</v>
      </c>
      <c r="L20" s="763">
        <v>450616.37065643852</v>
      </c>
      <c r="M20" s="763">
        <v>435341.08902838547</v>
      </c>
      <c r="N20" s="763">
        <v>432103.31675368646</v>
      </c>
      <c r="O20" s="763">
        <v>432468.92022895336</v>
      </c>
      <c r="P20" s="763">
        <v>473011.40456597169</v>
      </c>
      <c r="Q20" s="763">
        <v>545085.83534419979</v>
      </c>
      <c r="R20" s="763">
        <v>616397.84230691195</v>
      </c>
      <c r="S20" s="763">
        <v>669492.93667032092</v>
      </c>
      <c r="T20" s="764">
        <v>678549.4858414972</v>
      </c>
      <c r="U20" s="597" t="s">
        <v>1199</v>
      </c>
      <c r="V20" s="358"/>
      <c r="W20" s="358"/>
      <c r="X20" s="358"/>
      <c r="Y20" s="358"/>
      <c r="Z20" s="358"/>
      <c r="AA20" s="358"/>
      <c r="AB20" s="358"/>
      <c r="AC20" s="358"/>
      <c r="AD20" s="358"/>
      <c r="AE20" s="358"/>
      <c r="AF20" s="358"/>
      <c r="AG20" s="358"/>
      <c r="AH20" s="358"/>
      <c r="AI20" s="358"/>
    </row>
    <row r="21" spans="2:35" s="360" customFormat="1" ht="26.1" customHeight="1" x14ac:dyDescent="0.2">
      <c r="B21" s="598" t="s">
        <v>953</v>
      </c>
      <c r="C21" s="856">
        <v>107072.48058347213</v>
      </c>
      <c r="D21" s="856">
        <v>144343.52081636203</v>
      </c>
      <c r="E21" s="856">
        <v>236048.42163604105</v>
      </c>
      <c r="F21" s="856">
        <v>368164.37986821466</v>
      </c>
      <c r="G21" s="856">
        <v>390196.28680064314</v>
      </c>
      <c r="H21" s="856">
        <v>657974.34461907716</v>
      </c>
      <c r="I21" s="762">
        <v>378105.26921468636</v>
      </c>
      <c r="J21" s="760">
        <v>396378.68466251553</v>
      </c>
      <c r="K21" s="760">
        <v>412192.17939841538</v>
      </c>
      <c r="L21" s="760">
        <v>433401.06674604851</v>
      </c>
      <c r="M21" s="760">
        <v>418271.74471090548</v>
      </c>
      <c r="N21" s="760">
        <v>416600.36936934647</v>
      </c>
      <c r="O21" s="760">
        <v>417175.88045495335</v>
      </c>
      <c r="P21" s="760">
        <v>451346.40030585171</v>
      </c>
      <c r="Q21" s="760">
        <v>528050.20071084984</v>
      </c>
      <c r="R21" s="760">
        <v>597301.54252436198</v>
      </c>
      <c r="S21" s="760">
        <v>649340.022949951</v>
      </c>
      <c r="T21" s="761">
        <v>657974.34461907716</v>
      </c>
      <c r="U21" s="599" t="s">
        <v>1279</v>
      </c>
      <c r="V21" s="358"/>
      <c r="W21" s="358"/>
      <c r="X21" s="358"/>
      <c r="Y21" s="358"/>
      <c r="Z21" s="358"/>
      <c r="AA21" s="358"/>
      <c r="AB21" s="358"/>
      <c r="AC21" s="358"/>
      <c r="AD21" s="358"/>
      <c r="AE21" s="358"/>
      <c r="AF21" s="358"/>
      <c r="AG21" s="358"/>
      <c r="AH21" s="358"/>
      <c r="AI21" s="358"/>
    </row>
    <row r="22" spans="2:35" s="360" customFormat="1" ht="26.1" customHeight="1" x14ac:dyDescent="0.2">
      <c r="B22" s="598" t="s">
        <v>958</v>
      </c>
      <c r="C22" s="856">
        <v>48067.420516259976</v>
      </c>
      <c r="D22" s="856">
        <v>73760.039354200009</v>
      </c>
      <c r="E22" s="856">
        <v>94296.624197519996</v>
      </c>
      <c r="F22" s="856">
        <v>138616.73913275998</v>
      </c>
      <c r="G22" s="856">
        <v>182572.70967439999</v>
      </c>
      <c r="H22" s="856">
        <v>385591.45938656997</v>
      </c>
      <c r="I22" s="762">
        <v>177785.22570947994</v>
      </c>
      <c r="J22" s="760">
        <v>193249.65917484989</v>
      </c>
      <c r="K22" s="760">
        <v>204624.28687372</v>
      </c>
      <c r="L22" s="760">
        <v>202641.32602040994</v>
      </c>
      <c r="M22" s="760">
        <v>213932.95120267998</v>
      </c>
      <c r="N22" s="760">
        <v>214769.89779115003</v>
      </c>
      <c r="O22" s="760">
        <v>224926.08701035997</v>
      </c>
      <c r="P22" s="760">
        <v>244392.02481225008</v>
      </c>
      <c r="Q22" s="760">
        <v>307476.02028715995</v>
      </c>
      <c r="R22" s="760">
        <v>356860.44165795989</v>
      </c>
      <c r="S22" s="760">
        <v>369213.85785888991</v>
      </c>
      <c r="T22" s="761">
        <v>385591.45938656997</v>
      </c>
      <c r="U22" s="599" t="s">
        <v>1200</v>
      </c>
      <c r="V22" s="358"/>
      <c r="W22" s="358"/>
      <c r="X22" s="358"/>
      <c r="Y22" s="358"/>
      <c r="Z22" s="358"/>
      <c r="AA22" s="358"/>
      <c r="AB22" s="358"/>
      <c r="AC22" s="358"/>
      <c r="AD22" s="358"/>
      <c r="AE22" s="358"/>
      <c r="AF22" s="358"/>
      <c r="AG22" s="358"/>
      <c r="AH22" s="358"/>
      <c r="AI22" s="358"/>
    </row>
    <row r="23" spans="2:35" s="360" customFormat="1" ht="26.1" customHeight="1" x14ac:dyDescent="0.2">
      <c r="B23" s="598" t="s">
        <v>959</v>
      </c>
      <c r="C23" s="856">
        <v>57330.37539840216</v>
      </c>
      <c r="D23" s="856">
        <v>68126.080147782021</v>
      </c>
      <c r="E23" s="856">
        <v>136419.00205993105</v>
      </c>
      <c r="F23" s="856">
        <v>220963.17889003467</v>
      </c>
      <c r="G23" s="856">
        <v>199789.87901018315</v>
      </c>
      <c r="H23" s="856">
        <v>260365.50806097715</v>
      </c>
      <c r="I23" s="762">
        <v>192397.34640996641</v>
      </c>
      <c r="J23" s="760">
        <v>195465.66946242566</v>
      </c>
      <c r="K23" s="760">
        <v>198612.99440916535</v>
      </c>
      <c r="L23" s="760">
        <v>220527.26720253855</v>
      </c>
      <c r="M23" s="760">
        <v>194379.60029859553</v>
      </c>
      <c r="N23" s="760">
        <v>192540.91111374649</v>
      </c>
      <c r="O23" s="760">
        <v>185984.85792628341</v>
      </c>
      <c r="P23" s="760">
        <v>200997.94379064164</v>
      </c>
      <c r="Q23" s="760">
        <v>213181.75872602986</v>
      </c>
      <c r="R23" s="760">
        <v>230853.68223456206</v>
      </c>
      <c r="S23" s="760">
        <v>269420.82099169114</v>
      </c>
      <c r="T23" s="761">
        <v>260365.50806097715</v>
      </c>
      <c r="U23" s="599" t="s">
        <v>1201</v>
      </c>
      <c r="V23" s="358"/>
      <c r="W23" s="358"/>
      <c r="X23" s="358"/>
      <c r="Y23" s="358"/>
      <c r="Z23" s="358"/>
      <c r="AA23" s="358"/>
      <c r="AB23" s="358"/>
      <c r="AC23" s="358"/>
      <c r="AD23" s="358"/>
      <c r="AE23" s="358"/>
      <c r="AF23" s="358"/>
      <c r="AG23" s="358"/>
      <c r="AH23" s="358"/>
      <c r="AI23" s="358"/>
    </row>
    <row r="24" spans="2:35" s="360" customFormat="1" ht="26.1" customHeight="1" x14ac:dyDescent="0.2">
      <c r="B24" s="598" t="s">
        <v>960</v>
      </c>
      <c r="C24" s="856">
        <v>1674.6846688100002</v>
      </c>
      <c r="D24" s="856">
        <v>2457.4013143800003</v>
      </c>
      <c r="E24" s="856">
        <v>5332.7953785899999</v>
      </c>
      <c r="F24" s="856">
        <v>8584.4618454200008</v>
      </c>
      <c r="G24" s="856">
        <v>7833.6981160600017</v>
      </c>
      <c r="H24" s="856">
        <v>12017.377171530001</v>
      </c>
      <c r="I24" s="762">
        <v>7922.6970952400015</v>
      </c>
      <c r="J24" s="760">
        <v>7663.3560252399984</v>
      </c>
      <c r="K24" s="760">
        <v>8954.8981155300025</v>
      </c>
      <c r="L24" s="760">
        <v>10232.473523100001</v>
      </c>
      <c r="M24" s="760">
        <v>9959.1932096300006</v>
      </c>
      <c r="N24" s="760">
        <v>9289.5604644500017</v>
      </c>
      <c r="O24" s="760">
        <v>6264.9355183099997</v>
      </c>
      <c r="P24" s="760">
        <v>5956.4317029600006</v>
      </c>
      <c r="Q24" s="760">
        <v>7392.4216976599992</v>
      </c>
      <c r="R24" s="760">
        <v>9587.4186318400007</v>
      </c>
      <c r="S24" s="760">
        <v>10705.344099369999</v>
      </c>
      <c r="T24" s="761">
        <v>12017.377171530001</v>
      </c>
      <c r="U24" s="599" t="s">
        <v>1277</v>
      </c>
      <c r="V24" s="358"/>
      <c r="W24" s="358"/>
      <c r="X24" s="358"/>
      <c r="Y24" s="358"/>
      <c r="Z24" s="358"/>
      <c r="AA24" s="358"/>
      <c r="AB24" s="358"/>
      <c r="AC24" s="358"/>
      <c r="AD24" s="358"/>
      <c r="AE24" s="358"/>
      <c r="AF24" s="358"/>
      <c r="AG24" s="358"/>
      <c r="AH24" s="358"/>
      <c r="AI24" s="358"/>
    </row>
    <row r="25" spans="2:35" s="360" customFormat="1" ht="26.1" customHeight="1" x14ac:dyDescent="0.2">
      <c r="B25" s="598" t="s">
        <v>957</v>
      </c>
      <c r="C25" s="856">
        <v>1987.1539324</v>
      </c>
      <c r="D25" s="856">
        <v>3217.7211640559949</v>
      </c>
      <c r="E25" s="856">
        <v>7085.1637191520012</v>
      </c>
      <c r="F25" s="856">
        <v>13845.329418991994</v>
      </c>
      <c r="G25" s="856">
        <v>15041.477628101997</v>
      </c>
      <c r="H25" s="856">
        <v>20575.141222419985</v>
      </c>
      <c r="I25" s="762">
        <v>15253.16314155998</v>
      </c>
      <c r="J25" s="760">
        <v>16321.908501149961</v>
      </c>
      <c r="K25" s="760">
        <v>14934.593080469978</v>
      </c>
      <c r="L25" s="760">
        <v>17215.303910389986</v>
      </c>
      <c r="M25" s="760">
        <v>17069.344317479976</v>
      </c>
      <c r="N25" s="760">
        <v>15502.947384339997</v>
      </c>
      <c r="O25" s="760">
        <v>15293.039773999999</v>
      </c>
      <c r="P25" s="760">
        <v>21665.004260119978</v>
      </c>
      <c r="Q25" s="760">
        <v>17035.634633349997</v>
      </c>
      <c r="R25" s="760">
        <v>19096.299782549981</v>
      </c>
      <c r="S25" s="760">
        <v>20152.913720369976</v>
      </c>
      <c r="T25" s="761">
        <v>20575.141222419985</v>
      </c>
      <c r="U25" s="599" t="s">
        <v>1278</v>
      </c>
      <c r="V25" s="358"/>
      <c r="W25" s="358"/>
      <c r="X25" s="358"/>
      <c r="Y25" s="358"/>
      <c r="Z25" s="358"/>
      <c r="AA25" s="358"/>
      <c r="AB25" s="358"/>
      <c r="AC25" s="358"/>
      <c r="AD25" s="358"/>
      <c r="AE25" s="358"/>
      <c r="AF25" s="358"/>
      <c r="AG25" s="358"/>
      <c r="AH25" s="358"/>
      <c r="AI25" s="358"/>
    </row>
    <row r="26" spans="2:35" s="360" customFormat="1" ht="12" customHeight="1" x14ac:dyDescent="0.2">
      <c r="B26" s="449"/>
      <c r="C26" s="852"/>
      <c r="D26" s="852"/>
      <c r="E26" s="852"/>
      <c r="F26" s="852"/>
      <c r="G26" s="852"/>
      <c r="H26" s="852"/>
      <c r="I26" s="765"/>
      <c r="J26" s="763"/>
      <c r="K26" s="763"/>
      <c r="L26" s="763"/>
      <c r="M26" s="763"/>
      <c r="N26" s="763"/>
      <c r="O26" s="763"/>
      <c r="P26" s="763"/>
      <c r="Q26" s="763"/>
      <c r="R26" s="763"/>
      <c r="S26" s="763"/>
      <c r="T26" s="764"/>
      <c r="U26" s="1036"/>
      <c r="V26" s="358"/>
      <c r="W26" s="358"/>
      <c r="X26" s="358"/>
      <c r="Y26" s="358"/>
      <c r="Z26" s="358"/>
      <c r="AA26" s="358"/>
      <c r="AB26" s="358"/>
      <c r="AC26" s="358"/>
      <c r="AD26" s="358"/>
      <c r="AE26" s="358"/>
      <c r="AF26" s="358"/>
      <c r="AG26" s="358"/>
      <c r="AH26" s="358"/>
      <c r="AI26" s="358"/>
    </row>
    <row r="27" spans="2:35" s="355" customFormat="1" ht="26.1" customHeight="1" x14ac:dyDescent="0.2">
      <c r="B27" s="449" t="s">
        <v>970</v>
      </c>
      <c r="C27" s="852">
        <v>30505.738502410019</v>
      </c>
      <c r="D27" s="852">
        <v>33909.50911675299</v>
      </c>
      <c r="E27" s="852">
        <v>62291.432059465886</v>
      </c>
      <c r="F27" s="852">
        <v>121703.66864350795</v>
      </c>
      <c r="G27" s="852">
        <v>132617.1255768034</v>
      </c>
      <c r="H27" s="852">
        <v>133206.27403722651</v>
      </c>
      <c r="I27" s="765">
        <v>126863.83085577787</v>
      </c>
      <c r="J27" s="763">
        <v>127027.26674550175</v>
      </c>
      <c r="K27" s="763">
        <v>124219.48838455381</v>
      </c>
      <c r="L27" s="763">
        <v>122901.90145810385</v>
      </c>
      <c r="M27" s="763">
        <v>119980.87592264381</v>
      </c>
      <c r="N27" s="763">
        <v>115576.52208866405</v>
      </c>
      <c r="O27" s="763">
        <v>115686.07136670298</v>
      </c>
      <c r="P27" s="763">
        <v>119039.47173147897</v>
      </c>
      <c r="Q27" s="763">
        <v>124931.34495199095</v>
      </c>
      <c r="R27" s="763">
        <v>126956.1786935008</v>
      </c>
      <c r="S27" s="763">
        <v>126094.91446269107</v>
      </c>
      <c r="T27" s="764">
        <v>133206.27403722651</v>
      </c>
      <c r="U27" s="597" t="s">
        <v>1164</v>
      </c>
      <c r="V27" s="358"/>
      <c r="W27" s="358"/>
      <c r="X27" s="358"/>
      <c r="Y27" s="358"/>
      <c r="Z27" s="358"/>
      <c r="AA27" s="358"/>
      <c r="AB27" s="358"/>
      <c r="AC27" s="358"/>
      <c r="AD27" s="358"/>
      <c r="AE27" s="358"/>
      <c r="AF27" s="358"/>
      <c r="AG27" s="358"/>
      <c r="AH27" s="358"/>
      <c r="AI27" s="358"/>
    </row>
    <row r="28" spans="2:35" s="360" customFormat="1" ht="26.1" customHeight="1" x14ac:dyDescent="0.2">
      <c r="B28" s="598" t="s">
        <v>975</v>
      </c>
      <c r="C28" s="856">
        <v>29944.305378000019</v>
      </c>
      <c r="D28" s="856">
        <v>33169.249160012987</v>
      </c>
      <c r="E28" s="856">
        <v>61032.801125695885</v>
      </c>
      <c r="F28" s="856">
        <v>118276.60241832795</v>
      </c>
      <c r="G28" s="856">
        <v>127566.52732393341</v>
      </c>
      <c r="H28" s="856">
        <v>127759.77082751649</v>
      </c>
      <c r="I28" s="762">
        <v>121612.06195780786</v>
      </c>
      <c r="J28" s="760">
        <v>121923.44524090175</v>
      </c>
      <c r="K28" s="760">
        <v>116996.83550965381</v>
      </c>
      <c r="L28" s="760">
        <v>117771.15296472385</v>
      </c>
      <c r="M28" s="760">
        <v>114845.66974674381</v>
      </c>
      <c r="N28" s="760">
        <v>110229.42016412405</v>
      </c>
      <c r="O28" s="760">
        <v>110501.56804093298</v>
      </c>
      <c r="P28" s="760">
        <v>113701.80446968897</v>
      </c>
      <c r="Q28" s="760">
        <v>119660.80175883094</v>
      </c>
      <c r="R28" s="760">
        <v>122104.76943650079</v>
      </c>
      <c r="S28" s="760">
        <v>120894.27371533107</v>
      </c>
      <c r="T28" s="761">
        <v>127759.77082751649</v>
      </c>
      <c r="U28" s="599" t="s">
        <v>1165</v>
      </c>
      <c r="V28" s="358"/>
      <c r="W28" s="358"/>
      <c r="X28" s="358"/>
      <c r="Y28" s="358"/>
      <c r="Z28" s="358"/>
      <c r="AA28" s="358"/>
      <c r="AB28" s="358"/>
      <c r="AC28" s="358"/>
      <c r="AD28" s="358"/>
      <c r="AE28" s="358"/>
      <c r="AF28" s="358"/>
      <c r="AG28" s="358"/>
      <c r="AH28" s="358"/>
      <c r="AI28" s="358"/>
    </row>
    <row r="29" spans="2:35" s="360" customFormat="1" ht="26.1" customHeight="1" x14ac:dyDescent="0.2">
      <c r="B29" s="598" t="s">
        <v>977</v>
      </c>
      <c r="C29" s="856">
        <v>561.43312440999978</v>
      </c>
      <c r="D29" s="856">
        <v>740.25995674000023</v>
      </c>
      <c r="E29" s="856">
        <v>1258.6309337700009</v>
      </c>
      <c r="F29" s="856">
        <v>3427.0662251800013</v>
      </c>
      <c r="G29" s="856">
        <v>5050.5982528700024</v>
      </c>
      <c r="H29" s="856">
        <v>5446.5032097100056</v>
      </c>
      <c r="I29" s="762">
        <v>5251.7688979700006</v>
      </c>
      <c r="J29" s="760">
        <v>5103.8215046000023</v>
      </c>
      <c r="K29" s="760">
        <v>7222.6528749000036</v>
      </c>
      <c r="L29" s="760">
        <v>5130.7484933799988</v>
      </c>
      <c r="M29" s="760">
        <v>5135.2061759000007</v>
      </c>
      <c r="N29" s="760">
        <v>5347.1019245400003</v>
      </c>
      <c r="O29" s="760">
        <v>5184.5033257700034</v>
      </c>
      <c r="P29" s="760">
        <v>5337.6672617899985</v>
      </c>
      <c r="Q29" s="760">
        <v>5270.5431931600033</v>
      </c>
      <c r="R29" s="760">
        <v>4851.4092570000039</v>
      </c>
      <c r="S29" s="760">
        <v>5200.6407473600038</v>
      </c>
      <c r="T29" s="761">
        <v>5446.5032097100056</v>
      </c>
      <c r="U29" s="599" t="s">
        <v>1268</v>
      </c>
      <c r="V29" s="358"/>
      <c r="W29" s="358"/>
      <c r="X29" s="358"/>
      <c r="Y29" s="358"/>
      <c r="Z29" s="358"/>
      <c r="AA29" s="358"/>
      <c r="AB29" s="358"/>
      <c r="AC29" s="358"/>
      <c r="AD29" s="358"/>
      <c r="AE29" s="358"/>
      <c r="AF29" s="358"/>
      <c r="AG29" s="358"/>
      <c r="AH29" s="358"/>
      <c r="AI29" s="358"/>
    </row>
    <row r="30" spans="2:35" s="360" customFormat="1" ht="12" customHeight="1" x14ac:dyDescent="0.2">
      <c r="B30" s="449"/>
      <c r="C30" s="856"/>
      <c r="D30" s="856"/>
      <c r="E30" s="856"/>
      <c r="F30" s="856"/>
      <c r="G30" s="856"/>
      <c r="H30" s="856"/>
      <c r="I30" s="762"/>
      <c r="J30" s="760"/>
      <c r="K30" s="760"/>
      <c r="L30" s="760"/>
      <c r="M30" s="760"/>
      <c r="N30" s="760"/>
      <c r="O30" s="760"/>
      <c r="P30" s="760"/>
      <c r="Q30" s="760"/>
      <c r="R30" s="760"/>
      <c r="S30" s="760"/>
      <c r="T30" s="761"/>
      <c r="U30" s="597"/>
      <c r="V30" s="358"/>
      <c r="W30" s="358"/>
      <c r="X30" s="358"/>
      <c r="Y30" s="358"/>
      <c r="Z30" s="358"/>
      <c r="AA30" s="358"/>
      <c r="AB30" s="358"/>
      <c r="AC30" s="358"/>
      <c r="AD30" s="358"/>
      <c r="AE30" s="358"/>
      <c r="AF30" s="358"/>
      <c r="AG30" s="358"/>
      <c r="AH30" s="358"/>
      <c r="AI30" s="358"/>
    </row>
    <row r="31" spans="2:35" s="355" customFormat="1" ht="26.1" customHeight="1" x14ac:dyDescent="0.2">
      <c r="B31" s="449" t="s">
        <v>976</v>
      </c>
      <c r="C31" s="852">
        <v>120445.6449773972</v>
      </c>
      <c r="D31" s="852">
        <v>125662.95110794535</v>
      </c>
      <c r="E31" s="852">
        <v>239976.81686674623</v>
      </c>
      <c r="F31" s="852">
        <v>288662.62904453947</v>
      </c>
      <c r="G31" s="852">
        <v>329593.11342453386</v>
      </c>
      <c r="H31" s="852">
        <v>400790.84717661759</v>
      </c>
      <c r="I31" s="765">
        <v>328511.83525822492</v>
      </c>
      <c r="J31" s="763">
        <v>339108.43816528638</v>
      </c>
      <c r="K31" s="763">
        <v>346746.59730986378</v>
      </c>
      <c r="L31" s="763">
        <v>351011.65872871166</v>
      </c>
      <c r="M31" s="763">
        <v>346433.88128647057</v>
      </c>
      <c r="N31" s="763">
        <v>326822.88470866234</v>
      </c>
      <c r="O31" s="763">
        <v>320585.23023330094</v>
      </c>
      <c r="P31" s="763">
        <v>317570.91253400431</v>
      </c>
      <c r="Q31" s="763">
        <v>343220.18057811423</v>
      </c>
      <c r="R31" s="763">
        <v>358027.60048904811</v>
      </c>
      <c r="S31" s="763">
        <v>367208.33943090489</v>
      </c>
      <c r="T31" s="764">
        <v>400790.84717661759</v>
      </c>
      <c r="U31" s="597" t="s">
        <v>1166</v>
      </c>
      <c r="V31" s="358"/>
      <c r="W31" s="358"/>
      <c r="X31" s="358"/>
      <c r="Y31" s="358"/>
      <c r="Z31" s="358"/>
      <c r="AA31" s="358"/>
      <c r="AB31" s="358"/>
      <c r="AC31" s="358"/>
      <c r="AD31" s="358"/>
      <c r="AE31" s="358"/>
      <c r="AF31" s="358"/>
      <c r="AG31" s="358"/>
      <c r="AH31" s="358"/>
      <c r="AI31" s="358"/>
    </row>
    <row r="32" spans="2:35" s="355" customFormat="1" ht="26.1" customHeight="1" x14ac:dyDescent="0.2">
      <c r="B32" s="449" t="s">
        <v>1189</v>
      </c>
      <c r="C32" s="852">
        <v>676.64046114000007</v>
      </c>
      <c r="D32" s="852">
        <v>9577.5137873399999</v>
      </c>
      <c r="E32" s="852">
        <v>16572.19375309</v>
      </c>
      <c r="F32" s="852">
        <v>15892.204578030001</v>
      </c>
      <c r="G32" s="852">
        <v>33685.728290439991</v>
      </c>
      <c r="H32" s="852">
        <v>84444.323548190005</v>
      </c>
      <c r="I32" s="765">
        <v>34441.025986170003</v>
      </c>
      <c r="J32" s="763">
        <v>39143.712353750001</v>
      </c>
      <c r="K32" s="763">
        <v>40654.813170430003</v>
      </c>
      <c r="L32" s="763">
        <v>42686.50419141</v>
      </c>
      <c r="M32" s="763">
        <v>45342.806855989998</v>
      </c>
      <c r="N32" s="763">
        <v>44254.612105469991</v>
      </c>
      <c r="O32" s="763">
        <v>46387.3066512</v>
      </c>
      <c r="P32" s="763">
        <v>41746.942555610003</v>
      </c>
      <c r="Q32" s="763">
        <v>46360.570250110002</v>
      </c>
      <c r="R32" s="763">
        <v>49278.304463699998</v>
      </c>
      <c r="S32" s="763">
        <v>48533.573185169997</v>
      </c>
      <c r="T32" s="764">
        <v>84444.323548190005</v>
      </c>
      <c r="U32" s="597" t="s">
        <v>1280</v>
      </c>
      <c r="V32" s="358"/>
      <c r="W32" s="358"/>
      <c r="X32" s="358"/>
      <c r="Y32" s="358"/>
      <c r="Z32" s="358"/>
      <c r="AA32" s="358"/>
      <c r="AB32" s="358"/>
      <c r="AC32" s="358"/>
      <c r="AD32" s="358"/>
      <c r="AE32" s="358"/>
      <c r="AF32" s="358"/>
      <c r="AG32" s="358"/>
      <c r="AH32" s="358"/>
      <c r="AI32" s="358"/>
    </row>
    <row r="33" spans="2:35" s="360" customFormat="1" ht="26.1" customHeight="1" x14ac:dyDescent="0.2">
      <c r="B33" s="598" t="s">
        <v>954</v>
      </c>
      <c r="C33" s="856">
        <v>29.1</v>
      </c>
      <c r="D33" s="856">
        <v>8.1</v>
      </c>
      <c r="E33" s="856">
        <v>8.1</v>
      </c>
      <c r="F33" s="856">
        <v>8.1</v>
      </c>
      <c r="G33" s="856">
        <v>8.1</v>
      </c>
      <c r="H33" s="856">
        <v>8.1</v>
      </c>
      <c r="I33" s="762">
        <v>8.1</v>
      </c>
      <c r="J33" s="760">
        <v>8.1</v>
      </c>
      <c r="K33" s="760">
        <v>8.1</v>
      </c>
      <c r="L33" s="760">
        <v>8.1</v>
      </c>
      <c r="M33" s="760">
        <v>8.1</v>
      </c>
      <c r="N33" s="760">
        <v>8.1</v>
      </c>
      <c r="O33" s="760">
        <v>8.1</v>
      </c>
      <c r="P33" s="760">
        <v>8.1</v>
      </c>
      <c r="Q33" s="760">
        <v>8.1</v>
      </c>
      <c r="R33" s="760">
        <v>8.1</v>
      </c>
      <c r="S33" s="760">
        <v>8.1</v>
      </c>
      <c r="T33" s="761">
        <v>8.1</v>
      </c>
      <c r="U33" s="599" t="s">
        <v>1159</v>
      </c>
      <c r="V33" s="358"/>
      <c r="W33" s="358"/>
      <c r="X33" s="358"/>
      <c r="Y33" s="358"/>
      <c r="Z33" s="358"/>
      <c r="AA33" s="358"/>
      <c r="AB33" s="358"/>
      <c r="AC33" s="358"/>
      <c r="AD33" s="358"/>
      <c r="AE33" s="358"/>
      <c r="AF33" s="358"/>
      <c r="AG33" s="358"/>
      <c r="AH33" s="358"/>
      <c r="AI33" s="358"/>
    </row>
    <row r="34" spans="2:35" s="360" customFormat="1" ht="26.1" customHeight="1" x14ac:dyDescent="0.2">
      <c r="B34" s="598" t="s">
        <v>955</v>
      </c>
      <c r="C34" s="856">
        <v>647.54046114000005</v>
      </c>
      <c r="D34" s="856">
        <v>9569.4137873399995</v>
      </c>
      <c r="E34" s="856">
        <v>15064.093753089999</v>
      </c>
      <c r="F34" s="856">
        <v>11534.104578030001</v>
      </c>
      <c r="G34" s="856">
        <v>19277.629090439998</v>
      </c>
      <c r="H34" s="856">
        <v>65886.224748189998</v>
      </c>
      <c r="I34" s="762">
        <v>20182.925986170001</v>
      </c>
      <c r="J34" s="760">
        <v>23885.612353749999</v>
      </c>
      <c r="K34" s="760">
        <v>25396.713970430003</v>
      </c>
      <c r="L34" s="760">
        <v>27428.404191410002</v>
      </c>
      <c r="M34" s="760">
        <v>27084.70685599</v>
      </c>
      <c r="N34" s="760">
        <v>26996.512905469997</v>
      </c>
      <c r="O34" s="760">
        <v>27129.206651200002</v>
      </c>
      <c r="P34" s="760">
        <v>25488.842555610001</v>
      </c>
      <c r="Q34" s="760">
        <v>27102.47025011</v>
      </c>
      <c r="R34" s="760">
        <v>30020.2044637</v>
      </c>
      <c r="S34" s="760">
        <v>30975.473185170002</v>
      </c>
      <c r="T34" s="761">
        <v>65886.224748189998</v>
      </c>
      <c r="U34" s="599" t="s">
        <v>1272</v>
      </c>
      <c r="V34" s="358"/>
      <c r="W34" s="358"/>
      <c r="X34" s="358"/>
      <c r="Y34" s="358"/>
      <c r="Z34" s="358"/>
      <c r="AA34" s="358"/>
      <c r="AB34" s="358"/>
      <c r="AC34" s="358"/>
      <c r="AD34" s="358"/>
      <c r="AE34" s="358"/>
      <c r="AF34" s="358"/>
      <c r="AG34" s="358"/>
      <c r="AH34" s="358"/>
      <c r="AI34" s="358"/>
    </row>
    <row r="35" spans="2:35" s="360" customFormat="1" ht="26.1" customHeight="1" x14ac:dyDescent="0.2">
      <c r="B35" s="598" t="s">
        <v>956</v>
      </c>
      <c r="C35" s="856">
        <v>0</v>
      </c>
      <c r="D35" s="856">
        <v>0</v>
      </c>
      <c r="E35" s="856">
        <v>1500</v>
      </c>
      <c r="F35" s="856">
        <v>4350</v>
      </c>
      <c r="G35" s="856">
        <v>14399.999199999998</v>
      </c>
      <c r="H35" s="856">
        <v>18549.998800000001</v>
      </c>
      <c r="I35" s="762">
        <v>14250</v>
      </c>
      <c r="J35" s="760">
        <v>15250</v>
      </c>
      <c r="K35" s="760">
        <v>15249.999199999998</v>
      </c>
      <c r="L35" s="760">
        <v>15250</v>
      </c>
      <c r="M35" s="760">
        <v>18250</v>
      </c>
      <c r="N35" s="760">
        <v>17249.999199999998</v>
      </c>
      <c r="O35" s="760">
        <v>19250</v>
      </c>
      <c r="P35" s="760">
        <v>16250</v>
      </c>
      <c r="Q35" s="760">
        <v>19250</v>
      </c>
      <c r="R35" s="760">
        <v>19250</v>
      </c>
      <c r="S35" s="760">
        <v>17550</v>
      </c>
      <c r="T35" s="761">
        <v>18549.998800000001</v>
      </c>
      <c r="U35" s="599" t="s">
        <v>1276</v>
      </c>
      <c r="V35" s="358"/>
      <c r="W35" s="358"/>
      <c r="X35" s="358"/>
      <c r="Y35" s="358"/>
      <c r="Z35" s="358"/>
      <c r="AA35" s="358"/>
      <c r="AB35" s="358"/>
      <c r="AC35" s="358"/>
      <c r="AD35" s="358"/>
      <c r="AE35" s="358"/>
      <c r="AF35" s="358"/>
      <c r="AG35" s="358"/>
      <c r="AH35" s="358"/>
      <c r="AI35" s="358"/>
    </row>
    <row r="36" spans="2:35" s="355" customFormat="1" ht="26.1" customHeight="1" x14ac:dyDescent="0.2">
      <c r="B36" s="449" t="s">
        <v>1190</v>
      </c>
      <c r="C36" s="852">
        <v>119769.00451625719</v>
      </c>
      <c r="D36" s="852">
        <v>116085.43732060536</v>
      </c>
      <c r="E36" s="852">
        <v>223404.62311365624</v>
      </c>
      <c r="F36" s="852">
        <v>272770.42446650949</v>
      </c>
      <c r="G36" s="852">
        <v>295907.38513409387</v>
      </c>
      <c r="H36" s="852">
        <v>316346.52362842759</v>
      </c>
      <c r="I36" s="765">
        <v>294070.80927205493</v>
      </c>
      <c r="J36" s="763">
        <v>299964.72581153637</v>
      </c>
      <c r="K36" s="763">
        <v>306091.78413943376</v>
      </c>
      <c r="L36" s="763">
        <v>308325.15453730169</v>
      </c>
      <c r="M36" s="763">
        <v>301091.0744304806</v>
      </c>
      <c r="N36" s="763">
        <v>282568.27260319237</v>
      </c>
      <c r="O36" s="763">
        <v>274197.92358210095</v>
      </c>
      <c r="P36" s="763">
        <v>275823.96997839428</v>
      </c>
      <c r="Q36" s="763">
        <v>296859.61032800423</v>
      </c>
      <c r="R36" s="763">
        <v>308749.29602534813</v>
      </c>
      <c r="S36" s="763">
        <v>318674.76624573488</v>
      </c>
      <c r="T36" s="764">
        <v>316346.52362842759</v>
      </c>
      <c r="U36" s="597" t="s">
        <v>1281</v>
      </c>
      <c r="V36" s="358"/>
      <c r="W36" s="358"/>
      <c r="X36" s="358"/>
      <c r="Y36" s="358"/>
      <c r="Z36" s="358"/>
      <c r="AA36" s="358"/>
      <c r="AB36" s="358"/>
      <c r="AC36" s="358"/>
      <c r="AD36" s="358"/>
      <c r="AE36" s="358"/>
      <c r="AF36" s="358"/>
      <c r="AG36" s="358"/>
      <c r="AH36" s="358"/>
      <c r="AI36" s="358"/>
    </row>
    <row r="37" spans="2:35" s="360" customFormat="1" ht="26.1" customHeight="1" x14ac:dyDescent="0.2">
      <c r="B37" s="598" t="s">
        <v>953</v>
      </c>
      <c r="C37" s="856">
        <v>116823.9473379767</v>
      </c>
      <c r="D37" s="856">
        <v>113240.89746130302</v>
      </c>
      <c r="E37" s="856">
        <v>217700.95153294055</v>
      </c>
      <c r="F37" s="856">
        <v>262109.2980368126</v>
      </c>
      <c r="G37" s="856">
        <v>282956.73249398149</v>
      </c>
      <c r="H37" s="856">
        <v>303192.22295613785</v>
      </c>
      <c r="I37" s="762">
        <v>281278.85780169017</v>
      </c>
      <c r="J37" s="760">
        <v>286881.65324087266</v>
      </c>
      <c r="K37" s="760">
        <v>291697.41702962515</v>
      </c>
      <c r="L37" s="760">
        <v>293655.03174653434</v>
      </c>
      <c r="M37" s="760">
        <v>286585.62803184922</v>
      </c>
      <c r="N37" s="760">
        <v>268497.83996627585</v>
      </c>
      <c r="O37" s="760">
        <v>260188.51435795793</v>
      </c>
      <c r="P37" s="760">
        <v>262246.68091442436</v>
      </c>
      <c r="Q37" s="760">
        <v>283389.89062206045</v>
      </c>
      <c r="R37" s="760">
        <v>295941.52969904011</v>
      </c>
      <c r="S37" s="760">
        <v>305397.8793779221</v>
      </c>
      <c r="T37" s="761">
        <v>303192.22295613785</v>
      </c>
      <c r="U37" s="599" t="s">
        <v>1279</v>
      </c>
      <c r="V37" s="358"/>
      <c r="W37" s="358"/>
      <c r="X37" s="358"/>
      <c r="Y37" s="358"/>
      <c r="Z37" s="358"/>
      <c r="AA37" s="358"/>
      <c r="AB37" s="358"/>
      <c r="AC37" s="358"/>
      <c r="AD37" s="358"/>
      <c r="AE37" s="358"/>
      <c r="AF37" s="358"/>
      <c r="AG37" s="358"/>
      <c r="AH37" s="358"/>
      <c r="AI37" s="358"/>
    </row>
    <row r="38" spans="2:35" s="360" customFormat="1" ht="26.1" customHeight="1" x14ac:dyDescent="0.2">
      <c r="B38" s="598" t="s">
        <v>958</v>
      </c>
      <c r="C38" s="856">
        <v>28653.553669619992</v>
      </c>
      <c r="D38" s="856">
        <v>16004.264191939998</v>
      </c>
      <c r="E38" s="856">
        <v>28966.603081900001</v>
      </c>
      <c r="F38" s="856">
        <v>29788.769837719999</v>
      </c>
      <c r="G38" s="856">
        <v>44135.871067149994</v>
      </c>
      <c r="H38" s="856">
        <v>71793.175011700005</v>
      </c>
      <c r="I38" s="762">
        <v>47138.236136890009</v>
      </c>
      <c r="J38" s="760">
        <v>48483.847118140009</v>
      </c>
      <c r="K38" s="760">
        <v>50536.127113010007</v>
      </c>
      <c r="L38" s="760">
        <v>53419.287450479998</v>
      </c>
      <c r="M38" s="760">
        <v>55898.815531790002</v>
      </c>
      <c r="N38" s="760">
        <v>53171.854715780006</v>
      </c>
      <c r="O38" s="760">
        <v>44897.343080990002</v>
      </c>
      <c r="P38" s="760">
        <v>43720.323856670009</v>
      </c>
      <c r="Q38" s="760">
        <v>55876.638212680009</v>
      </c>
      <c r="R38" s="760">
        <v>61907.40079444</v>
      </c>
      <c r="S38" s="760">
        <v>71940.852885529996</v>
      </c>
      <c r="T38" s="761">
        <v>71793.175011700005</v>
      </c>
      <c r="U38" s="599" t="s">
        <v>1200</v>
      </c>
      <c r="V38" s="358"/>
      <c r="W38" s="358"/>
      <c r="X38" s="358"/>
      <c r="Y38" s="358"/>
      <c r="Z38" s="358"/>
      <c r="AA38" s="358"/>
      <c r="AB38" s="358"/>
      <c r="AC38" s="358"/>
      <c r="AD38" s="358"/>
      <c r="AE38" s="358"/>
      <c r="AF38" s="358"/>
      <c r="AG38" s="358"/>
      <c r="AH38" s="358"/>
      <c r="AI38" s="358"/>
    </row>
    <row r="39" spans="2:35" s="360" customFormat="1" ht="26.1" customHeight="1" x14ac:dyDescent="0.2">
      <c r="B39" s="598" t="s">
        <v>959</v>
      </c>
      <c r="C39" s="856">
        <v>69540.003575088427</v>
      </c>
      <c r="D39" s="856">
        <v>79630.661787440855</v>
      </c>
      <c r="E39" s="856">
        <v>169800.2861079289</v>
      </c>
      <c r="F39" s="856">
        <v>213857.17405248759</v>
      </c>
      <c r="G39" s="856">
        <v>219448.708564584</v>
      </c>
      <c r="H39" s="856">
        <v>209325.90707060174</v>
      </c>
      <c r="I39" s="762">
        <v>215115.08215517941</v>
      </c>
      <c r="J39" s="760">
        <v>219350.32251147722</v>
      </c>
      <c r="K39" s="760">
        <v>221935.95486086482</v>
      </c>
      <c r="L39" s="760">
        <v>220984.04594651464</v>
      </c>
      <c r="M39" s="760">
        <v>211386.01652247203</v>
      </c>
      <c r="N39" s="760">
        <v>194413.26075609913</v>
      </c>
      <c r="O39" s="760">
        <v>192721.2736464453</v>
      </c>
      <c r="P39" s="760">
        <v>195912.22928389985</v>
      </c>
      <c r="Q39" s="760">
        <v>204850.37965516388</v>
      </c>
      <c r="R39" s="760">
        <v>210843.93541901937</v>
      </c>
      <c r="S39" s="760">
        <v>210967.40291256065</v>
      </c>
      <c r="T39" s="761">
        <v>209325.90707060174</v>
      </c>
      <c r="U39" s="599" t="s">
        <v>1201</v>
      </c>
      <c r="V39" s="358"/>
      <c r="W39" s="358"/>
      <c r="X39" s="358"/>
      <c r="Y39" s="358"/>
      <c r="Z39" s="358"/>
      <c r="AA39" s="358"/>
      <c r="AB39" s="358"/>
      <c r="AC39" s="358"/>
      <c r="AD39" s="358"/>
      <c r="AE39" s="358"/>
      <c r="AF39" s="358"/>
      <c r="AG39" s="358"/>
      <c r="AH39" s="358"/>
      <c r="AI39" s="358"/>
    </row>
    <row r="40" spans="2:35" s="360" customFormat="1" ht="26.1" customHeight="1" x14ac:dyDescent="0.2">
      <c r="B40" s="598" t="s">
        <v>960</v>
      </c>
      <c r="C40" s="856">
        <v>18630.390093268288</v>
      </c>
      <c r="D40" s="856">
        <v>17605.971481922163</v>
      </c>
      <c r="E40" s="856">
        <v>18934.062343111658</v>
      </c>
      <c r="F40" s="856">
        <v>18463.354146604997</v>
      </c>
      <c r="G40" s="856">
        <v>19372.152862247509</v>
      </c>
      <c r="H40" s="856">
        <v>22073.140873836139</v>
      </c>
      <c r="I40" s="762">
        <v>19025.539509620758</v>
      </c>
      <c r="J40" s="760">
        <v>19047.483611255411</v>
      </c>
      <c r="K40" s="760">
        <v>19225.335055750344</v>
      </c>
      <c r="L40" s="760">
        <v>19251.6983495397</v>
      </c>
      <c r="M40" s="760">
        <v>19300.79597758716</v>
      </c>
      <c r="N40" s="760">
        <v>20912.724494396716</v>
      </c>
      <c r="O40" s="760">
        <v>22569.897630522602</v>
      </c>
      <c r="P40" s="760">
        <v>22614.127773854478</v>
      </c>
      <c r="Q40" s="760">
        <v>22662.872754216598</v>
      </c>
      <c r="R40" s="760">
        <v>23190.193485580719</v>
      </c>
      <c r="S40" s="760">
        <v>22489.623579831426</v>
      </c>
      <c r="T40" s="761">
        <v>22073.140873836139</v>
      </c>
      <c r="U40" s="599" t="s">
        <v>1277</v>
      </c>
      <c r="V40" s="358"/>
      <c r="W40" s="358"/>
      <c r="X40" s="358"/>
      <c r="Y40" s="358"/>
      <c r="Z40" s="358"/>
      <c r="AA40" s="358"/>
      <c r="AB40" s="358"/>
      <c r="AC40" s="358"/>
      <c r="AD40" s="358"/>
      <c r="AE40" s="358"/>
      <c r="AF40" s="358"/>
      <c r="AG40" s="358"/>
      <c r="AH40" s="358"/>
      <c r="AI40" s="358"/>
    </row>
    <row r="41" spans="2:35" s="360" customFormat="1" ht="26.1" customHeight="1" x14ac:dyDescent="0.2">
      <c r="B41" s="598" t="s">
        <v>957</v>
      </c>
      <c r="C41" s="856">
        <v>2945.0571782804968</v>
      </c>
      <c r="D41" s="856">
        <v>2844.5398593023406</v>
      </c>
      <c r="E41" s="856">
        <v>5703.6715807156888</v>
      </c>
      <c r="F41" s="856">
        <v>10661.126429696902</v>
      </c>
      <c r="G41" s="856">
        <v>12950.652640112385</v>
      </c>
      <c r="H41" s="856">
        <v>13154.30067228975</v>
      </c>
      <c r="I41" s="762">
        <v>12791.951470364762</v>
      </c>
      <c r="J41" s="760">
        <v>13083.072570663728</v>
      </c>
      <c r="K41" s="760">
        <v>14394.367109808616</v>
      </c>
      <c r="L41" s="760">
        <v>14670.122790767324</v>
      </c>
      <c r="M41" s="760">
        <v>14505.446398631355</v>
      </c>
      <c r="N41" s="760">
        <v>14070.432636916516</v>
      </c>
      <c r="O41" s="760">
        <v>14009.409224143017</v>
      </c>
      <c r="P41" s="760">
        <v>13577.289063969944</v>
      </c>
      <c r="Q41" s="760">
        <v>13469.719705943775</v>
      </c>
      <c r="R41" s="760">
        <v>12807.766326308016</v>
      </c>
      <c r="S41" s="760">
        <v>13276.886867812773</v>
      </c>
      <c r="T41" s="761">
        <v>13154.30067228975</v>
      </c>
      <c r="U41" s="599" t="s">
        <v>1267</v>
      </c>
      <c r="V41" s="358"/>
      <c r="W41" s="358"/>
      <c r="X41" s="358"/>
      <c r="Y41" s="358"/>
      <c r="Z41" s="358"/>
      <c r="AA41" s="358"/>
      <c r="AB41" s="358"/>
      <c r="AC41" s="358"/>
      <c r="AD41" s="358"/>
      <c r="AE41" s="358"/>
      <c r="AF41" s="358"/>
      <c r="AG41" s="358"/>
      <c r="AH41" s="358"/>
      <c r="AI41" s="358"/>
    </row>
    <row r="42" spans="2:35" s="360" customFormat="1" ht="15" customHeight="1" x14ac:dyDescent="0.2">
      <c r="B42" s="598"/>
      <c r="C42" s="856"/>
      <c r="D42" s="856"/>
      <c r="E42" s="856"/>
      <c r="F42" s="856"/>
      <c r="G42" s="856"/>
      <c r="H42" s="856"/>
      <c r="I42" s="762"/>
      <c r="J42" s="760"/>
      <c r="K42" s="760"/>
      <c r="L42" s="760"/>
      <c r="M42" s="760"/>
      <c r="N42" s="760"/>
      <c r="O42" s="760"/>
      <c r="P42" s="760"/>
      <c r="Q42" s="760"/>
      <c r="R42" s="760"/>
      <c r="S42" s="760"/>
      <c r="T42" s="761"/>
      <c r="U42" s="597"/>
      <c r="V42" s="358"/>
      <c r="W42" s="358"/>
      <c r="X42" s="358"/>
      <c r="Y42" s="358"/>
      <c r="Z42" s="358"/>
      <c r="AA42" s="358"/>
      <c r="AB42" s="358"/>
      <c r="AC42" s="358"/>
      <c r="AD42" s="358"/>
      <c r="AE42" s="358"/>
      <c r="AF42" s="358"/>
      <c r="AG42" s="358"/>
      <c r="AH42" s="358"/>
      <c r="AI42" s="358"/>
    </row>
    <row r="43" spans="2:35" s="355" customFormat="1" ht="26.1" customHeight="1" x14ac:dyDescent="0.2">
      <c r="B43" s="450" t="s">
        <v>708</v>
      </c>
      <c r="C43" s="852">
        <v>384366.81781416386</v>
      </c>
      <c r="D43" s="852">
        <v>531844.55750874919</v>
      </c>
      <c r="E43" s="852">
        <v>455078.00754350738</v>
      </c>
      <c r="F43" s="852">
        <v>496075.77008140809</v>
      </c>
      <c r="G43" s="852">
        <v>493355.26828856475</v>
      </c>
      <c r="H43" s="852">
        <v>1338594.0044388738</v>
      </c>
      <c r="I43" s="765">
        <v>492892.56457697647</v>
      </c>
      <c r="J43" s="763">
        <v>796866.40065303934</v>
      </c>
      <c r="K43" s="763">
        <v>782918.64854360046</v>
      </c>
      <c r="L43" s="763">
        <v>783719.84989883075</v>
      </c>
      <c r="M43" s="763">
        <v>780818.26499404246</v>
      </c>
      <c r="N43" s="763">
        <v>1354543.3417729684</v>
      </c>
      <c r="O43" s="763">
        <v>1336326.2751361784</v>
      </c>
      <c r="P43" s="763">
        <v>1338939.6822328256</v>
      </c>
      <c r="Q43" s="763">
        <v>1341276.7010069261</v>
      </c>
      <c r="R43" s="763">
        <v>1355622.8672656729</v>
      </c>
      <c r="S43" s="763">
        <v>1358648.16914045</v>
      </c>
      <c r="T43" s="764">
        <v>1338594.0044388738</v>
      </c>
      <c r="U43" s="374" t="s">
        <v>1608</v>
      </c>
      <c r="V43" s="358"/>
      <c r="W43" s="358"/>
      <c r="X43" s="358"/>
      <c r="Y43" s="358"/>
      <c r="Z43" s="358"/>
      <c r="AA43" s="358"/>
      <c r="AB43" s="358"/>
      <c r="AC43" s="358"/>
      <c r="AD43" s="358"/>
      <c r="AE43" s="358"/>
      <c r="AF43" s="358"/>
      <c r="AG43" s="358"/>
      <c r="AH43" s="358"/>
      <c r="AI43" s="358"/>
    </row>
    <row r="44" spans="2:35" s="360" customFormat="1" ht="12" customHeight="1" x14ac:dyDescent="0.2">
      <c r="B44" s="449"/>
      <c r="C44" s="856"/>
      <c r="D44" s="856"/>
      <c r="E44" s="856"/>
      <c r="F44" s="856"/>
      <c r="G44" s="856"/>
      <c r="H44" s="856"/>
      <c r="I44" s="762"/>
      <c r="J44" s="760"/>
      <c r="K44" s="760"/>
      <c r="L44" s="760"/>
      <c r="M44" s="760"/>
      <c r="N44" s="760"/>
      <c r="O44" s="760"/>
      <c r="P44" s="760"/>
      <c r="Q44" s="760"/>
      <c r="R44" s="760"/>
      <c r="S44" s="760"/>
      <c r="T44" s="761"/>
      <c r="U44" s="597"/>
      <c r="V44" s="358"/>
      <c r="W44" s="358"/>
      <c r="X44" s="358"/>
      <c r="Y44" s="358"/>
      <c r="Z44" s="358"/>
      <c r="AA44" s="358"/>
      <c r="AB44" s="358"/>
      <c r="AC44" s="358"/>
      <c r="AD44" s="358"/>
      <c r="AE44" s="358"/>
      <c r="AF44" s="358"/>
      <c r="AG44" s="358"/>
      <c r="AH44" s="358"/>
      <c r="AI44" s="358"/>
    </row>
    <row r="45" spans="2:35" s="355" customFormat="1" ht="26.1" customHeight="1" x14ac:dyDescent="0.2">
      <c r="B45" s="449" t="s">
        <v>1158</v>
      </c>
      <c r="C45" s="852">
        <v>219213.03435432017</v>
      </c>
      <c r="D45" s="852">
        <v>299534.56490712048</v>
      </c>
      <c r="E45" s="852">
        <v>260271.24478651534</v>
      </c>
      <c r="F45" s="852">
        <v>278847.99644702452</v>
      </c>
      <c r="G45" s="852">
        <v>303058.27465791232</v>
      </c>
      <c r="H45" s="852">
        <v>910007.09082955273</v>
      </c>
      <c r="I45" s="765">
        <v>306643.25241674122</v>
      </c>
      <c r="J45" s="763">
        <v>502137.56816005078</v>
      </c>
      <c r="K45" s="763">
        <v>488189.64025837247</v>
      </c>
      <c r="L45" s="763">
        <v>493491.80331765825</v>
      </c>
      <c r="M45" s="763">
        <v>506180.95429277612</v>
      </c>
      <c r="N45" s="763">
        <v>904510.94181459409</v>
      </c>
      <c r="O45" s="763">
        <v>856881.44332265365</v>
      </c>
      <c r="P45" s="763">
        <v>864544.78761265415</v>
      </c>
      <c r="Q45" s="763">
        <v>875149.73491810448</v>
      </c>
      <c r="R45" s="763">
        <v>891163.07762209896</v>
      </c>
      <c r="S45" s="763">
        <v>915784.74990661256</v>
      </c>
      <c r="T45" s="764">
        <v>910007.09082955273</v>
      </c>
      <c r="U45" s="597" t="s">
        <v>1163</v>
      </c>
      <c r="V45" s="358"/>
      <c r="W45" s="358"/>
      <c r="X45" s="358"/>
      <c r="Y45" s="358"/>
      <c r="Z45" s="358"/>
      <c r="AA45" s="358"/>
      <c r="AB45" s="358"/>
      <c r="AC45" s="358"/>
      <c r="AD45" s="358"/>
      <c r="AE45" s="358"/>
      <c r="AF45" s="358"/>
      <c r="AG45" s="358"/>
      <c r="AH45" s="358"/>
      <c r="AI45" s="358"/>
    </row>
    <row r="46" spans="2:35" s="355" customFormat="1" ht="26.1" customHeight="1" x14ac:dyDescent="0.2">
      <c r="B46" s="449" t="s">
        <v>1189</v>
      </c>
      <c r="C46" s="852">
        <v>891.71079131879992</v>
      </c>
      <c r="D46" s="852">
        <v>398.4401914069</v>
      </c>
      <c r="E46" s="852">
        <v>378.80827434090003</v>
      </c>
      <c r="F46" s="852">
        <v>2281.1944732659999</v>
      </c>
      <c r="G46" s="852">
        <v>297.39125213999995</v>
      </c>
      <c r="H46" s="852">
        <v>4972.8986717899998</v>
      </c>
      <c r="I46" s="765">
        <v>240.22456598000008</v>
      </c>
      <c r="J46" s="763">
        <v>393.30973300999995</v>
      </c>
      <c r="K46" s="763">
        <v>1270.5475168399998</v>
      </c>
      <c r="L46" s="763">
        <v>15167.345416579999</v>
      </c>
      <c r="M46" s="763">
        <v>15381.934194670001</v>
      </c>
      <c r="N46" s="763">
        <v>3455.4287048399997</v>
      </c>
      <c r="O46" s="763">
        <v>13126.511542920005</v>
      </c>
      <c r="P46" s="763">
        <v>21297.018963809995</v>
      </c>
      <c r="Q46" s="763">
        <v>11731.314065889997</v>
      </c>
      <c r="R46" s="763">
        <v>11650.812864940001</v>
      </c>
      <c r="S46" s="763">
        <v>13495.861169440001</v>
      </c>
      <c r="T46" s="764">
        <v>4972.8986717899998</v>
      </c>
      <c r="U46" s="597" t="s">
        <v>1280</v>
      </c>
      <c r="V46" s="358"/>
      <c r="W46" s="358"/>
      <c r="X46" s="358"/>
      <c r="Y46" s="358"/>
      <c r="Z46" s="358"/>
      <c r="AA46" s="358"/>
      <c r="AB46" s="358"/>
      <c r="AC46" s="358"/>
      <c r="AD46" s="358"/>
      <c r="AE46" s="358"/>
      <c r="AF46" s="358"/>
      <c r="AG46" s="358"/>
      <c r="AH46" s="358"/>
      <c r="AI46" s="358"/>
    </row>
    <row r="47" spans="2:35" s="360" customFormat="1" ht="26.1" customHeight="1" x14ac:dyDescent="0.2">
      <c r="B47" s="598" t="s">
        <v>954</v>
      </c>
      <c r="C47" s="856">
        <v>1.20214369</v>
      </c>
      <c r="D47" s="856">
        <v>1.7616658899999997</v>
      </c>
      <c r="E47" s="856">
        <v>1.6833586999999999</v>
      </c>
      <c r="F47" s="856">
        <v>1.60354551</v>
      </c>
      <c r="G47" s="856">
        <v>1.5594232699999999</v>
      </c>
      <c r="H47" s="856">
        <v>4.7629216299999992</v>
      </c>
      <c r="I47" s="762">
        <v>1.5301908499999999</v>
      </c>
      <c r="J47" s="760">
        <v>2.44580602</v>
      </c>
      <c r="K47" s="760">
        <v>2.4708172300000002</v>
      </c>
      <c r="L47" s="760">
        <v>2.43185574</v>
      </c>
      <c r="M47" s="760">
        <v>2.48516622</v>
      </c>
      <c r="N47" s="760">
        <v>4.3778417599999999</v>
      </c>
      <c r="O47" s="760">
        <v>4.5922938000000002</v>
      </c>
      <c r="P47" s="760">
        <v>4.6451766399999999</v>
      </c>
      <c r="Q47" s="760">
        <v>4.5787058299999996</v>
      </c>
      <c r="R47" s="760">
        <v>4.5968819500000002</v>
      </c>
      <c r="S47" s="760">
        <v>4.67297312</v>
      </c>
      <c r="T47" s="761">
        <v>4.7629216299999992</v>
      </c>
      <c r="U47" s="599" t="s">
        <v>1159</v>
      </c>
      <c r="V47" s="358"/>
      <c r="W47" s="358"/>
      <c r="X47" s="358"/>
      <c r="Y47" s="358"/>
      <c r="Z47" s="358"/>
      <c r="AA47" s="358"/>
      <c r="AB47" s="358"/>
      <c r="AC47" s="358"/>
      <c r="AD47" s="358"/>
      <c r="AE47" s="358"/>
      <c r="AF47" s="358"/>
      <c r="AG47" s="358"/>
      <c r="AH47" s="358"/>
      <c r="AI47" s="358"/>
    </row>
    <row r="48" spans="2:35" s="360" customFormat="1" ht="26.1" customHeight="1" x14ac:dyDescent="0.2">
      <c r="B48" s="598" t="s">
        <v>955</v>
      </c>
      <c r="C48" s="856">
        <v>890.50864762879996</v>
      </c>
      <c r="D48" s="856">
        <v>396.67852551689998</v>
      </c>
      <c r="E48" s="856">
        <v>377.12491564090004</v>
      </c>
      <c r="F48" s="856">
        <v>2279.5909277559999</v>
      </c>
      <c r="G48" s="856">
        <v>293.3621139899999</v>
      </c>
      <c r="H48" s="856">
        <v>4961.01397765</v>
      </c>
      <c r="I48" s="762">
        <v>236.22563781000008</v>
      </c>
      <c r="J48" s="760">
        <v>386.87857634999995</v>
      </c>
      <c r="K48" s="760">
        <v>1264.0907903299999</v>
      </c>
      <c r="L48" s="760">
        <v>15160.92891696</v>
      </c>
      <c r="M48" s="760">
        <v>15375.46302121</v>
      </c>
      <c r="N48" s="760">
        <v>3443.9383667699994</v>
      </c>
      <c r="O48" s="760">
        <v>13114.800714580004</v>
      </c>
      <c r="P48" s="760">
        <v>21285.253714529998</v>
      </c>
      <c r="Q48" s="760">
        <v>11719.617421359999</v>
      </c>
      <c r="R48" s="760">
        <v>11639.098018750001</v>
      </c>
      <c r="S48" s="760">
        <v>13064.174454880002</v>
      </c>
      <c r="T48" s="761">
        <v>4961.01397765</v>
      </c>
      <c r="U48" s="599" t="s">
        <v>1272</v>
      </c>
      <c r="V48" s="358"/>
      <c r="W48" s="358"/>
      <c r="X48" s="358"/>
      <c r="Y48" s="358"/>
      <c r="Z48" s="358"/>
      <c r="AA48" s="358"/>
      <c r="AB48" s="358"/>
      <c r="AC48" s="358"/>
      <c r="AD48" s="358"/>
      <c r="AE48" s="358"/>
      <c r="AF48" s="358"/>
      <c r="AG48" s="358"/>
      <c r="AH48" s="358"/>
      <c r="AI48" s="358"/>
    </row>
    <row r="49" spans="2:35" s="360" customFormat="1" ht="26.1" customHeight="1" x14ac:dyDescent="0.2">
      <c r="B49" s="598" t="s">
        <v>956</v>
      </c>
      <c r="C49" s="856">
        <v>0</v>
      </c>
      <c r="D49" s="856">
        <v>0</v>
      </c>
      <c r="E49" s="856">
        <v>0</v>
      </c>
      <c r="F49" s="856">
        <v>0</v>
      </c>
      <c r="G49" s="856">
        <v>2.4697148800000002</v>
      </c>
      <c r="H49" s="856">
        <v>7.1217725099999996</v>
      </c>
      <c r="I49" s="762">
        <v>2.4687373200000002</v>
      </c>
      <c r="J49" s="760">
        <v>3.9853506399999996</v>
      </c>
      <c r="K49" s="760">
        <v>3.98590928</v>
      </c>
      <c r="L49" s="760">
        <v>3.9846438800000001</v>
      </c>
      <c r="M49" s="760">
        <v>3.9860072399999993</v>
      </c>
      <c r="N49" s="760">
        <v>7.1124963099999992</v>
      </c>
      <c r="O49" s="760">
        <v>7.1185345399999997</v>
      </c>
      <c r="P49" s="760">
        <v>7.1200726399999992</v>
      </c>
      <c r="Q49" s="760">
        <v>7.1179387000000007</v>
      </c>
      <c r="R49" s="760">
        <v>7.1179642400000001</v>
      </c>
      <c r="S49" s="760">
        <v>427.01374143999999</v>
      </c>
      <c r="T49" s="761">
        <v>7.1217725099999996</v>
      </c>
      <c r="U49" s="599" t="s">
        <v>1276</v>
      </c>
      <c r="V49" s="358"/>
      <c r="W49" s="358"/>
      <c r="X49" s="358"/>
      <c r="Y49" s="358"/>
      <c r="Z49" s="358"/>
      <c r="AA49" s="358"/>
      <c r="AB49" s="358"/>
      <c r="AC49" s="358"/>
      <c r="AD49" s="358"/>
      <c r="AE49" s="358"/>
      <c r="AF49" s="358"/>
      <c r="AG49" s="358"/>
      <c r="AH49" s="358"/>
      <c r="AI49" s="358"/>
    </row>
    <row r="50" spans="2:35" s="355" customFormat="1" ht="26.1" customHeight="1" x14ac:dyDescent="0.2">
      <c r="B50" s="449" t="s">
        <v>1190</v>
      </c>
      <c r="C50" s="852">
        <v>218321.32356300138</v>
      </c>
      <c r="D50" s="852">
        <v>299136.12471571361</v>
      </c>
      <c r="E50" s="852">
        <v>259892.43651217443</v>
      </c>
      <c r="F50" s="852">
        <v>276566.8019737585</v>
      </c>
      <c r="G50" s="852">
        <v>302760.88340577233</v>
      </c>
      <c r="H50" s="852">
        <v>905034.19215776271</v>
      </c>
      <c r="I50" s="765">
        <v>306403.02785076119</v>
      </c>
      <c r="J50" s="763">
        <v>501744.25842704077</v>
      </c>
      <c r="K50" s="763">
        <v>486919.09274153248</v>
      </c>
      <c r="L50" s="763">
        <v>478324.45790107828</v>
      </c>
      <c r="M50" s="763">
        <v>490799.02009810612</v>
      </c>
      <c r="N50" s="763">
        <v>901055.51310975407</v>
      </c>
      <c r="O50" s="763">
        <v>843754.93177973363</v>
      </c>
      <c r="P50" s="763">
        <v>843247.76864884421</v>
      </c>
      <c r="Q50" s="763">
        <v>863418.42085221445</v>
      </c>
      <c r="R50" s="763">
        <v>879512.26475715893</v>
      </c>
      <c r="S50" s="763">
        <v>902288.88873717259</v>
      </c>
      <c r="T50" s="764">
        <v>905034.19215776271</v>
      </c>
      <c r="U50" s="597" t="s">
        <v>1281</v>
      </c>
      <c r="V50" s="358"/>
      <c r="W50" s="358"/>
      <c r="X50" s="358"/>
      <c r="Y50" s="358"/>
      <c r="Z50" s="358"/>
      <c r="AA50" s="358"/>
      <c r="AB50" s="358"/>
      <c r="AC50" s="358"/>
      <c r="AD50" s="358"/>
      <c r="AE50" s="358"/>
      <c r="AF50" s="358"/>
      <c r="AG50" s="358"/>
      <c r="AH50" s="358"/>
      <c r="AI50" s="358"/>
    </row>
    <row r="51" spans="2:35" s="360" customFormat="1" ht="26.1" customHeight="1" x14ac:dyDescent="0.2">
      <c r="B51" s="598" t="s">
        <v>953</v>
      </c>
      <c r="C51" s="856">
        <v>207546.36687850908</v>
      </c>
      <c r="D51" s="856">
        <v>272024.26078718546</v>
      </c>
      <c r="E51" s="856">
        <v>232672.60328338883</v>
      </c>
      <c r="F51" s="856">
        <v>243954.8650039263</v>
      </c>
      <c r="G51" s="856">
        <v>262847.54272020754</v>
      </c>
      <c r="H51" s="856">
        <v>813461.94865116396</v>
      </c>
      <c r="I51" s="762">
        <v>267948.19241425412</v>
      </c>
      <c r="J51" s="760">
        <v>438578.51335121645</v>
      </c>
      <c r="K51" s="760">
        <v>424580.4837324376</v>
      </c>
      <c r="L51" s="760">
        <v>408888.64714878658</v>
      </c>
      <c r="M51" s="760">
        <v>425030.29994328355</v>
      </c>
      <c r="N51" s="760">
        <v>820650.90619674826</v>
      </c>
      <c r="O51" s="760">
        <v>779164.87232859584</v>
      </c>
      <c r="P51" s="760">
        <v>784996.61123193847</v>
      </c>
      <c r="Q51" s="760">
        <v>769994.21301442175</v>
      </c>
      <c r="R51" s="760">
        <v>793820.17771425867</v>
      </c>
      <c r="S51" s="760">
        <v>808500.42615074583</v>
      </c>
      <c r="T51" s="761">
        <v>813461.94865116396</v>
      </c>
      <c r="U51" s="599" t="s">
        <v>1279</v>
      </c>
      <c r="V51" s="358"/>
      <c r="W51" s="358"/>
      <c r="X51" s="358"/>
      <c r="Y51" s="358"/>
      <c r="Z51" s="358"/>
      <c r="AA51" s="358"/>
      <c r="AB51" s="358"/>
      <c r="AC51" s="358"/>
      <c r="AD51" s="358"/>
      <c r="AE51" s="358"/>
      <c r="AF51" s="358"/>
      <c r="AG51" s="358"/>
      <c r="AH51" s="358"/>
      <c r="AI51" s="358"/>
    </row>
    <row r="52" spans="2:35" s="360" customFormat="1" ht="26.1" customHeight="1" x14ac:dyDescent="0.2">
      <c r="B52" s="598" t="s">
        <v>958</v>
      </c>
      <c r="C52" s="856">
        <v>82843.942644832234</v>
      </c>
      <c r="D52" s="856">
        <v>104704.38398379489</v>
      </c>
      <c r="E52" s="856">
        <v>95767.469473536345</v>
      </c>
      <c r="F52" s="856">
        <v>118582.42089959433</v>
      </c>
      <c r="G52" s="856">
        <v>150417.9080552338</v>
      </c>
      <c r="H52" s="856">
        <v>481221.40232144378</v>
      </c>
      <c r="I52" s="762">
        <v>153790.98650796904</v>
      </c>
      <c r="J52" s="760">
        <v>265739.49923601811</v>
      </c>
      <c r="K52" s="760">
        <v>258494.90986849822</v>
      </c>
      <c r="L52" s="760">
        <v>241934.20737246083</v>
      </c>
      <c r="M52" s="760">
        <v>248683.17968804168</v>
      </c>
      <c r="N52" s="760">
        <v>436222.92014325521</v>
      </c>
      <c r="O52" s="760">
        <v>427401.87501241738</v>
      </c>
      <c r="P52" s="760">
        <v>437191.85986118804</v>
      </c>
      <c r="Q52" s="760">
        <v>456882.68623867264</v>
      </c>
      <c r="R52" s="760">
        <v>476287.81587140466</v>
      </c>
      <c r="S52" s="760">
        <v>469170.36247000983</v>
      </c>
      <c r="T52" s="761">
        <v>481221.40232144378</v>
      </c>
      <c r="U52" s="599" t="s">
        <v>1200</v>
      </c>
      <c r="V52" s="358"/>
      <c r="W52" s="358"/>
      <c r="X52" s="358"/>
      <c r="Y52" s="358"/>
      <c r="Z52" s="358"/>
      <c r="AA52" s="358"/>
      <c r="AB52" s="358"/>
      <c r="AC52" s="358"/>
      <c r="AD52" s="358"/>
      <c r="AE52" s="358"/>
      <c r="AF52" s="358"/>
      <c r="AG52" s="358"/>
      <c r="AH52" s="358"/>
      <c r="AI52" s="358"/>
    </row>
    <row r="53" spans="2:35" s="360" customFormat="1" ht="26.1" customHeight="1" x14ac:dyDescent="0.2">
      <c r="B53" s="598" t="s">
        <v>959</v>
      </c>
      <c r="C53" s="856">
        <v>121379.54138832846</v>
      </c>
      <c r="D53" s="856">
        <v>162189.04347470345</v>
      </c>
      <c r="E53" s="856">
        <v>133100.19093161201</v>
      </c>
      <c r="F53" s="856">
        <v>120680.28422245856</v>
      </c>
      <c r="G53" s="856">
        <v>103728.27752684534</v>
      </c>
      <c r="H53" s="856">
        <v>298813.81812274415</v>
      </c>
      <c r="I53" s="762">
        <v>103059.28425222286</v>
      </c>
      <c r="J53" s="760">
        <v>153101.25900938342</v>
      </c>
      <c r="K53" s="760">
        <v>150089.51674226308</v>
      </c>
      <c r="L53" s="760">
        <v>149777.45487281252</v>
      </c>
      <c r="M53" s="760">
        <v>158545.79328310868</v>
      </c>
      <c r="N53" s="760">
        <v>345188.38700378931</v>
      </c>
      <c r="O53" s="760">
        <v>314497.64222522249</v>
      </c>
      <c r="P53" s="760">
        <v>312810.99080342316</v>
      </c>
      <c r="Q53" s="760">
        <v>270061.15859741461</v>
      </c>
      <c r="R53" s="760">
        <v>287428.42272057739</v>
      </c>
      <c r="S53" s="760">
        <v>289906.07149722101</v>
      </c>
      <c r="T53" s="761">
        <v>298813.81812274415</v>
      </c>
      <c r="U53" s="599" t="s">
        <v>1201</v>
      </c>
      <c r="V53" s="358"/>
      <c r="W53" s="358"/>
      <c r="X53" s="358"/>
      <c r="Y53" s="358"/>
      <c r="Z53" s="358"/>
      <c r="AA53" s="358"/>
      <c r="AB53" s="358"/>
      <c r="AC53" s="358"/>
      <c r="AD53" s="358"/>
      <c r="AE53" s="358"/>
      <c r="AF53" s="358"/>
      <c r="AG53" s="358"/>
      <c r="AH53" s="358"/>
      <c r="AI53" s="358"/>
    </row>
    <row r="54" spans="2:35" s="360" customFormat="1" ht="26.1" customHeight="1" x14ac:dyDescent="0.2">
      <c r="B54" s="598" t="s">
        <v>960</v>
      </c>
      <c r="C54" s="856">
        <v>3322.8828453483998</v>
      </c>
      <c r="D54" s="856">
        <v>5130.8333286870993</v>
      </c>
      <c r="E54" s="856">
        <v>3804.9428782404998</v>
      </c>
      <c r="F54" s="856">
        <v>4692.159881873401</v>
      </c>
      <c r="G54" s="856">
        <v>8701.3571381284019</v>
      </c>
      <c r="H54" s="856">
        <v>33426.728206976004</v>
      </c>
      <c r="I54" s="762">
        <v>11097.921654062202</v>
      </c>
      <c r="J54" s="760">
        <v>19737.7551058149</v>
      </c>
      <c r="K54" s="760">
        <v>15996.057121676304</v>
      </c>
      <c r="L54" s="760">
        <v>17176.984903513196</v>
      </c>
      <c r="M54" s="760">
        <v>17801.326972133204</v>
      </c>
      <c r="N54" s="760">
        <v>39239.599049703807</v>
      </c>
      <c r="O54" s="760">
        <v>37265.355090955993</v>
      </c>
      <c r="P54" s="760">
        <v>34993.760567327205</v>
      </c>
      <c r="Q54" s="760">
        <v>43050.368178334611</v>
      </c>
      <c r="R54" s="760">
        <v>30103.939122276603</v>
      </c>
      <c r="S54" s="760">
        <v>49423.992183514994</v>
      </c>
      <c r="T54" s="761">
        <v>33426.728206976004</v>
      </c>
      <c r="U54" s="599" t="s">
        <v>1277</v>
      </c>
      <c r="V54" s="358"/>
      <c r="W54" s="358"/>
      <c r="X54" s="358"/>
      <c r="Y54" s="358"/>
      <c r="Z54" s="358"/>
      <c r="AA54" s="358"/>
      <c r="AB54" s="358"/>
      <c r="AC54" s="358"/>
      <c r="AD54" s="358"/>
      <c r="AE54" s="358"/>
      <c r="AF54" s="358"/>
      <c r="AG54" s="358"/>
      <c r="AH54" s="358"/>
      <c r="AI54" s="358"/>
    </row>
    <row r="55" spans="2:35" s="360" customFormat="1" ht="26.1" customHeight="1" x14ac:dyDescent="0.2">
      <c r="B55" s="598" t="s">
        <v>957</v>
      </c>
      <c r="C55" s="856">
        <v>10774.956684492301</v>
      </c>
      <c r="D55" s="856">
        <v>27111.863928528153</v>
      </c>
      <c r="E55" s="856">
        <v>27219.833228785599</v>
      </c>
      <c r="F55" s="856">
        <v>32611.936969832193</v>
      </c>
      <c r="G55" s="856">
        <v>39913.340685564785</v>
      </c>
      <c r="H55" s="856">
        <v>91572.243506598752</v>
      </c>
      <c r="I55" s="762">
        <v>38454.835436507085</v>
      </c>
      <c r="J55" s="760">
        <v>63165.745075824299</v>
      </c>
      <c r="K55" s="760">
        <v>62338.609009094907</v>
      </c>
      <c r="L55" s="760">
        <v>69435.810752291727</v>
      </c>
      <c r="M55" s="760">
        <v>65768.7201548226</v>
      </c>
      <c r="N55" s="760">
        <v>80404.606913005817</v>
      </c>
      <c r="O55" s="760">
        <v>64590.059451137808</v>
      </c>
      <c r="P55" s="760">
        <v>58251.157416905793</v>
      </c>
      <c r="Q55" s="760">
        <v>93424.20783779271</v>
      </c>
      <c r="R55" s="760">
        <v>85692.087042900224</v>
      </c>
      <c r="S55" s="760">
        <v>93788.462586426787</v>
      </c>
      <c r="T55" s="761">
        <v>91572.243506598752</v>
      </c>
      <c r="U55" s="599" t="s">
        <v>1278</v>
      </c>
      <c r="V55" s="358"/>
      <c r="W55" s="358"/>
      <c r="X55" s="358"/>
      <c r="Y55" s="358"/>
      <c r="Z55" s="358"/>
      <c r="AA55" s="358"/>
      <c r="AB55" s="358"/>
      <c r="AC55" s="358"/>
      <c r="AD55" s="358"/>
      <c r="AE55" s="358"/>
      <c r="AF55" s="358"/>
      <c r="AG55" s="358"/>
      <c r="AH55" s="358"/>
      <c r="AI55" s="358"/>
    </row>
    <row r="56" spans="2:35" s="360" customFormat="1" ht="12" customHeight="1" x14ac:dyDescent="0.2">
      <c r="B56" s="449"/>
      <c r="C56" s="856"/>
      <c r="D56" s="856"/>
      <c r="E56" s="856"/>
      <c r="F56" s="856"/>
      <c r="G56" s="856"/>
      <c r="H56" s="856"/>
      <c r="I56" s="762"/>
      <c r="J56" s="760"/>
      <c r="K56" s="760"/>
      <c r="L56" s="760"/>
      <c r="M56" s="760"/>
      <c r="N56" s="760"/>
      <c r="O56" s="760"/>
      <c r="P56" s="760"/>
      <c r="Q56" s="760"/>
      <c r="R56" s="760"/>
      <c r="S56" s="760"/>
      <c r="T56" s="761"/>
      <c r="U56" s="597"/>
      <c r="V56" s="358"/>
      <c r="W56" s="358"/>
      <c r="X56" s="358"/>
      <c r="Y56" s="358"/>
      <c r="Z56" s="358"/>
      <c r="AA56" s="358"/>
      <c r="AB56" s="358"/>
      <c r="AC56" s="358"/>
      <c r="AD56" s="358"/>
      <c r="AE56" s="358"/>
      <c r="AF56" s="358"/>
      <c r="AG56" s="358"/>
      <c r="AH56" s="358"/>
      <c r="AI56" s="358"/>
    </row>
    <row r="57" spans="2:35" s="355" customFormat="1" ht="26.1" customHeight="1" x14ac:dyDescent="0.2">
      <c r="B57" s="449" t="s">
        <v>970</v>
      </c>
      <c r="C57" s="852">
        <v>9496.4908447730104</v>
      </c>
      <c r="D57" s="852">
        <v>14167.79620000101</v>
      </c>
      <c r="E57" s="852">
        <v>15797.925967172989</v>
      </c>
      <c r="F57" s="852">
        <v>18379.263866125992</v>
      </c>
      <c r="G57" s="852">
        <v>12528.508094889001</v>
      </c>
      <c r="H57" s="852">
        <v>33482.41616624302</v>
      </c>
      <c r="I57" s="765">
        <v>12414.167804822997</v>
      </c>
      <c r="J57" s="763">
        <v>19532.75605770501</v>
      </c>
      <c r="K57" s="763">
        <v>21352.837733338994</v>
      </c>
      <c r="L57" s="763">
        <v>19614.163437695988</v>
      </c>
      <c r="M57" s="763">
        <v>19441.694921223017</v>
      </c>
      <c r="N57" s="763">
        <v>34375.554067132012</v>
      </c>
      <c r="O57" s="763">
        <v>33935.159639610007</v>
      </c>
      <c r="P57" s="763">
        <v>34031.383934108002</v>
      </c>
      <c r="Q57" s="763">
        <v>33806.357899526993</v>
      </c>
      <c r="R57" s="763">
        <v>33504.258450804948</v>
      </c>
      <c r="S57" s="763">
        <v>33388.402525580008</v>
      </c>
      <c r="T57" s="764">
        <v>33482.41616624302</v>
      </c>
      <c r="U57" s="597" t="s">
        <v>1164</v>
      </c>
      <c r="V57" s="358"/>
      <c r="W57" s="358"/>
      <c r="X57" s="358"/>
      <c r="Y57" s="358"/>
      <c r="Z57" s="358"/>
      <c r="AA57" s="358"/>
      <c r="AB57" s="358"/>
      <c r="AC57" s="358"/>
      <c r="AD57" s="358"/>
      <c r="AE57" s="358"/>
      <c r="AF57" s="358"/>
      <c r="AG57" s="358"/>
      <c r="AH57" s="358"/>
      <c r="AI57" s="358"/>
    </row>
    <row r="58" spans="2:35" s="360" customFormat="1" ht="26.1" customHeight="1" x14ac:dyDescent="0.2">
      <c r="B58" s="598" t="s">
        <v>975</v>
      </c>
      <c r="C58" s="856">
        <v>8909.2403543810105</v>
      </c>
      <c r="D58" s="856">
        <v>13596.01718473801</v>
      </c>
      <c r="E58" s="856">
        <v>15234.714385408988</v>
      </c>
      <c r="F58" s="856">
        <v>17474.071507381992</v>
      </c>
      <c r="G58" s="856">
        <v>11297.020241781001</v>
      </c>
      <c r="H58" s="856">
        <v>29870.88272522602</v>
      </c>
      <c r="I58" s="762">
        <v>11200.005407395996</v>
      </c>
      <c r="J58" s="760">
        <v>17585.208126952009</v>
      </c>
      <c r="K58" s="760">
        <v>19198.343439413995</v>
      </c>
      <c r="L58" s="760">
        <v>17535.942859577986</v>
      </c>
      <c r="M58" s="760">
        <v>17359.493965653015</v>
      </c>
      <c r="N58" s="760">
        <v>30801.921735753014</v>
      </c>
      <c r="O58" s="760">
        <v>30401.103795850006</v>
      </c>
      <c r="P58" s="760">
        <v>30461.462364146999</v>
      </c>
      <c r="Q58" s="760">
        <v>30217.70675118699</v>
      </c>
      <c r="R58" s="760">
        <v>30209.348181754944</v>
      </c>
      <c r="S58" s="760">
        <v>29845.386627430005</v>
      </c>
      <c r="T58" s="761">
        <v>29870.88272522602</v>
      </c>
      <c r="U58" s="599" t="s">
        <v>1165</v>
      </c>
      <c r="V58" s="358"/>
      <c r="W58" s="358"/>
      <c r="X58" s="358"/>
      <c r="Y58" s="358"/>
      <c r="Z58" s="358"/>
      <c r="AA58" s="358"/>
      <c r="AB58" s="358"/>
      <c r="AC58" s="358"/>
      <c r="AD58" s="358"/>
      <c r="AE58" s="358"/>
      <c r="AF58" s="358"/>
      <c r="AG58" s="358"/>
      <c r="AH58" s="358"/>
      <c r="AI58" s="358"/>
    </row>
    <row r="59" spans="2:35" s="360" customFormat="1" ht="26.1" customHeight="1" x14ac:dyDescent="0.2">
      <c r="B59" s="598" t="s">
        <v>977</v>
      </c>
      <c r="C59" s="856">
        <v>587.2504903920003</v>
      </c>
      <c r="D59" s="856">
        <v>571.77901526299979</v>
      </c>
      <c r="E59" s="856">
        <v>563.21158176399967</v>
      </c>
      <c r="F59" s="856">
        <v>905.19235874399988</v>
      </c>
      <c r="G59" s="856">
        <v>1231.4878531079996</v>
      </c>
      <c r="H59" s="856">
        <v>3611.5334410169999</v>
      </c>
      <c r="I59" s="762">
        <v>1214.1623974270001</v>
      </c>
      <c r="J59" s="760">
        <v>1947.5479307530006</v>
      </c>
      <c r="K59" s="760">
        <v>2154.4942939250009</v>
      </c>
      <c r="L59" s="760">
        <v>2078.2205781180005</v>
      </c>
      <c r="M59" s="760">
        <v>2082.2009555700006</v>
      </c>
      <c r="N59" s="760">
        <v>3573.6323313790012</v>
      </c>
      <c r="O59" s="760">
        <v>3534.0558437600025</v>
      </c>
      <c r="P59" s="760">
        <v>3569.9215699610008</v>
      </c>
      <c r="Q59" s="760">
        <v>3588.65114834</v>
      </c>
      <c r="R59" s="760">
        <v>3294.9102690500013</v>
      </c>
      <c r="S59" s="760">
        <v>3543.015898149999</v>
      </c>
      <c r="T59" s="761">
        <v>3611.5334410169999</v>
      </c>
      <c r="U59" s="599" t="s">
        <v>1268</v>
      </c>
      <c r="V59" s="358"/>
      <c r="W59" s="358"/>
      <c r="X59" s="358"/>
      <c r="Y59" s="358"/>
      <c r="Z59" s="358"/>
      <c r="AA59" s="358"/>
      <c r="AB59" s="358"/>
      <c r="AC59" s="358"/>
      <c r="AD59" s="358"/>
      <c r="AE59" s="358"/>
      <c r="AF59" s="358"/>
      <c r="AG59" s="358"/>
      <c r="AH59" s="358"/>
      <c r="AI59" s="358"/>
    </row>
    <row r="60" spans="2:35" s="360" customFormat="1" ht="12" customHeight="1" x14ac:dyDescent="0.2">
      <c r="B60" s="449"/>
      <c r="C60" s="856"/>
      <c r="D60" s="856"/>
      <c r="E60" s="856"/>
      <c r="F60" s="856"/>
      <c r="G60" s="856"/>
      <c r="H60" s="856"/>
      <c r="I60" s="762"/>
      <c r="J60" s="760"/>
      <c r="K60" s="760"/>
      <c r="L60" s="760"/>
      <c r="M60" s="760"/>
      <c r="N60" s="760"/>
      <c r="O60" s="760"/>
      <c r="P60" s="760"/>
      <c r="Q60" s="760"/>
      <c r="R60" s="760"/>
      <c r="S60" s="760"/>
      <c r="T60" s="761"/>
      <c r="U60" s="597"/>
      <c r="V60" s="358"/>
      <c r="W60" s="358"/>
      <c r="X60" s="358"/>
      <c r="Y60" s="358"/>
      <c r="Z60" s="358"/>
      <c r="AA60" s="358"/>
      <c r="AB60" s="358"/>
      <c r="AC60" s="358"/>
      <c r="AD60" s="358"/>
      <c r="AE60" s="358"/>
      <c r="AF60" s="358"/>
      <c r="AG60" s="358"/>
      <c r="AH60" s="358"/>
      <c r="AI60" s="358"/>
    </row>
    <row r="61" spans="2:35" s="355" customFormat="1" ht="26.1" customHeight="1" x14ac:dyDescent="0.2">
      <c r="B61" s="449" t="s">
        <v>976</v>
      </c>
      <c r="C61" s="852">
        <v>155657.29261507068</v>
      </c>
      <c r="D61" s="852">
        <v>218142.19640162765</v>
      </c>
      <c r="E61" s="852">
        <v>179008.83678981906</v>
      </c>
      <c r="F61" s="852">
        <v>198848.50976825753</v>
      </c>
      <c r="G61" s="852">
        <v>177768.48553576344</v>
      </c>
      <c r="H61" s="852">
        <v>395104.49744307809</v>
      </c>
      <c r="I61" s="765">
        <v>173835.14435541222</v>
      </c>
      <c r="J61" s="763">
        <v>275196.07643528352</v>
      </c>
      <c r="K61" s="763">
        <v>273376.17055188905</v>
      </c>
      <c r="L61" s="763">
        <v>270613.88314347644</v>
      </c>
      <c r="M61" s="763">
        <v>255195.61578004333</v>
      </c>
      <c r="N61" s="763">
        <v>415656.84589124215</v>
      </c>
      <c r="O61" s="763">
        <v>445509.67217391479</v>
      </c>
      <c r="P61" s="763">
        <v>440363.51068606356</v>
      </c>
      <c r="Q61" s="763">
        <v>432320.60818929464</v>
      </c>
      <c r="R61" s="763">
        <v>430955.53119276906</v>
      </c>
      <c r="S61" s="763">
        <v>409475.01670825743</v>
      </c>
      <c r="T61" s="764">
        <v>395104.49744307809</v>
      </c>
      <c r="U61" s="597" t="s">
        <v>1166</v>
      </c>
      <c r="V61" s="358"/>
      <c r="W61" s="358"/>
      <c r="X61" s="358"/>
      <c r="Y61" s="358"/>
      <c r="Z61" s="358"/>
      <c r="AA61" s="358"/>
      <c r="AB61" s="358"/>
      <c r="AC61" s="358"/>
      <c r="AD61" s="358"/>
      <c r="AE61" s="358"/>
      <c r="AF61" s="358"/>
      <c r="AG61" s="358"/>
      <c r="AH61" s="358"/>
      <c r="AI61" s="358"/>
    </row>
    <row r="62" spans="2:35" s="355" customFormat="1" ht="26.1" customHeight="1" x14ac:dyDescent="0.2">
      <c r="B62" s="449" t="s">
        <v>1189</v>
      </c>
      <c r="C62" s="852">
        <v>0</v>
      </c>
      <c r="D62" s="852">
        <v>0</v>
      </c>
      <c r="E62" s="852">
        <v>0</v>
      </c>
      <c r="F62" s="852">
        <v>0</v>
      </c>
      <c r="G62" s="852">
        <v>0</v>
      </c>
      <c r="H62" s="852">
        <v>0</v>
      </c>
      <c r="I62" s="765">
        <v>0</v>
      </c>
      <c r="J62" s="763">
        <v>0</v>
      </c>
      <c r="K62" s="763">
        <v>0</v>
      </c>
      <c r="L62" s="763">
        <v>0</v>
      </c>
      <c r="M62" s="763">
        <v>0</v>
      </c>
      <c r="N62" s="763">
        <v>0</v>
      </c>
      <c r="O62" s="763">
        <v>0</v>
      </c>
      <c r="P62" s="763">
        <v>0</v>
      </c>
      <c r="Q62" s="763">
        <v>0</v>
      </c>
      <c r="R62" s="763">
        <v>0</v>
      </c>
      <c r="S62" s="763">
        <v>0</v>
      </c>
      <c r="T62" s="764">
        <v>0</v>
      </c>
      <c r="U62" s="597" t="s">
        <v>1280</v>
      </c>
      <c r="V62" s="358"/>
      <c r="W62" s="358"/>
      <c r="X62" s="358"/>
      <c r="Y62" s="358"/>
      <c r="Z62" s="358"/>
      <c r="AA62" s="358"/>
      <c r="AB62" s="358"/>
      <c r="AC62" s="358"/>
      <c r="AD62" s="358"/>
      <c r="AE62" s="358"/>
      <c r="AF62" s="358"/>
      <c r="AG62" s="358"/>
      <c r="AH62" s="358"/>
      <c r="AI62" s="358"/>
    </row>
    <row r="63" spans="2:35" s="360" customFormat="1" ht="26.1" customHeight="1" x14ac:dyDescent="0.2">
      <c r="B63" s="598" t="s">
        <v>954</v>
      </c>
      <c r="C63" s="856">
        <v>0</v>
      </c>
      <c r="D63" s="856">
        <v>0</v>
      </c>
      <c r="E63" s="856">
        <v>0</v>
      </c>
      <c r="F63" s="856">
        <v>0</v>
      </c>
      <c r="G63" s="856">
        <v>0</v>
      </c>
      <c r="H63" s="856">
        <v>0</v>
      </c>
      <c r="I63" s="762">
        <v>0</v>
      </c>
      <c r="J63" s="760">
        <v>0</v>
      </c>
      <c r="K63" s="760">
        <v>0</v>
      </c>
      <c r="L63" s="760">
        <v>0</v>
      </c>
      <c r="M63" s="760">
        <v>0</v>
      </c>
      <c r="N63" s="760">
        <v>0</v>
      </c>
      <c r="O63" s="760">
        <v>0</v>
      </c>
      <c r="P63" s="760">
        <v>0</v>
      </c>
      <c r="Q63" s="760">
        <v>0</v>
      </c>
      <c r="R63" s="760">
        <v>0</v>
      </c>
      <c r="S63" s="760">
        <v>0</v>
      </c>
      <c r="T63" s="761">
        <v>0</v>
      </c>
      <c r="U63" s="599" t="s">
        <v>1159</v>
      </c>
      <c r="V63" s="358"/>
      <c r="W63" s="358"/>
      <c r="X63" s="358"/>
      <c r="Y63" s="358"/>
      <c r="Z63" s="358"/>
      <c r="AA63" s="358"/>
      <c r="AB63" s="358"/>
      <c r="AC63" s="358"/>
      <c r="AD63" s="358"/>
      <c r="AE63" s="358"/>
      <c r="AF63" s="358"/>
      <c r="AG63" s="358"/>
      <c r="AH63" s="358"/>
      <c r="AI63" s="358"/>
    </row>
    <row r="64" spans="2:35" s="360" customFormat="1" ht="26.1" customHeight="1" x14ac:dyDescent="0.2">
      <c r="B64" s="598" t="s">
        <v>955</v>
      </c>
      <c r="C64" s="856">
        <v>0</v>
      </c>
      <c r="D64" s="856">
        <v>0</v>
      </c>
      <c r="E64" s="856">
        <v>0</v>
      </c>
      <c r="F64" s="856">
        <v>0</v>
      </c>
      <c r="G64" s="856">
        <v>0</v>
      </c>
      <c r="H64" s="856">
        <v>0</v>
      </c>
      <c r="I64" s="762">
        <v>0</v>
      </c>
      <c r="J64" s="760">
        <v>0</v>
      </c>
      <c r="K64" s="760">
        <v>0</v>
      </c>
      <c r="L64" s="760">
        <v>0</v>
      </c>
      <c r="M64" s="760">
        <v>0</v>
      </c>
      <c r="N64" s="760">
        <v>0</v>
      </c>
      <c r="O64" s="760">
        <v>0</v>
      </c>
      <c r="P64" s="760">
        <v>0</v>
      </c>
      <c r="Q64" s="760">
        <v>0</v>
      </c>
      <c r="R64" s="760">
        <v>0</v>
      </c>
      <c r="S64" s="760">
        <v>0</v>
      </c>
      <c r="T64" s="761">
        <v>0</v>
      </c>
      <c r="U64" s="599" t="s">
        <v>1272</v>
      </c>
      <c r="V64" s="358"/>
      <c r="W64" s="358"/>
      <c r="X64" s="358"/>
      <c r="Y64" s="358"/>
      <c r="Z64" s="358"/>
      <c r="AA64" s="358"/>
      <c r="AB64" s="358"/>
      <c r="AC64" s="358"/>
      <c r="AD64" s="358"/>
      <c r="AE64" s="358"/>
      <c r="AF64" s="358"/>
      <c r="AG64" s="358"/>
      <c r="AH64" s="358"/>
      <c r="AI64" s="358"/>
    </row>
    <row r="65" spans="2:35" s="360" customFormat="1" ht="26.1" customHeight="1" x14ac:dyDescent="0.2">
      <c r="B65" s="598" t="s">
        <v>956</v>
      </c>
      <c r="C65" s="856">
        <v>0</v>
      </c>
      <c r="D65" s="856">
        <v>0</v>
      </c>
      <c r="E65" s="856">
        <v>0</v>
      </c>
      <c r="F65" s="856">
        <v>0</v>
      </c>
      <c r="G65" s="856">
        <v>0</v>
      </c>
      <c r="H65" s="856">
        <v>0</v>
      </c>
      <c r="I65" s="762">
        <v>0</v>
      </c>
      <c r="J65" s="760">
        <v>0</v>
      </c>
      <c r="K65" s="760">
        <v>0</v>
      </c>
      <c r="L65" s="760">
        <v>0</v>
      </c>
      <c r="M65" s="760">
        <v>0</v>
      </c>
      <c r="N65" s="760">
        <v>0</v>
      </c>
      <c r="O65" s="760">
        <v>0</v>
      </c>
      <c r="P65" s="760">
        <v>0</v>
      </c>
      <c r="Q65" s="760">
        <v>0</v>
      </c>
      <c r="R65" s="760">
        <v>0</v>
      </c>
      <c r="S65" s="760">
        <v>0</v>
      </c>
      <c r="T65" s="761">
        <v>0</v>
      </c>
      <c r="U65" s="599" t="s">
        <v>1276</v>
      </c>
      <c r="V65" s="358"/>
      <c r="W65" s="358"/>
      <c r="X65" s="358"/>
      <c r="Y65" s="358"/>
      <c r="Z65" s="358"/>
      <c r="AA65" s="358"/>
      <c r="AB65" s="358"/>
      <c r="AC65" s="358"/>
      <c r="AD65" s="358"/>
      <c r="AE65" s="358"/>
      <c r="AF65" s="358"/>
      <c r="AG65" s="358"/>
      <c r="AH65" s="358"/>
      <c r="AI65" s="358"/>
    </row>
    <row r="66" spans="2:35" s="355" customFormat="1" ht="26.1" customHeight="1" x14ac:dyDescent="0.2">
      <c r="B66" s="449" t="s">
        <v>1190</v>
      </c>
      <c r="C66" s="852">
        <v>155657.29261507068</v>
      </c>
      <c r="D66" s="852">
        <v>218142.19640162765</v>
      </c>
      <c r="E66" s="852">
        <v>179008.83678981906</v>
      </c>
      <c r="F66" s="852">
        <v>198848.50976825753</v>
      </c>
      <c r="G66" s="852">
        <v>177768.48553576344</v>
      </c>
      <c r="H66" s="852">
        <v>395104.49744307809</v>
      </c>
      <c r="I66" s="765">
        <v>173835.14435541222</v>
      </c>
      <c r="J66" s="763">
        <v>275196.07643528352</v>
      </c>
      <c r="K66" s="763">
        <v>273376.17055188905</v>
      </c>
      <c r="L66" s="763">
        <v>270613.88314347644</v>
      </c>
      <c r="M66" s="763">
        <v>255195.61578004333</v>
      </c>
      <c r="N66" s="763">
        <v>415656.84589124215</v>
      </c>
      <c r="O66" s="763">
        <v>445509.67217391479</v>
      </c>
      <c r="P66" s="763">
        <v>440363.51068606356</v>
      </c>
      <c r="Q66" s="763">
        <v>432320.60818929464</v>
      </c>
      <c r="R66" s="763">
        <v>430955.53119276906</v>
      </c>
      <c r="S66" s="763">
        <v>409475.01670825743</v>
      </c>
      <c r="T66" s="764">
        <v>395104.49744307809</v>
      </c>
      <c r="U66" s="597" t="s">
        <v>1281</v>
      </c>
      <c r="V66" s="358"/>
      <c r="W66" s="358"/>
      <c r="X66" s="358"/>
      <c r="Y66" s="358"/>
      <c r="Z66" s="358"/>
      <c r="AA66" s="358"/>
      <c r="AB66" s="358"/>
      <c r="AC66" s="358"/>
      <c r="AD66" s="358"/>
      <c r="AE66" s="358"/>
      <c r="AF66" s="358"/>
      <c r="AG66" s="358"/>
      <c r="AH66" s="358"/>
      <c r="AI66" s="358"/>
    </row>
    <row r="67" spans="2:35" s="360" customFormat="1" ht="26.1" customHeight="1" x14ac:dyDescent="0.2">
      <c r="B67" s="598" t="s">
        <v>953</v>
      </c>
      <c r="C67" s="856">
        <v>151111.53065074401</v>
      </c>
      <c r="D67" s="856">
        <v>212445.89149069265</v>
      </c>
      <c r="E67" s="856">
        <v>172511.06614966586</v>
      </c>
      <c r="F67" s="856">
        <v>189514.70552143554</v>
      </c>
      <c r="G67" s="856">
        <v>164761.04922706034</v>
      </c>
      <c r="H67" s="856">
        <v>360945.23509966081</v>
      </c>
      <c r="I67" s="762">
        <v>161237.80352610466</v>
      </c>
      <c r="J67" s="760">
        <v>255050.37297489855</v>
      </c>
      <c r="K67" s="760">
        <v>253260.80917686826</v>
      </c>
      <c r="L67" s="760">
        <v>249917.60805467149</v>
      </c>
      <c r="M67" s="760">
        <v>234689.43232164145</v>
      </c>
      <c r="N67" s="760">
        <v>379990.00185250374</v>
      </c>
      <c r="O67" s="760">
        <v>410426.70168040262</v>
      </c>
      <c r="P67" s="760">
        <v>405226.67026347888</v>
      </c>
      <c r="Q67" s="760">
        <v>397445.3537536441</v>
      </c>
      <c r="R67" s="760">
        <v>397200.43605020415</v>
      </c>
      <c r="S67" s="760">
        <v>374871.75027931493</v>
      </c>
      <c r="T67" s="761">
        <v>360945.23509966081</v>
      </c>
      <c r="U67" s="599" t="s">
        <v>1279</v>
      </c>
      <c r="V67" s="358"/>
      <c r="W67" s="358"/>
      <c r="X67" s="358"/>
      <c r="Y67" s="358"/>
      <c r="Z67" s="358"/>
      <c r="AA67" s="358"/>
      <c r="AB67" s="358"/>
      <c r="AC67" s="358"/>
      <c r="AD67" s="358"/>
      <c r="AE67" s="358"/>
      <c r="AF67" s="358"/>
      <c r="AG67" s="358"/>
      <c r="AH67" s="358"/>
      <c r="AI67" s="358"/>
    </row>
    <row r="68" spans="2:35" s="360" customFormat="1" ht="26.1" customHeight="1" x14ac:dyDescent="0.2">
      <c r="B68" s="598" t="s">
        <v>958</v>
      </c>
      <c r="C68" s="856">
        <v>45058.872154321893</v>
      </c>
      <c r="D68" s="856">
        <v>57420.983735631606</v>
      </c>
      <c r="E68" s="856">
        <v>44864.759331276902</v>
      </c>
      <c r="F68" s="856">
        <v>49016.965460388405</v>
      </c>
      <c r="G68" s="856">
        <v>31018.708983620407</v>
      </c>
      <c r="H68" s="856">
        <v>70521.333893795483</v>
      </c>
      <c r="I68" s="762">
        <v>32771.235259686408</v>
      </c>
      <c r="J68" s="760">
        <v>50023.527054076389</v>
      </c>
      <c r="K68" s="760">
        <v>49960.43130990291</v>
      </c>
      <c r="L68" s="760">
        <v>50145.821969317498</v>
      </c>
      <c r="M68" s="760">
        <v>48037.328624613598</v>
      </c>
      <c r="N68" s="760">
        <v>77929.379278259992</v>
      </c>
      <c r="O68" s="760">
        <v>80339.277182179983</v>
      </c>
      <c r="P68" s="760">
        <v>76535.765195088592</v>
      </c>
      <c r="Q68" s="760">
        <v>74476.032115403592</v>
      </c>
      <c r="R68" s="760">
        <v>75957.583154134001</v>
      </c>
      <c r="S68" s="760">
        <v>79002.859406479998</v>
      </c>
      <c r="T68" s="761">
        <v>70521.333893795483</v>
      </c>
      <c r="U68" s="599" t="s">
        <v>1200</v>
      </c>
      <c r="V68" s="358"/>
      <c r="W68" s="358"/>
      <c r="X68" s="358"/>
      <c r="Y68" s="358"/>
      <c r="Z68" s="358"/>
      <c r="AA68" s="358"/>
      <c r="AB68" s="358"/>
      <c r="AC68" s="358"/>
      <c r="AD68" s="358"/>
      <c r="AE68" s="358"/>
      <c r="AF68" s="358"/>
      <c r="AG68" s="358"/>
      <c r="AH68" s="358"/>
      <c r="AI68" s="358"/>
    </row>
    <row r="69" spans="2:35" s="360" customFormat="1" ht="26.1" customHeight="1" x14ac:dyDescent="0.2">
      <c r="B69" s="598" t="s">
        <v>959</v>
      </c>
      <c r="C69" s="856">
        <v>100335.25296303302</v>
      </c>
      <c r="D69" s="856">
        <v>144685.42009766435</v>
      </c>
      <c r="E69" s="856">
        <v>117523.84914501774</v>
      </c>
      <c r="F69" s="856">
        <v>130601.93600710604</v>
      </c>
      <c r="G69" s="856">
        <v>126202.52038527554</v>
      </c>
      <c r="H69" s="856">
        <v>265268.57706807856</v>
      </c>
      <c r="I69" s="762">
        <v>121125.54139129078</v>
      </c>
      <c r="J69" s="760">
        <v>193317.00522471871</v>
      </c>
      <c r="K69" s="760">
        <v>191716.75645849312</v>
      </c>
      <c r="L69" s="760">
        <v>188944.94652517384</v>
      </c>
      <c r="M69" s="760">
        <v>175203.37368735028</v>
      </c>
      <c r="N69" s="760">
        <v>277994.65312544402</v>
      </c>
      <c r="O69" s="760">
        <v>306041.48470393155</v>
      </c>
      <c r="P69" s="760">
        <v>303669.43607783754</v>
      </c>
      <c r="Q69" s="760">
        <v>298464.24841721408</v>
      </c>
      <c r="R69" s="760">
        <v>296810.24391864584</v>
      </c>
      <c r="S69" s="760">
        <v>271211.43789354898</v>
      </c>
      <c r="T69" s="761">
        <v>265268.57706807856</v>
      </c>
      <c r="U69" s="599" t="s">
        <v>1201</v>
      </c>
      <c r="V69" s="358"/>
      <c r="W69" s="358"/>
      <c r="X69" s="358"/>
      <c r="Y69" s="358"/>
      <c r="Z69" s="358"/>
      <c r="AA69" s="358"/>
      <c r="AB69" s="358"/>
      <c r="AC69" s="358"/>
      <c r="AD69" s="358"/>
      <c r="AE69" s="358"/>
      <c r="AF69" s="358"/>
      <c r="AG69" s="358"/>
      <c r="AH69" s="358"/>
      <c r="AI69" s="358"/>
    </row>
    <row r="70" spans="2:35" s="360" customFormat="1" ht="26.1" customHeight="1" x14ac:dyDescent="0.2">
      <c r="B70" s="598" t="s">
        <v>960</v>
      </c>
      <c r="C70" s="856">
        <v>5717.4055333891001</v>
      </c>
      <c r="D70" s="856">
        <v>10339.487657396716</v>
      </c>
      <c r="E70" s="856">
        <v>10122.457673371202</v>
      </c>
      <c r="F70" s="856">
        <v>9895.8040539411159</v>
      </c>
      <c r="G70" s="856">
        <v>7539.8198581644019</v>
      </c>
      <c r="H70" s="856">
        <v>25155.324137786734</v>
      </c>
      <c r="I70" s="762">
        <v>7341.0268751274543</v>
      </c>
      <c r="J70" s="760">
        <v>11709.840696103473</v>
      </c>
      <c r="K70" s="760">
        <v>11583.621408472212</v>
      </c>
      <c r="L70" s="760">
        <v>10826.839560180142</v>
      </c>
      <c r="M70" s="760">
        <v>11448.730009677569</v>
      </c>
      <c r="N70" s="760">
        <v>24065.969448799744</v>
      </c>
      <c r="O70" s="760">
        <v>24045.93979429108</v>
      </c>
      <c r="P70" s="760">
        <v>25021.468990552792</v>
      </c>
      <c r="Q70" s="760">
        <v>24505.0732210264</v>
      </c>
      <c r="R70" s="760">
        <v>24432.608977424334</v>
      </c>
      <c r="S70" s="760">
        <v>24657.452979285947</v>
      </c>
      <c r="T70" s="761">
        <v>25155.324137786734</v>
      </c>
      <c r="U70" s="599" t="s">
        <v>1277</v>
      </c>
      <c r="V70" s="358"/>
      <c r="W70" s="358"/>
      <c r="X70" s="358"/>
      <c r="Y70" s="358"/>
      <c r="Z70" s="358"/>
      <c r="AA70" s="358"/>
      <c r="AB70" s="358"/>
      <c r="AC70" s="358"/>
      <c r="AD70" s="358"/>
      <c r="AE70" s="358"/>
      <c r="AF70" s="358"/>
      <c r="AG70" s="358"/>
      <c r="AH70" s="358"/>
      <c r="AI70" s="358"/>
    </row>
    <row r="71" spans="2:35" s="360" customFormat="1" ht="26.1" customHeight="1" x14ac:dyDescent="0.2">
      <c r="B71" s="598" t="s">
        <v>957</v>
      </c>
      <c r="C71" s="856">
        <v>4545.7619643266744</v>
      </c>
      <c r="D71" s="856">
        <v>5696.3049109349868</v>
      </c>
      <c r="E71" s="856">
        <v>6497.7706401531987</v>
      </c>
      <c r="F71" s="856">
        <v>9333.8042468219883</v>
      </c>
      <c r="G71" s="856">
        <v>13007.436308703091</v>
      </c>
      <c r="H71" s="856">
        <v>34159.262343417242</v>
      </c>
      <c r="I71" s="762">
        <v>12597.34082930755</v>
      </c>
      <c r="J71" s="760">
        <v>20145.703460384982</v>
      </c>
      <c r="K71" s="760">
        <v>20115.361375020781</v>
      </c>
      <c r="L71" s="760">
        <v>20696.27508880492</v>
      </c>
      <c r="M71" s="760">
        <v>20506.18345840188</v>
      </c>
      <c r="N71" s="760">
        <v>35666.844038738411</v>
      </c>
      <c r="O71" s="760">
        <v>35082.970493512184</v>
      </c>
      <c r="P71" s="760">
        <v>35136.840422584683</v>
      </c>
      <c r="Q71" s="760">
        <v>34875.254435650546</v>
      </c>
      <c r="R71" s="760">
        <v>33755.09514256494</v>
      </c>
      <c r="S71" s="760">
        <v>34603.266428942494</v>
      </c>
      <c r="T71" s="761">
        <v>34159.262343417242</v>
      </c>
      <c r="U71" s="599" t="s">
        <v>1278</v>
      </c>
      <c r="V71" s="358"/>
      <c r="W71" s="358"/>
      <c r="X71" s="358"/>
      <c r="Y71" s="358"/>
      <c r="Z71" s="358"/>
      <c r="AA71" s="358"/>
      <c r="AB71" s="358"/>
      <c r="AC71" s="358"/>
      <c r="AD71" s="358"/>
      <c r="AE71" s="358"/>
      <c r="AF71" s="358"/>
      <c r="AG71" s="358"/>
      <c r="AH71" s="358"/>
      <c r="AI71" s="358"/>
    </row>
    <row r="72" spans="2:35" s="360" customFormat="1" ht="12" customHeight="1" x14ac:dyDescent="0.2">
      <c r="B72" s="449"/>
      <c r="C72" s="852"/>
      <c r="D72" s="852"/>
      <c r="E72" s="852"/>
      <c r="F72" s="852"/>
      <c r="G72" s="852"/>
      <c r="H72" s="852"/>
      <c r="I72" s="765"/>
      <c r="J72" s="763"/>
      <c r="K72" s="763"/>
      <c r="L72" s="763"/>
      <c r="M72" s="763"/>
      <c r="N72" s="763"/>
      <c r="O72" s="763"/>
      <c r="P72" s="763"/>
      <c r="Q72" s="763"/>
      <c r="R72" s="763"/>
      <c r="S72" s="763"/>
      <c r="T72" s="764"/>
      <c r="U72" s="1036"/>
      <c r="V72" s="358"/>
      <c r="W72" s="358"/>
      <c r="X72" s="358"/>
      <c r="Y72" s="358"/>
      <c r="Z72" s="358"/>
      <c r="AA72" s="358"/>
      <c r="AB72" s="358"/>
      <c r="AC72" s="358"/>
      <c r="AD72" s="358"/>
      <c r="AE72" s="358"/>
      <c r="AF72" s="358"/>
      <c r="AG72" s="358"/>
      <c r="AH72" s="358"/>
      <c r="AI72" s="358"/>
    </row>
    <row r="73" spans="2:35" s="355" customFormat="1" ht="30.75" x14ac:dyDescent="0.2">
      <c r="B73" s="1034" t="s">
        <v>330</v>
      </c>
      <c r="C73" s="859">
        <v>660591.24702304322</v>
      </c>
      <c r="D73" s="859">
        <v>859549.93853415549</v>
      </c>
      <c r="E73" s="859">
        <v>1021991.6744359025</v>
      </c>
      <c r="F73" s="859">
        <v>1318469.9327290521</v>
      </c>
      <c r="G73" s="859">
        <v>1401966.3882574372</v>
      </c>
      <c r="H73" s="859">
        <v>2672566.8288287851</v>
      </c>
      <c r="I73" s="1491">
        <v>1385184.7190673756</v>
      </c>
      <c r="J73" s="1489">
        <v>1724049.0414351129</v>
      </c>
      <c r="K73" s="1489">
        <v>1733889.5973487834</v>
      </c>
      <c r="L73" s="1489">
        <v>1777586.4784171949</v>
      </c>
      <c r="M73" s="1489">
        <v>1767854.5768424021</v>
      </c>
      <c r="N73" s="1489">
        <v>2317209.376908781</v>
      </c>
      <c r="O73" s="1489">
        <v>2309540.2009837059</v>
      </c>
      <c r="P73" s="1489">
        <v>2350856.1370993005</v>
      </c>
      <c r="Q73" s="1489">
        <v>2457539.0180887911</v>
      </c>
      <c r="R73" s="1489">
        <v>2562693.8564787838</v>
      </c>
      <c r="S73" s="1489">
        <v>2641861.933455687</v>
      </c>
      <c r="T73" s="1490">
        <v>2672566.8288287851</v>
      </c>
      <c r="U73" s="1037" t="s">
        <v>1001</v>
      </c>
      <c r="V73" s="358"/>
      <c r="W73" s="358"/>
      <c r="X73" s="358"/>
      <c r="Y73" s="358"/>
      <c r="Z73" s="358"/>
      <c r="AA73" s="358"/>
      <c r="AB73" s="358"/>
      <c r="AC73" s="358"/>
      <c r="AD73" s="358"/>
      <c r="AE73" s="358"/>
      <c r="AF73" s="358"/>
      <c r="AG73" s="358"/>
      <c r="AH73" s="358"/>
      <c r="AI73" s="358"/>
    </row>
    <row r="74" spans="2:35" s="774" customFormat="1" ht="15" customHeight="1" thickBot="1" x14ac:dyDescent="0.25">
      <c r="B74" s="767"/>
      <c r="C74" s="768"/>
      <c r="D74" s="768"/>
      <c r="E74" s="768"/>
      <c r="F74" s="772"/>
      <c r="G74" s="772"/>
      <c r="H74" s="772"/>
      <c r="I74" s="769"/>
      <c r="J74" s="770"/>
      <c r="K74" s="770"/>
      <c r="L74" s="770"/>
      <c r="M74" s="770"/>
      <c r="N74" s="770"/>
      <c r="O74" s="770"/>
      <c r="P74" s="770"/>
      <c r="Q74" s="770"/>
      <c r="R74" s="770"/>
      <c r="S74" s="770"/>
      <c r="T74" s="771"/>
      <c r="U74" s="773"/>
      <c r="V74" s="758"/>
      <c r="X74" s="758"/>
      <c r="Y74" s="758"/>
      <c r="Z74" s="758"/>
      <c r="AA74" s="758"/>
      <c r="AB74" s="758"/>
      <c r="AC74" s="758"/>
      <c r="AD74" s="758"/>
      <c r="AE74" s="758"/>
      <c r="AF74" s="758"/>
      <c r="AG74" s="758"/>
      <c r="AH74" s="758"/>
      <c r="AI74" s="758"/>
    </row>
    <row r="75" spans="2:35" s="778" customFormat="1" ht="12" customHeight="1" thickTop="1" x14ac:dyDescent="0.2">
      <c r="B75" s="775"/>
      <c r="C75" s="776"/>
      <c r="D75" s="776"/>
      <c r="E75" s="776"/>
      <c r="F75" s="776"/>
      <c r="G75" s="776"/>
      <c r="H75" s="776"/>
      <c r="I75" s="776"/>
      <c r="J75" s="776"/>
      <c r="K75" s="776"/>
      <c r="L75" s="776"/>
      <c r="M75" s="776"/>
      <c r="N75" s="776"/>
      <c r="O75" s="776"/>
      <c r="P75" s="776"/>
      <c r="Q75" s="776"/>
      <c r="R75" s="776"/>
      <c r="S75" s="776"/>
      <c r="T75" s="776"/>
      <c r="U75" s="777"/>
      <c r="V75" s="758"/>
    </row>
    <row r="76" spans="2:35" s="782" customFormat="1" ht="22.5" x14ac:dyDescent="0.2">
      <c r="B76" s="779" t="s">
        <v>1529</v>
      </c>
      <c r="C76" s="780"/>
      <c r="D76" s="780"/>
      <c r="E76" s="780"/>
      <c r="F76" s="780"/>
      <c r="G76" s="780"/>
      <c r="H76" s="780"/>
      <c r="I76" s="780"/>
      <c r="J76" s="780"/>
      <c r="K76" s="780"/>
      <c r="L76" s="780"/>
      <c r="M76" s="780"/>
      <c r="N76" s="780"/>
      <c r="O76" s="780"/>
      <c r="P76" s="780"/>
      <c r="Q76" s="780"/>
      <c r="R76" s="780"/>
      <c r="S76" s="780"/>
      <c r="T76" s="780"/>
      <c r="U76" s="781" t="s">
        <v>1721</v>
      </c>
    </row>
    <row r="77" spans="2:35" s="783" customFormat="1" ht="23.25" x14ac:dyDescent="0.2">
      <c r="C77" s="784"/>
      <c r="D77" s="784"/>
      <c r="E77" s="784"/>
      <c r="F77" s="784"/>
      <c r="G77" s="784"/>
      <c r="H77" s="784"/>
      <c r="I77" s="784"/>
      <c r="J77" s="784"/>
      <c r="K77" s="784"/>
      <c r="L77" s="784"/>
      <c r="M77" s="784"/>
      <c r="N77" s="784"/>
      <c r="O77" s="784"/>
      <c r="P77" s="784"/>
      <c r="Q77" s="784"/>
      <c r="R77" s="784"/>
      <c r="S77" s="784"/>
      <c r="T77" s="784"/>
      <c r="U77" s="785"/>
    </row>
    <row r="78" spans="2:35" s="783" customFormat="1" ht="23.25" x14ac:dyDescent="0.2">
      <c r="C78" s="784"/>
      <c r="D78" s="784"/>
      <c r="E78" s="784"/>
      <c r="F78" s="784"/>
      <c r="G78" s="784"/>
      <c r="H78" s="784"/>
      <c r="I78" s="784"/>
      <c r="J78" s="784"/>
      <c r="K78" s="784"/>
      <c r="L78" s="784"/>
      <c r="M78" s="784"/>
      <c r="N78" s="784"/>
      <c r="O78" s="784"/>
      <c r="P78" s="784"/>
      <c r="Q78" s="784"/>
      <c r="R78" s="784"/>
      <c r="S78" s="784"/>
      <c r="T78" s="784"/>
      <c r="U78" s="785"/>
    </row>
    <row r="79" spans="2:35" s="783" customFormat="1" ht="23.25" x14ac:dyDescent="0.2">
      <c r="C79" s="784"/>
      <c r="D79" s="784"/>
      <c r="E79" s="784"/>
      <c r="F79" s="784"/>
      <c r="G79" s="784"/>
      <c r="H79" s="784"/>
      <c r="I79" s="784"/>
      <c r="J79" s="784"/>
      <c r="K79" s="784"/>
      <c r="L79" s="784"/>
      <c r="M79" s="784"/>
      <c r="N79" s="784"/>
      <c r="O79" s="784"/>
      <c r="P79" s="784"/>
      <c r="Q79" s="784"/>
      <c r="R79" s="784"/>
      <c r="S79" s="784"/>
      <c r="T79" s="784"/>
    </row>
    <row r="80" spans="2:35" s="783" customFormat="1" ht="23.25" x14ac:dyDescent="0.2">
      <c r="C80" s="784"/>
      <c r="D80" s="784"/>
      <c r="E80" s="784"/>
      <c r="F80" s="784"/>
      <c r="G80" s="784"/>
      <c r="H80" s="784"/>
      <c r="I80" s="784"/>
      <c r="J80" s="784"/>
      <c r="K80" s="784"/>
      <c r="L80" s="784"/>
      <c r="M80" s="784"/>
      <c r="N80" s="784"/>
      <c r="O80" s="784"/>
      <c r="P80" s="784"/>
      <c r="Q80" s="784"/>
      <c r="R80" s="784"/>
      <c r="S80" s="784"/>
      <c r="T80" s="784"/>
    </row>
    <row r="81" spans="3:20" s="783" customFormat="1" ht="23.25" x14ac:dyDescent="0.2">
      <c r="C81" s="784"/>
      <c r="D81" s="784"/>
      <c r="E81" s="784"/>
      <c r="F81" s="784"/>
      <c r="G81" s="784"/>
      <c r="H81" s="784"/>
      <c r="I81" s="784"/>
      <c r="J81" s="784"/>
      <c r="K81" s="784"/>
      <c r="L81" s="784"/>
      <c r="M81" s="784"/>
      <c r="N81" s="784"/>
      <c r="O81" s="784"/>
      <c r="P81" s="784"/>
      <c r="Q81" s="784"/>
      <c r="R81" s="784"/>
      <c r="S81" s="784"/>
      <c r="T81" s="784"/>
    </row>
    <row r="82" spans="3:20" s="783" customFormat="1" ht="23.25" x14ac:dyDescent="0.2">
      <c r="C82" s="784"/>
      <c r="D82" s="784"/>
      <c r="E82" s="784"/>
      <c r="F82" s="784"/>
      <c r="G82" s="784"/>
      <c r="H82" s="784"/>
      <c r="I82" s="784"/>
      <c r="J82" s="784"/>
      <c r="K82" s="784"/>
      <c r="L82" s="784"/>
      <c r="M82" s="784"/>
      <c r="N82" s="784"/>
      <c r="O82" s="784"/>
      <c r="P82" s="784"/>
      <c r="Q82" s="784"/>
      <c r="R82" s="784"/>
      <c r="S82" s="784"/>
      <c r="T82" s="784"/>
    </row>
    <row r="83" spans="3:20" s="783" customFormat="1" ht="23.25" x14ac:dyDescent="0.2">
      <c r="C83" s="785"/>
      <c r="D83" s="785"/>
      <c r="E83" s="785"/>
      <c r="F83" s="785"/>
      <c r="G83" s="785"/>
      <c r="H83" s="785"/>
      <c r="I83" s="784"/>
      <c r="J83" s="784"/>
      <c r="K83" s="784"/>
      <c r="L83" s="784"/>
      <c r="M83" s="784"/>
      <c r="N83" s="784"/>
      <c r="O83" s="784"/>
      <c r="P83" s="784"/>
      <c r="Q83" s="784"/>
      <c r="R83" s="784"/>
      <c r="S83" s="784"/>
      <c r="T83" s="784"/>
    </row>
    <row r="84" spans="3:20" s="783" customFormat="1" ht="23.25" x14ac:dyDescent="0.2">
      <c r="C84" s="785"/>
      <c r="D84" s="785"/>
      <c r="E84" s="785"/>
      <c r="F84" s="785"/>
      <c r="G84" s="785"/>
      <c r="H84" s="785"/>
      <c r="I84" s="784"/>
      <c r="J84" s="784"/>
      <c r="K84" s="784"/>
      <c r="L84" s="784"/>
      <c r="M84" s="784"/>
      <c r="N84" s="784"/>
      <c r="O84" s="784"/>
      <c r="P84" s="784"/>
      <c r="Q84" s="784"/>
      <c r="R84" s="784"/>
      <c r="S84" s="784"/>
      <c r="T84" s="784"/>
    </row>
    <row r="85" spans="3:20" s="783" customFormat="1" ht="23.25" x14ac:dyDescent="0.2">
      <c r="C85" s="785"/>
      <c r="D85" s="785"/>
      <c r="E85" s="785"/>
      <c r="F85" s="785"/>
      <c r="G85" s="785"/>
      <c r="H85" s="785"/>
      <c r="I85" s="784"/>
      <c r="J85" s="784"/>
      <c r="K85" s="784"/>
      <c r="L85" s="784"/>
      <c r="M85" s="784"/>
      <c r="N85" s="784"/>
      <c r="O85" s="784"/>
      <c r="P85" s="784"/>
      <c r="Q85" s="784"/>
      <c r="R85" s="784"/>
      <c r="S85" s="784"/>
      <c r="T85" s="784"/>
    </row>
    <row r="86" spans="3:20" s="783" customFormat="1" ht="23.25" x14ac:dyDescent="0.2">
      <c r="C86" s="785"/>
      <c r="D86" s="785"/>
      <c r="E86" s="785"/>
      <c r="F86" s="785"/>
      <c r="G86" s="785"/>
      <c r="H86" s="785"/>
      <c r="I86" s="784"/>
      <c r="J86" s="784"/>
      <c r="K86" s="784"/>
      <c r="L86" s="784"/>
      <c r="M86" s="784"/>
      <c r="N86" s="784"/>
      <c r="O86" s="784"/>
      <c r="P86" s="784"/>
      <c r="Q86" s="784"/>
      <c r="R86" s="784"/>
      <c r="S86" s="784"/>
      <c r="T86" s="784"/>
    </row>
    <row r="87" spans="3:20" s="783" customFormat="1" ht="23.25" x14ac:dyDescent="0.2">
      <c r="C87" s="785"/>
      <c r="D87" s="785"/>
      <c r="E87" s="785"/>
      <c r="F87" s="785"/>
      <c r="G87" s="785"/>
      <c r="H87" s="785"/>
      <c r="I87" s="784"/>
      <c r="J87" s="784"/>
      <c r="K87" s="784"/>
      <c r="L87" s="784"/>
      <c r="M87" s="784"/>
      <c r="N87" s="784"/>
      <c r="O87" s="784"/>
      <c r="P87" s="784"/>
      <c r="Q87" s="784"/>
      <c r="R87" s="784"/>
      <c r="S87" s="784"/>
      <c r="T87" s="784"/>
    </row>
    <row r="88" spans="3:20" s="783" customFormat="1" ht="23.25" x14ac:dyDescent="0.2">
      <c r="C88" s="785"/>
      <c r="D88" s="785"/>
      <c r="E88" s="785"/>
      <c r="F88" s="785"/>
      <c r="G88" s="785"/>
      <c r="H88" s="785"/>
      <c r="I88" s="784"/>
      <c r="J88" s="784"/>
      <c r="K88" s="784"/>
      <c r="L88" s="784"/>
      <c r="M88" s="784"/>
      <c r="N88" s="784"/>
      <c r="O88" s="784"/>
      <c r="P88" s="784"/>
      <c r="Q88" s="784"/>
      <c r="R88" s="784"/>
      <c r="S88" s="784"/>
      <c r="T88" s="784"/>
    </row>
    <row r="89" spans="3:20" s="783" customFormat="1" ht="23.25" x14ac:dyDescent="0.2">
      <c r="C89" s="785"/>
      <c r="D89" s="785"/>
      <c r="E89" s="785"/>
      <c r="F89" s="785"/>
      <c r="G89" s="785"/>
      <c r="H89" s="785"/>
      <c r="I89" s="784"/>
      <c r="J89" s="784"/>
      <c r="K89" s="784"/>
      <c r="L89" s="784"/>
      <c r="M89" s="784"/>
      <c r="N89" s="784"/>
      <c r="O89" s="784"/>
      <c r="P89" s="784"/>
      <c r="Q89" s="784"/>
      <c r="R89" s="784"/>
      <c r="S89" s="784"/>
      <c r="T89" s="784"/>
    </row>
    <row r="90" spans="3:20" s="783" customFormat="1" ht="23.25" x14ac:dyDescent="0.2">
      <c r="C90" s="785"/>
      <c r="D90" s="785"/>
      <c r="E90" s="785"/>
      <c r="F90" s="785"/>
      <c r="G90" s="785"/>
      <c r="H90" s="785"/>
      <c r="I90" s="784"/>
      <c r="J90" s="784"/>
      <c r="K90" s="784"/>
      <c r="L90" s="784"/>
      <c r="M90" s="784"/>
      <c r="N90" s="784"/>
      <c r="O90" s="784"/>
      <c r="P90" s="784"/>
      <c r="Q90" s="784"/>
      <c r="R90" s="784"/>
      <c r="S90" s="784"/>
      <c r="T90" s="784"/>
    </row>
    <row r="91" spans="3:20" s="783" customFormat="1" ht="23.25" x14ac:dyDescent="0.2">
      <c r="C91" s="785"/>
      <c r="D91" s="785"/>
      <c r="E91" s="785"/>
      <c r="F91" s="785"/>
      <c r="G91" s="785"/>
      <c r="H91" s="785"/>
      <c r="I91" s="784"/>
      <c r="J91" s="784"/>
      <c r="K91" s="784"/>
      <c r="L91" s="784"/>
      <c r="M91" s="784"/>
      <c r="N91" s="784"/>
      <c r="O91" s="784"/>
      <c r="P91" s="784"/>
      <c r="Q91" s="784"/>
      <c r="R91" s="784"/>
      <c r="S91" s="784"/>
      <c r="T91" s="784"/>
    </row>
    <row r="92" spans="3:20" s="783" customFormat="1" ht="23.25" x14ac:dyDescent="0.2">
      <c r="C92" s="785"/>
      <c r="D92" s="785"/>
      <c r="E92" s="785"/>
      <c r="F92" s="785"/>
      <c r="G92" s="785"/>
      <c r="H92" s="785"/>
      <c r="I92" s="784"/>
      <c r="J92" s="784"/>
      <c r="K92" s="784"/>
      <c r="L92" s="784"/>
      <c r="M92" s="784"/>
      <c r="N92" s="784"/>
      <c r="O92" s="784"/>
      <c r="P92" s="784"/>
      <c r="Q92" s="784"/>
      <c r="R92" s="784"/>
      <c r="S92" s="784"/>
      <c r="T92" s="784"/>
    </row>
    <row r="93" spans="3:20" s="783" customFormat="1" ht="23.25" x14ac:dyDescent="0.2">
      <c r="C93" s="785"/>
      <c r="D93" s="785"/>
      <c r="E93" s="785"/>
      <c r="F93" s="785"/>
      <c r="G93" s="785"/>
      <c r="H93" s="785"/>
      <c r="I93" s="784"/>
      <c r="J93" s="784"/>
      <c r="K93" s="784"/>
      <c r="L93" s="784"/>
      <c r="M93" s="784"/>
      <c r="N93" s="784"/>
      <c r="O93" s="784"/>
      <c r="P93" s="784"/>
      <c r="Q93" s="784"/>
      <c r="R93" s="784"/>
      <c r="S93" s="784"/>
      <c r="T93" s="784"/>
    </row>
    <row r="94" spans="3:20" s="783" customFormat="1" ht="23.25" x14ac:dyDescent="0.2">
      <c r="C94" s="785"/>
      <c r="D94" s="785"/>
      <c r="E94" s="785"/>
      <c r="F94" s="785"/>
      <c r="G94" s="785"/>
      <c r="H94" s="785"/>
      <c r="I94" s="784"/>
      <c r="J94" s="784"/>
      <c r="K94" s="784"/>
      <c r="L94" s="784"/>
      <c r="M94" s="784"/>
      <c r="N94" s="784"/>
      <c r="O94" s="784"/>
      <c r="P94" s="784"/>
      <c r="Q94" s="784"/>
      <c r="R94" s="784"/>
      <c r="S94" s="784"/>
      <c r="T94" s="784"/>
    </row>
    <row r="95" spans="3:20" s="783" customFormat="1" ht="23.25" x14ac:dyDescent="0.2">
      <c r="C95" s="785"/>
      <c r="D95" s="785"/>
      <c r="E95" s="785"/>
      <c r="F95" s="785"/>
      <c r="G95" s="785"/>
      <c r="H95" s="785"/>
      <c r="I95" s="784"/>
      <c r="J95" s="784"/>
      <c r="K95" s="784"/>
      <c r="L95" s="784"/>
      <c r="M95" s="784"/>
      <c r="N95" s="784"/>
      <c r="O95" s="784"/>
      <c r="P95" s="784"/>
      <c r="Q95" s="784"/>
      <c r="R95" s="784"/>
      <c r="S95" s="784"/>
      <c r="T95" s="784"/>
    </row>
    <row r="96" spans="3:20" s="783" customFormat="1" ht="23.25" x14ac:dyDescent="0.2">
      <c r="C96" s="785"/>
      <c r="D96" s="785"/>
      <c r="E96" s="785"/>
      <c r="F96" s="785"/>
      <c r="G96" s="785"/>
      <c r="H96" s="785"/>
      <c r="I96" s="784"/>
      <c r="J96" s="784"/>
      <c r="K96" s="784"/>
      <c r="L96" s="784"/>
      <c r="M96" s="784"/>
      <c r="N96" s="784"/>
      <c r="O96" s="784"/>
      <c r="P96" s="784"/>
      <c r="Q96" s="784"/>
      <c r="R96" s="784"/>
      <c r="S96" s="784"/>
      <c r="T96" s="784"/>
    </row>
    <row r="97" spans="3:20" s="783" customFormat="1" ht="23.25" x14ac:dyDescent="0.2">
      <c r="C97" s="785"/>
      <c r="D97" s="785"/>
      <c r="E97" s="785"/>
      <c r="F97" s="785"/>
      <c r="G97" s="785"/>
      <c r="H97" s="785"/>
      <c r="I97" s="784"/>
      <c r="J97" s="784"/>
      <c r="K97" s="784"/>
      <c r="L97" s="784"/>
      <c r="M97" s="784"/>
      <c r="N97" s="784"/>
      <c r="O97" s="784"/>
      <c r="P97" s="784"/>
      <c r="Q97" s="784"/>
      <c r="R97" s="784"/>
      <c r="S97" s="784"/>
      <c r="T97" s="784"/>
    </row>
    <row r="98" spans="3:20" s="783" customFormat="1" ht="23.25" x14ac:dyDescent="0.2">
      <c r="C98" s="785"/>
      <c r="D98" s="785"/>
      <c r="E98" s="785"/>
      <c r="F98" s="785"/>
      <c r="G98" s="785"/>
      <c r="H98" s="785"/>
      <c r="I98" s="784"/>
      <c r="J98" s="784"/>
      <c r="K98" s="784"/>
      <c r="L98" s="784"/>
      <c r="M98" s="784"/>
      <c r="N98" s="784"/>
      <c r="O98" s="784"/>
      <c r="P98" s="784"/>
      <c r="Q98" s="784"/>
      <c r="R98" s="784"/>
      <c r="S98" s="784"/>
      <c r="T98" s="784"/>
    </row>
    <row r="99" spans="3:20" s="783" customFormat="1" ht="23.25" x14ac:dyDescent="0.2">
      <c r="C99" s="785"/>
      <c r="D99" s="785"/>
      <c r="E99" s="785"/>
      <c r="F99" s="785"/>
      <c r="G99" s="785"/>
      <c r="H99" s="785"/>
      <c r="I99" s="784"/>
      <c r="J99" s="784"/>
      <c r="K99" s="784"/>
      <c r="L99" s="784"/>
      <c r="M99" s="784"/>
      <c r="N99" s="784"/>
      <c r="O99" s="784"/>
      <c r="P99" s="784"/>
      <c r="Q99" s="784"/>
      <c r="R99" s="784"/>
      <c r="S99" s="784"/>
      <c r="T99" s="784"/>
    </row>
    <row r="100" spans="3:20" s="783" customFormat="1" ht="23.25" x14ac:dyDescent="0.2">
      <c r="C100" s="785"/>
      <c r="D100" s="785"/>
      <c r="E100" s="785"/>
      <c r="F100" s="785"/>
      <c r="G100" s="785"/>
      <c r="H100" s="785"/>
      <c r="I100" s="784"/>
      <c r="J100" s="784"/>
      <c r="K100" s="784"/>
      <c r="L100" s="784"/>
      <c r="M100" s="784"/>
      <c r="N100" s="784"/>
      <c r="O100" s="784"/>
      <c r="P100" s="784"/>
      <c r="Q100" s="784"/>
      <c r="R100" s="784"/>
      <c r="S100" s="784"/>
      <c r="T100" s="784"/>
    </row>
    <row r="101" spans="3:20" s="783" customFormat="1" ht="23.25" x14ac:dyDescent="0.2">
      <c r="C101" s="785"/>
      <c r="D101" s="785"/>
      <c r="E101" s="785"/>
      <c r="F101" s="785"/>
      <c r="G101" s="785"/>
      <c r="H101" s="785"/>
      <c r="I101" s="784"/>
      <c r="J101" s="784"/>
      <c r="K101" s="784"/>
      <c r="L101" s="784"/>
      <c r="M101" s="784"/>
      <c r="N101" s="784"/>
      <c r="O101" s="784"/>
      <c r="P101" s="784"/>
      <c r="Q101" s="784"/>
      <c r="R101" s="784"/>
      <c r="S101" s="784"/>
      <c r="T101" s="784"/>
    </row>
    <row r="102" spans="3:20" s="783" customFormat="1" ht="23.25" x14ac:dyDescent="0.2">
      <c r="C102" s="785"/>
      <c r="D102" s="785"/>
      <c r="E102" s="785"/>
      <c r="F102" s="785"/>
      <c r="G102" s="785"/>
      <c r="H102" s="785"/>
      <c r="I102" s="784"/>
      <c r="J102" s="784"/>
      <c r="K102" s="784"/>
      <c r="L102" s="784"/>
      <c r="M102" s="784"/>
      <c r="N102" s="784"/>
      <c r="O102" s="784"/>
      <c r="P102" s="784"/>
      <c r="Q102" s="784"/>
      <c r="R102" s="784"/>
      <c r="S102" s="784"/>
      <c r="T102" s="784"/>
    </row>
    <row r="103" spans="3:20" s="783" customFormat="1" ht="23.25" x14ac:dyDescent="0.2">
      <c r="C103" s="785"/>
      <c r="D103" s="785"/>
      <c r="E103" s="785"/>
      <c r="F103" s="785"/>
      <c r="G103" s="785"/>
      <c r="H103" s="785"/>
      <c r="I103" s="784"/>
      <c r="J103" s="784"/>
      <c r="K103" s="784"/>
      <c r="L103" s="784"/>
      <c r="M103" s="784"/>
      <c r="N103" s="784"/>
      <c r="O103" s="784"/>
      <c r="P103" s="784"/>
      <c r="Q103" s="784"/>
      <c r="R103" s="784"/>
      <c r="S103" s="784"/>
      <c r="T103" s="784"/>
    </row>
    <row r="104" spans="3:20" s="783" customFormat="1" ht="23.25" x14ac:dyDescent="0.2">
      <c r="C104" s="785"/>
      <c r="D104" s="785"/>
      <c r="E104" s="785"/>
      <c r="F104" s="785"/>
      <c r="G104" s="785"/>
      <c r="H104" s="785"/>
      <c r="I104" s="784"/>
      <c r="J104" s="784"/>
      <c r="K104" s="784"/>
      <c r="L104" s="784"/>
      <c r="M104" s="784"/>
      <c r="N104" s="784"/>
      <c r="O104" s="784"/>
      <c r="P104" s="784"/>
      <c r="Q104" s="784"/>
      <c r="R104" s="784"/>
      <c r="S104" s="784"/>
      <c r="T104" s="784"/>
    </row>
    <row r="105" spans="3:20" s="783" customFormat="1" ht="23.25" x14ac:dyDescent="0.2">
      <c r="C105" s="785"/>
      <c r="D105" s="785"/>
      <c r="E105" s="785"/>
      <c r="F105" s="785"/>
      <c r="G105" s="785"/>
      <c r="H105" s="785"/>
      <c r="I105" s="784"/>
      <c r="J105" s="784"/>
      <c r="K105" s="784"/>
      <c r="L105" s="784"/>
      <c r="M105" s="784"/>
      <c r="N105" s="784"/>
      <c r="O105" s="784"/>
      <c r="P105" s="784"/>
      <c r="Q105" s="784"/>
      <c r="R105" s="784"/>
      <c r="S105" s="784"/>
      <c r="T105" s="784"/>
    </row>
    <row r="106" spans="3:20" s="783" customFormat="1" ht="23.25" x14ac:dyDescent="0.2">
      <c r="C106" s="785"/>
      <c r="D106" s="785"/>
      <c r="E106" s="785"/>
      <c r="F106" s="785"/>
      <c r="G106" s="785"/>
      <c r="H106" s="785"/>
      <c r="I106" s="784"/>
      <c r="J106" s="784"/>
      <c r="K106" s="784"/>
      <c r="L106" s="784"/>
      <c r="M106" s="784"/>
      <c r="N106" s="784"/>
      <c r="O106" s="784"/>
      <c r="P106" s="784"/>
      <c r="Q106" s="784"/>
      <c r="R106" s="784"/>
      <c r="S106" s="784"/>
      <c r="T106" s="784"/>
    </row>
    <row r="107" spans="3:20" s="783" customFormat="1" ht="23.25" x14ac:dyDescent="0.2">
      <c r="C107" s="785"/>
      <c r="D107" s="785"/>
      <c r="E107" s="785"/>
      <c r="F107" s="785"/>
      <c r="G107" s="785"/>
      <c r="H107" s="785"/>
      <c r="I107" s="784"/>
      <c r="J107" s="784"/>
      <c r="K107" s="784"/>
      <c r="L107" s="784"/>
      <c r="M107" s="784"/>
      <c r="N107" s="784"/>
      <c r="O107" s="784"/>
      <c r="P107" s="784"/>
      <c r="Q107" s="784"/>
      <c r="R107" s="784"/>
      <c r="S107" s="784"/>
      <c r="T107" s="784"/>
    </row>
    <row r="108" spans="3:20" s="783" customFormat="1" ht="23.25" x14ac:dyDescent="0.2">
      <c r="C108" s="785"/>
      <c r="D108" s="785"/>
      <c r="E108" s="785"/>
      <c r="F108" s="785"/>
      <c r="G108" s="785"/>
      <c r="H108" s="785"/>
      <c r="I108" s="784"/>
      <c r="J108" s="784"/>
      <c r="K108" s="784"/>
      <c r="L108" s="784"/>
      <c r="M108" s="784"/>
      <c r="N108" s="784"/>
      <c r="O108" s="784"/>
      <c r="P108" s="784"/>
      <c r="Q108" s="784"/>
      <c r="R108" s="784"/>
      <c r="S108" s="784"/>
      <c r="T108" s="784"/>
    </row>
    <row r="109" spans="3:20" s="783" customFormat="1" ht="23.25" x14ac:dyDescent="0.2">
      <c r="C109" s="785"/>
      <c r="D109" s="785"/>
      <c r="E109" s="785"/>
      <c r="F109" s="785"/>
      <c r="G109" s="785"/>
      <c r="H109" s="785"/>
      <c r="I109" s="784"/>
      <c r="J109" s="784"/>
      <c r="K109" s="784"/>
      <c r="L109" s="784"/>
      <c r="M109" s="784"/>
      <c r="N109" s="784"/>
      <c r="O109" s="784"/>
      <c r="P109" s="784"/>
      <c r="Q109" s="784"/>
      <c r="R109" s="784"/>
      <c r="S109" s="784"/>
      <c r="T109" s="784"/>
    </row>
    <row r="110" spans="3:20" s="783" customFormat="1" ht="23.25" x14ac:dyDescent="0.2">
      <c r="C110" s="785"/>
      <c r="D110" s="785"/>
      <c r="E110" s="785"/>
      <c r="F110" s="785"/>
      <c r="G110" s="785"/>
      <c r="H110" s="785"/>
      <c r="I110" s="784"/>
      <c r="J110" s="784"/>
      <c r="K110" s="784"/>
      <c r="L110" s="784"/>
      <c r="M110" s="784"/>
      <c r="N110" s="784"/>
      <c r="O110" s="784"/>
      <c r="P110" s="784"/>
      <c r="Q110" s="784"/>
      <c r="R110" s="784"/>
      <c r="S110" s="784"/>
      <c r="T110" s="784"/>
    </row>
    <row r="111" spans="3:20" s="783" customFormat="1" ht="23.25" x14ac:dyDescent="0.2">
      <c r="C111" s="785"/>
      <c r="D111" s="785"/>
      <c r="E111" s="785"/>
      <c r="F111" s="785"/>
      <c r="G111" s="785"/>
      <c r="H111" s="785"/>
      <c r="I111" s="784"/>
      <c r="J111" s="784"/>
      <c r="K111" s="784"/>
      <c r="L111" s="784"/>
      <c r="M111" s="784"/>
      <c r="N111" s="784"/>
      <c r="O111" s="784"/>
      <c r="P111" s="784"/>
      <c r="Q111" s="784"/>
      <c r="R111" s="784"/>
      <c r="S111" s="784"/>
      <c r="T111" s="784"/>
    </row>
    <row r="112" spans="3:20" s="783" customFormat="1" ht="23.25" x14ac:dyDescent="0.2">
      <c r="C112" s="785"/>
      <c r="D112" s="785"/>
      <c r="E112" s="785"/>
      <c r="F112" s="785"/>
      <c r="G112" s="785"/>
      <c r="H112" s="785"/>
      <c r="I112" s="784"/>
      <c r="J112" s="784"/>
      <c r="K112" s="784"/>
      <c r="L112" s="784"/>
      <c r="M112" s="784"/>
      <c r="N112" s="784"/>
      <c r="O112" s="784"/>
      <c r="P112" s="784"/>
      <c r="Q112" s="784"/>
      <c r="R112" s="784"/>
      <c r="S112" s="784"/>
      <c r="T112" s="784"/>
    </row>
    <row r="113" spans="3:20" s="783" customFormat="1" ht="23.25" x14ac:dyDescent="0.2">
      <c r="C113" s="785"/>
      <c r="D113" s="785"/>
      <c r="E113" s="785"/>
      <c r="F113" s="785"/>
      <c r="G113" s="785"/>
      <c r="H113" s="785"/>
      <c r="I113" s="784"/>
      <c r="J113" s="784"/>
      <c r="K113" s="784"/>
      <c r="L113" s="784"/>
      <c r="M113" s="784"/>
      <c r="N113" s="784"/>
      <c r="O113" s="784"/>
      <c r="P113" s="784"/>
      <c r="Q113" s="784"/>
      <c r="R113" s="784"/>
      <c r="S113" s="784"/>
      <c r="T113" s="784"/>
    </row>
    <row r="114" spans="3:20" s="783" customFormat="1" ht="23.25" x14ac:dyDescent="0.2">
      <c r="C114" s="785"/>
      <c r="D114" s="785"/>
      <c r="E114" s="785"/>
      <c r="F114" s="785"/>
      <c r="G114" s="785"/>
      <c r="H114" s="785"/>
      <c r="I114" s="784"/>
      <c r="J114" s="784"/>
      <c r="K114" s="784"/>
      <c r="L114" s="784"/>
      <c r="M114" s="784"/>
      <c r="N114" s="784"/>
      <c r="O114" s="784"/>
      <c r="P114" s="784"/>
      <c r="Q114" s="784"/>
      <c r="R114" s="784"/>
      <c r="S114" s="784"/>
      <c r="T114" s="784"/>
    </row>
    <row r="115" spans="3:20" s="783" customFormat="1" ht="21.75" customHeight="1" x14ac:dyDescent="0.2">
      <c r="C115" s="785"/>
      <c r="D115" s="785"/>
      <c r="E115" s="785"/>
      <c r="F115" s="785"/>
      <c r="G115" s="785"/>
      <c r="H115" s="785"/>
      <c r="I115" s="784"/>
      <c r="J115" s="784"/>
      <c r="K115" s="784"/>
      <c r="L115" s="784"/>
      <c r="M115" s="784"/>
      <c r="N115" s="784"/>
      <c r="O115" s="784"/>
      <c r="P115" s="784"/>
      <c r="Q115" s="784"/>
      <c r="R115" s="784"/>
      <c r="S115" s="784"/>
      <c r="T115" s="784"/>
    </row>
    <row r="116" spans="3:20" s="783" customFormat="1" ht="21.75" customHeight="1" x14ac:dyDescent="0.2">
      <c r="C116" s="785"/>
      <c r="D116" s="785"/>
      <c r="E116" s="785"/>
      <c r="F116" s="785"/>
      <c r="G116" s="785"/>
      <c r="H116" s="785"/>
      <c r="I116" s="784"/>
      <c r="J116" s="784"/>
      <c r="K116" s="784"/>
      <c r="L116" s="784"/>
      <c r="M116" s="784"/>
      <c r="N116" s="784"/>
      <c r="O116" s="784"/>
      <c r="P116" s="784"/>
      <c r="Q116" s="784"/>
      <c r="R116" s="784"/>
      <c r="S116" s="784"/>
      <c r="T116" s="784"/>
    </row>
    <row r="117" spans="3:20" s="783" customFormat="1" ht="21.75" customHeight="1" x14ac:dyDescent="0.2">
      <c r="C117" s="785"/>
      <c r="D117" s="785"/>
      <c r="E117" s="785"/>
      <c r="F117" s="785"/>
      <c r="G117" s="785"/>
      <c r="H117" s="785"/>
      <c r="I117" s="784"/>
      <c r="J117" s="784"/>
      <c r="K117" s="784"/>
      <c r="L117" s="784"/>
      <c r="M117" s="784"/>
      <c r="N117" s="784"/>
      <c r="O117" s="784"/>
      <c r="P117" s="784"/>
      <c r="Q117" s="784"/>
      <c r="R117" s="784"/>
      <c r="S117" s="784"/>
      <c r="T117" s="784"/>
    </row>
    <row r="118" spans="3:20" s="783" customFormat="1" ht="21.75" customHeight="1" x14ac:dyDescent="0.2">
      <c r="C118" s="785"/>
      <c r="D118" s="785"/>
      <c r="E118" s="785"/>
      <c r="F118" s="785"/>
      <c r="G118" s="785"/>
      <c r="H118" s="785"/>
      <c r="I118" s="784"/>
      <c r="J118" s="784"/>
      <c r="K118" s="784"/>
      <c r="L118" s="784"/>
      <c r="M118" s="784"/>
      <c r="N118" s="784"/>
      <c r="O118" s="784"/>
      <c r="P118" s="784"/>
      <c r="Q118" s="784"/>
      <c r="R118" s="784"/>
      <c r="S118" s="784"/>
      <c r="T118" s="784"/>
    </row>
    <row r="119" spans="3:20" s="783" customFormat="1" ht="21.75" customHeight="1" x14ac:dyDescent="0.2">
      <c r="C119" s="785"/>
      <c r="D119" s="785"/>
      <c r="E119" s="785"/>
      <c r="F119" s="785"/>
      <c r="G119" s="785"/>
      <c r="H119" s="785"/>
      <c r="I119" s="784"/>
      <c r="J119" s="784"/>
      <c r="K119" s="784"/>
      <c r="L119" s="784"/>
      <c r="M119" s="784"/>
      <c r="N119" s="784"/>
      <c r="O119" s="784"/>
      <c r="P119" s="784"/>
      <c r="Q119" s="784"/>
      <c r="R119" s="784"/>
      <c r="S119" s="784"/>
      <c r="T119" s="784"/>
    </row>
    <row r="120" spans="3:20" s="783" customFormat="1" ht="21.75" customHeight="1" x14ac:dyDescent="0.2">
      <c r="C120" s="785"/>
      <c r="D120" s="785"/>
      <c r="E120" s="785"/>
      <c r="F120" s="785"/>
      <c r="G120" s="785"/>
      <c r="H120" s="785"/>
      <c r="I120" s="784"/>
      <c r="J120" s="784"/>
      <c r="K120" s="784"/>
      <c r="L120" s="784"/>
      <c r="M120" s="784"/>
      <c r="N120" s="784"/>
      <c r="O120" s="784"/>
      <c r="P120" s="784"/>
      <c r="Q120" s="784"/>
      <c r="R120" s="784"/>
      <c r="S120" s="784"/>
      <c r="T120" s="784"/>
    </row>
    <row r="121" spans="3:20" s="783" customFormat="1" ht="21.75" customHeight="1" x14ac:dyDescent="0.2">
      <c r="C121" s="785"/>
      <c r="D121" s="785"/>
      <c r="E121" s="785"/>
      <c r="F121" s="785"/>
      <c r="G121" s="785"/>
      <c r="H121" s="785"/>
      <c r="I121" s="784"/>
      <c r="J121" s="784"/>
      <c r="K121" s="784"/>
      <c r="L121" s="784"/>
      <c r="M121" s="784"/>
      <c r="N121" s="784"/>
      <c r="O121" s="784"/>
      <c r="P121" s="784"/>
      <c r="Q121" s="784"/>
      <c r="R121" s="784"/>
      <c r="S121" s="784"/>
      <c r="T121" s="784"/>
    </row>
    <row r="122" spans="3:20" s="783" customFormat="1" ht="21.75" customHeight="1" x14ac:dyDescent="0.2">
      <c r="C122" s="785"/>
      <c r="D122" s="785"/>
      <c r="E122" s="785"/>
      <c r="F122" s="785"/>
      <c r="G122" s="785"/>
      <c r="H122" s="785"/>
      <c r="I122" s="784"/>
      <c r="J122" s="784"/>
      <c r="K122" s="784"/>
      <c r="L122" s="784"/>
      <c r="M122" s="784"/>
      <c r="N122" s="784"/>
      <c r="O122" s="784"/>
      <c r="P122" s="784"/>
      <c r="Q122" s="784"/>
      <c r="R122" s="784"/>
      <c r="S122" s="784"/>
      <c r="T122" s="784"/>
    </row>
    <row r="123" spans="3:20" s="783" customFormat="1" ht="21.75" customHeight="1" x14ac:dyDescent="0.2">
      <c r="C123" s="785"/>
      <c r="D123" s="785"/>
      <c r="E123" s="785"/>
      <c r="F123" s="785"/>
      <c r="G123" s="785"/>
      <c r="H123" s="785"/>
      <c r="I123" s="784"/>
      <c r="J123" s="784"/>
      <c r="K123" s="784"/>
      <c r="L123" s="784"/>
      <c r="M123" s="784"/>
      <c r="N123" s="784"/>
      <c r="O123" s="784"/>
      <c r="P123" s="784"/>
      <c r="Q123" s="784"/>
      <c r="R123" s="784"/>
      <c r="S123" s="784"/>
      <c r="T123" s="784"/>
    </row>
    <row r="124" spans="3:20" s="783" customFormat="1" ht="21.75" customHeight="1" x14ac:dyDescent="0.2">
      <c r="C124" s="785"/>
      <c r="D124" s="785"/>
      <c r="E124" s="785"/>
      <c r="F124" s="785"/>
      <c r="G124" s="785"/>
      <c r="H124" s="785"/>
      <c r="I124" s="784"/>
      <c r="J124" s="784"/>
      <c r="K124" s="784"/>
      <c r="L124" s="784"/>
      <c r="M124" s="784"/>
      <c r="N124" s="784"/>
      <c r="O124" s="784"/>
      <c r="P124" s="784"/>
      <c r="Q124" s="784"/>
      <c r="R124" s="784"/>
      <c r="S124" s="784"/>
      <c r="T124" s="784"/>
    </row>
    <row r="125" spans="3:20" s="783" customFormat="1" ht="21.75" customHeight="1" x14ac:dyDescent="0.2">
      <c r="C125" s="785"/>
      <c r="D125" s="785"/>
      <c r="E125" s="785"/>
      <c r="F125" s="785"/>
      <c r="G125" s="785"/>
      <c r="H125" s="785"/>
      <c r="I125" s="784"/>
      <c r="J125" s="784"/>
      <c r="K125" s="784"/>
      <c r="L125" s="784"/>
      <c r="M125" s="784"/>
      <c r="N125" s="784"/>
      <c r="O125" s="784"/>
      <c r="P125" s="784"/>
      <c r="Q125" s="784"/>
      <c r="R125" s="784"/>
      <c r="S125" s="784"/>
      <c r="T125" s="784"/>
    </row>
    <row r="126" spans="3:20" s="783" customFormat="1" ht="21.75" customHeight="1" x14ac:dyDescent="0.2">
      <c r="C126" s="785"/>
      <c r="D126" s="785"/>
      <c r="E126" s="785"/>
      <c r="F126" s="785"/>
      <c r="G126" s="785"/>
      <c r="H126" s="785"/>
      <c r="I126" s="784"/>
      <c r="J126" s="784"/>
      <c r="K126" s="784"/>
      <c r="L126" s="784"/>
      <c r="M126" s="784"/>
      <c r="N126" s="784"/>
      <c r="O126" s="784"/>
      <c r="P126" s="784"/>
      <c r="Q126" s="784"/>
      <c r="R126" s="784"/>
      <c r="S126" s="784"/>
      <c r="T126" s="784"/>
    </row>
    <row r="127" spans="3:20" s="783" customFormat="1" ht="21.75" customHeight="1" x14ac:dyDescent="0.2">
      <c r="C127" s="785"/>
      <c r="D127" s="785"/>
      <c r="E127" s="785"/>
      <c r="F127" s="785"/>
      <c r="G127" s="785"/>
      <c r="H127" s="785"/>
      <c r="I127" s="784"/>
      <c r="J127" s="784"/>
      <c r="K127" s="784"/>
      <c r="L127" s="784"/>
      <c r="M127" s="784"/>
      <c r="N127" s="784"/>
      <c r="O127" s="784"/>
      <c r="P127" s="784"/>
      <c r="Q127" s="784"/>
      <c r="R127" s="784"/>
      <c r="S127" s="784"/>
      <c r="T127" s="784"/>
    </row>
    <row r="128" spans="3:20" s="783" customFormat="1" ht="21.75" customHeight="1" x14ac:dyDescent="0.2">
      <c r="C128" s="785"/>
      <c r="D128" s="785"/>
      <c r="E128" s="785"/>
      <c r="F128" s="785"/>
      <c r="G128" s="785"/>
      <c r="H128" s="785"/>
      <c r="I128" s="784"/>
      <c r="J128" s="784"/>
      <c r="K128" s="784"/>
      <c r="L128" s="784"/>
      <c r="M128" s="784"/>
      <c r="N128" s="784"/>
      <c r="O128" s="784"/>
      <c r="P128" s="784"/>
      <c r="Q128" s="784"/>
      <c r="R128" s="784"/>
      <c r="S128" s="784"/>
      <c r="T128" s="784"/>
    </row>
    <row r="129" spans="3:20" s="783" customFormat="1" ht="21.75" customHeight="1" x14ac:dyDescent="0.2">
      <c r="C129" s="785"/>
      <c r="D129" s="785"/>
      <c r="E129" s="785"/>
      <c r="F129" s="785"/>
      <c r="G129" s="785"/>
      <c r="H129" s="785"/>
      <c r="I129" s="784"/>
      <c r="J129" s="784"/>
      <c r="K129" s="784"/>
      <c r="L129" s="784"/>
      <c r="M129" s="784"/>
      <c r="N129" s="784"/>
      <c r="O129" s="784"/>
      <c r="P129" s="784"/>
      <c r="Q129" s="784"/>
      <c r="R129" s="784"/>
      <c r="S129" s="784"/>
      <c r="T129" s="784"/>
    </row>
    <row r="130" spans="3:20" s="783" customFormat="1" ht="21.75" customHeight="1" x14ac:dyDescent="0.2">
      <c r="C130" s="785"/>
      <c r="D130" s="785"/>
      <c r="E130" s="785"/>
      <c r="F130" s="785"/>
      <c r="G130" s="785"/>
      <c r="H130" s="785"/>
      <c r="I130" s="784"/>
      <c r="J130" s="784"/>
      <c r="K130" s="784"/>
      <c r="L130" s="784"/>
      <c r="M130" s="784"/>
      <c r="N130" s="784"/>
      <c r="O130" s="784"/>
      <c r="P130" s="784"/>
      <c r="Q130" s="784"/>
      <c r="R130" s="784"/>
      <c r="S130" s="784"/>
      <c r="T130" s="784"/>
    </row>
    <row r="131" spans="3:20" s="783" customFormat="1" ht="21.75" customHeight="1" x14ac:dyDescent="0.2">
      <c r="C131" s="785"/>
      <c r="D131" s="785"/>
      <c r="E131" s="785"/>
      <c r="F131" s="785"/>
      <c r="G131" s="785"/>
      <c r="H131" s="785"/>
      <c r="I131" s="784"/>
      <c r="J131" s="784"/>
      <c r="K131" s="784"/>
      <c r="L131" s="784"/>
      <c r="M131" s="784"/>
      <c r="N131" s="784"/>
      <c r="O131" s="784"/>
      <c r="P131" s="784"/>
      <c r="Q131" s="784"/>
      <c r="R131" s="784"/>
      <c r="S131" s="784"/>
      <c r="T131" s="784"/>
    </row>
    <row r="132" spans="3:20" s="783" customFormat="1" ht="21.75" customHeight="1" x14ac:dyDescent="0.2">
      <c r="C132" s="785"/>
      <c r="D132" s="785"/>
      <c r="E132" s="785"/>
      <c r="F132" s="785"/>
      <c r="G132" s="785"/>
      <c r="H132" s="785"/>
      <c r="I132" s="784"/>
      <c r="J132" s="784"/>
      <c r="K132" s="784"/>
      <c r="L132" s="784"/>
      <c r="M132" s="784"/>
      <c r="N132" s="784"/>
      <c r="O132" s="784"/>
      <c r="P132" s="784"/>
      <c r="Q132" s="784"/>
      <c r="R132" s="784"/>
      <c r="S132" s="784"/>
      <c r="T132" s="784"/>
    </row>
    <row r="133" spans="3:20" s="783" customFormat="1" ht="21.75" customHeight="1" x14ac:dyDescent="0.2">
      <c r="C133" s="785"/>
      <c r="D133" s="785"/>
      <c r="E133" s="785"/>
      <c r="F133" s="785"/>
      <c r="G133" s="785"/>
      <c r="H133" s="785"/>
      <c r="I133" s="784"/>
      <c r="J133" s="784"/>
      <c r="K133" s="784"/>
      <c r="L133" s="784"/>
      <c r="M133" s="784"/>
      <c r="N133" s="784"/>
      <c r="O133" s="784"/>
      <c r="P133" s="784"/>
      <c r="Q133" s="784"/>
      <c r="R133" s="784"/>
      <c r="S133" s="784"/>
      <c r="T133" s="784"/>
    </row>
    <row r="134" spans="3:20" s="783" customFormat="1" ht="21.75" customHeight="1" x14ac:dyDescent="0.2">
      <c r="C134" s="785"/>
      <c r="D134" s="785"/>
      <c r="E134" s="785"/>
      <c r="F134" s="785"/>
      <c r="G134" s="785"/>
      <c r="H134" s="785"/>
      <c r="I134" s="784"/>
      <c r="J134" s="784"/>
      <c r="K134" s="784"/>
      <c r="L134" s="784"/>
      <c r="M134" s="784"/>
      <c r="N134" s="784"/>
      <c r="O134" s="784"/>
      <c r="P134" s="784"/>
      <c r="Q134" s="784"/>
      <c r="R134" s="784"/>
      <c r="S134" s="784"/>
      <c r="T134" s="784"/>
    </row>
    <row r="135" spans="3:20" s="783" customFormat="1" ht="21.75" customHeight="1" x14ac:dyDescent="0.2">
      <c r="C135" s="785"/>
      <c r="D135" s="785"/>
      <c r="E135" s="785"/>
      <c r="F135" s="785"/>
      <c r="G135" s="785"/>
      <c r="H135" s="785"/>
      <c r="I135" s="784"/>
      <c r="J135" s="784"/>
      <c r="K135" s="784"/>
      <c r="L135" s="784"/>
      <c r="M135" s="784"/>
      <c r="N135" s="784"/>
      <c r="O135" s="784"/>
      <c r="P135" s="784"/>
      <c r="Q135" s="784"/>
      <c r="R135" s="784"/>
      <c r="S135" s="784"/>
      <c r="T135" s="784"/>
    </row>
    <row r="136" spans="3:20" s="783" customFormat="1" ht="21.75" customHeight="1" x14ac:dyDescent="0.2">
      <c r="C136" s="785"/>
      <c r="D136" s="785"/>
      <c r="E136" s="785"/>
      <c r="F136" s="785"/>
      <c r="G136" s="785"/>
      <c r="H136" s="785"/>
      <c r="I136" s="784"/>
      <c r="J136" s="784"/>
      <c r="K136" s="784"/>
      <c r="L136" s="784"/>
      <c r="M136" s="784"/>
      <c r="N136" s="784"/>
      <c r="O136" s="784"/>
      <c r="P136" s="784"/>
      <c r="Q136" s="784"/>
      <c r="R136" s="784"/>
      <c r="S136" s="784"/>
      <c r="T136" s="784"/>
    </row>
    <row r="137" spans="3:20" s="783" customFormat="1" ht="21.75" customHeight="1" x14ac:dyDescent="0.2">
      <c r="C137" s="785"/>
      <c r="D137" s="785"/>
      <c r="E137" s="785"/>
      <c r="F137" s="785"/>
      <c r="G137" s="785"/>
      <c r="H137" s="785"/>
      <c r="I137" s="784"/>
      <c r="J137" s="784"/>
      <c r="K137" s="784"/>
      <c r="L137" s="784"/>
      <c r="M137" s="784"/>
      <c r="N137" s="784"/>
      <c r="O137" s="784"/>
      <c r="P137" s="784"/>
      <c r="Q137" s="784"/>
      <c r="R137" s="784"/>
      <c r="S137" s="784"/>
      <c r="T137" s="784"/>
    </row>
    <row r="138" spans="3:20" s="783" customFormat="1" ht="21.75" customHeight="1" x14ac:dyDescent="0.2">
      <c r="C138" s="785"/>
      <c r="D138" s="785"/>
      <c r="E138" s="785"/>
      <c r="F138" s="785"/>
      <c r="G138" s="785"/>
      <c r="H138" s="785"/>
      <c r="I138" s="784"/>
      <c r="J138" s="784"/>
      <c r="K138" s="784"/>
      <c r="L138" s="784"/>
      <c r="M138" s="784"/>
      <c r="N138" s="784"/>
      <c r="O138" s="784"/>
      <c r="P138" s="784"/>
      <c r="Q138" s="784"/>
      <c r="R138" s="784"/>
      <c r="S138" s="784"/>
      <c r="T138" s="784"/>
    </row>
    <row r="139" spans="3:20" s="783" customFormat="1" ht="21.75" customHeight="1" x14ac:dyDescent="0.2">
      <c r="C139" s="785"/>
      <c r="D139" s="785"/>
      <c r="E139" s="785"/>
      <c r="F139" s="785"/>
      <c r="G139" s="785"/>
      <c r="H139" s="785"/>
      <c r="I139" s="784"/>
      <c r="J139" s="784"/>
      <c r="K139" s="784"/>
      <c r="L139" s="784"/>
      <c r="M139" s="784"/>
      <c r="N139" s="784"/>
      <c r="O139" s="784"/>
      <c r="P139" s="784"/>
      <c r="Q139" s="784"/>
      <c r="R139" s="784"/>
      <c r="S139" s="784"/>
      <c r="T139" s="784"/>
    </row>
    <row r="140" spans="3:20" s="783" customFormat="1" ht="21.75" customHeight="1" x14ac:dyDescent="0.2">
      <c r="C140" s="785"/>
      <c r="D140" s="785"/>
      <c r="E140" s="785"/>
      <c r="F140" s="785"/>
      <c r="G140" s="785"/>
      <c r="H140" s="785"/>
      <c r="I140" s="784"/>
      <c r="J140" s="784"/>
      <c r="K140" s="784"/>
      <c r="L140" s="784"/>
      <c r="M140" s="784"/>
      <c r="N140" s="784"/>
      <c r="O140" s="784"/>
      <c r="P140" s="784"/>
      <c r="Q140" s="784"/>
      <c r="R140" s="784"/>
      <c r="S140" s="784"/>
      <c r="T140" s="784"/>
    </row>
    <row r="141" spans="3:20" s="783" customFormat="1" ht="21.75" customHeight="1" x14ac:dyDescent="0.2">
      <c r="C141" s="785"/>
      <c r="D141" s="785"/>
      <c r="E141" s="785"/>
      <c r="F141" s="785"/>
      <c r="G141" s="785"/>
      <c r="H141" s="785"/>
      <c r="I141" s="785"/>
      <c r="J141" s="785"/>
      <c r="K141" s="785"/>
      <c r="L141" s="785"/>
      <c r="M141" s="785"/>
      <c r="N141" s="785"/>
      <c r="O141" s="785"/>
      <c r="P141" s="785"/>
      <c r="Q141" s="785"/>
      <c r="R141" s="785"/>
      <c r="S141" s="785"/>
      <c r="T141" s="785"/>
    </row>
    <row r="142" spans="3:20" s="783" customFormat="1" ht="21.75" customHeight="1" x14ac:dyDescent="0.2">
      <c r="C142" s="785"/>
      <c r="D142" s="785"/>
      <c r="E142" s="785"/>
      <c r="F142" s="785"/>
      <c r="G142" s="785"/>
      <c r="H142" s="785"/>
      <c r="I142" s="785"/>
      <c r="J142" s="785"/>
      <c r="K142" s="785"/>
      <c r="L142" s="785"/>
      <c r="M142" s="785"/>
      <c r="N142" s="785"/>
      <c r="O142" s="785"/>
      <c r="P142" s="785"/>
      <c r="Q142" s="785"/>
      <c r="R142" s="785"/>
      <c r="S142" s="785"/>
      <c r="T142" s="785"/>
    </row>
    <row r="143" spans="3:20" s="783" customFormat="1" ht="21.75" customHeight="1" x14ac:dyDescent="0.2">
      <c r="C143" s="785"/>
      <c r="D143" s="785"/>
      <c r="E143" s="785"/>
      <c r="F143" s="785"/>
      <c r="G143" s="785"/>
      <c r="H143" s="785"/>
      <c r="I143" s="785"/>
      <c r="J143" s="785"/>
      <c r="K143" s="785"/>
      <c r="L143" s="785"/>
      <c r="M143" s="785"/>
      <c r="N143" s="785"/>
      <c r="O143" s="785"/>
      <c r="P143" s="785"/>
      <c r="Q143" s="785"/>
      <c r="R143" s="785"/>
      <c r="S143" s="785"/>
      <c r="T143" s="785"/>
    </row>
    <row r="144" spans="3:20" s="783" customFormat="1" ht="21.75" customHeight="1" x14ac:dyDescent="0.2">
      <c r="C144" s="785"/>
      <c r="D144" s="785"/>
      <c r="E144" s="785"/>
      <c r="F144" s="785"/>
      <c r="G144" s="785"/>
      <c r="H144" s="785"/>
      <c r="I144" s="785"/>
      <c r="J144" s="785"/>
      <c r="K144" s="785"/>
      <c r="L144" s="785"/>
      <c r="M144" s="785"/>
      <c r="N144" s="785"/>
      <c r="O144" s="785"/>
      <c r="P144" s="785"/>
      <c r="Q144" s="785"/>
      <c r="R144" s="785"/>
      <c r="S144" s="785"/>
      <c r="T144" s="785"/>
    </row>
    <row r="145" spans="3:20" s="783" customFormat="1" ht="21.75" customHeight="1" x14ac:dyDescent="0.2">
      <c r="C145" s="785"/>
      <c r="D145" s="785"/>
      <c r="E145" s="785"/>
      <c r="F145" s="785"/>
      <c r="G145" s="785"/>
      <c r="H145" s="785"/>
      <c r="I145" s="785"/>
      <c r="J145" s="785"/>
      <c r="K145" s="785"/>
      <c r="L145" s="785"/>
      <c r="M145" s="785"/>
      <c r="N145" s="785"/>
      <c r="O145" s="785"/>
      <c r="P145" s="785"/>
      <c r="Q145" s="785"/>
      <c r="R145" s="785"/>
      <c r="S145" s="785"/>
      <c r="T145" s="785"/>
    </row>
    <row r="146" spans="3:20" s="783" customFormat="1" ht="21.75" customHeight="1" x14ac:dyDescent="0.2">
      <c r="C146" s="785"/>
      <c r="D146" s="785"/>
      <c r="E146" s="785"/>
      <c r="F146" s="785"/>
      <c r="G146" s="785"/>
      <c r="H146" s="785"/>
      <c r="I146" s="785"/>
      <c r="J146" s="785"/>
      <c r="K146" s="785"/>
      <c r="L146" s="785"/>
      <c r="M146" s="785"/>
      <c r="N146" s="785"/>
      <c r="O146" s="785"/>
      <c r="P146" s="785"/>
      <c r="Q146" s="785"/>
      <c r="R146" s="785"/>
      <c r="S146" s="785"/>
      <c r="T146" s="785"/>
    </row>
    <row r="147" spans="3:20" s="783" customFormat="1" ht="21.75" customHeight="1" x14ac:dyDescent="0.2">
      <c r="C147" s="785"/>
      <c r="D147" s="785"/>
      <c r="E147" s="785"/>
      <c r="F147" s="785"/>
      <c r="G147" s="785"/>
      <c r="H147" s="785"/>
      <c r="I147" s="785"/>
      <c r="J147" s="785"/>
      <c r="K147" s="785"/>
      <c r="L147" s="785"/>
      <c r="M147" s="785"/>
      <c r="N147" s="785"/>
      <c r="O147" s="785"/>
      <c r="P147" s="785"/>
      <c r="Q147" s="785"/>
      <c r="R147" s="785"/>
      <c r="S147" s="785"/>
      <c r="T147" s="785"/>
    </row>
    <row r="148" spans="3:20" s="783" customFormat="1" ht="21.75" customHeight="1" x14ac:dyDescent="0.2">
      <c r="C148" s="785"/>
      <c r="D148" s="785"/>
      <c r="E148" s="785"/>
      <c r="F148" s="785"/>
      <c r="G148" s="785"/>
      <c r="H148" s="785"/>
      <c r="I148" s="785"/>
      <c r="J148" s="785"/>
      <c r="K148" s="785"/>
      <c r="L148" s="785"/>
      <c r="M148" s="785"/>
      <c r="N148" s="785"/>
      <c r="O148" s="785"/>
      <c r="P148" s="785"/>
      <c r="Q148" s="785"/>
      <c r="R148" s="785"/>
      <c r="S148" s="785"/>
      <c r="T148" s="785"/>
    </row>
    <row r="149" spans="3:20" s="783" customFormat="1" ht="21.75" customHeight="1" x14ac:dyDescent="0.2">
      <c r="C149" s="785"/>
      <c r="D149" s="785"/>
      <c r="E149" s="785"/>
      <c r="F149" s="785"/>
      <c r="G149" s="785"/>
      <c r="H149" s="785"/>
      <c r="I149" s="785"/>
      <c r="J149" s="785"/>
      <c r="K149" s="785"/>
      <c r="L149" s="785"/>
      <c r="M149" s="785"/>
      <c r="N149" s="785"/>
      <c r="O149" s="785"/>
      <c r="P149" s="785"/>
      <c r="Q149" s="785"/>
      <c r="R149" s="785"/>
      <c r="S149" s="785"/>
      <c r="T149" s="785"/>
    </row>
    <row r="150" spans="3:20" s="783" customFormat="1" ht="21.75" customHeight="1" x14ac:dyDescent="0.2">
      <c r="C150" s="785"/>
      <c r="D150" s="785"/>
      <c r="E150" s="785"/>
      <c r="F150" s="785"/>
      <c r="G150" s="785"/>
      <c r="H150" s="785"/>
      <c r="I150" s="785"/>
      <c r="J150" s="785"/>
      <c r="K150" s="785"/>
      <c r="L150" s="785"/>
      <c r="M150" s="785"/>
      <c r="N150" s="785"/>
      <c r="O150" s="785"/>
      <c r="P150" s="785"/>
      <c r="Q150" s="785"/>
      <c r="R150" s="785"/>
      <c r="S150" s="785"/>
      <c r="T150" s="785"/>
    </row>
    <row r="151" spans="3:20" s="783" customFormat="1" ht="21.75" customHeight="1" x14ac:dyDescent="0.2">
      <c r="C151" s="785"/>
      <c r="D151" s="785"/>
      <c r="E151" s="785"/>
      <c r="F151" s="785"/>
      <c r="G151" s="785"/>
      <c r="H151" s="785"/>
      <c r="I151" s="785"/>
      <c r="J151" s="785"/>
      <c r="K151" s="785"/>
      <c r="L151" s="785"/>
      <c r="M151" s="785"/>
      <c r="N151" s="785"/>
      <c r="O151" s="785"/>
      <c r="P151" s="785"/>
      <c r="Q151" s="785"/>
      <c r="R151" s="785"/>
      <c r="S151" s="785"/>
      <c r="T151" s="785"/>
    </row>
    <row r="152" spans="3:20" s="783" customFormat="1" ht="21.75" customHeight="1" x14ac:dyDescent="0.2">
      <c r="C152" s="785"/>
      <c r="D152" s="785"/>
      <c r="E152" s="785"/>
      <c r="F152" s="785"/>
      <c r="G152" s="785"/>
      <c r="H152" s="785"/>
      <c r="I152" s="785"/>
      <c r="J152" s="785"/>
      <c r="K152" s="785"/>
      <c r="L152" s="785"/>
      <c r="M152" s="785"/>
      <c r="N152" s="785"/>
      <c r="O152" s="785"/>
      <c r="P152" s="785"/>
      <c r="Q152" s="785"/>
      <c r="R152" s="785"/>
      <c r="S152" s="785"/>
      <c r="T152" s="785"/>
    </row>
    <row r="153" spans="3:20" s="783" customFormat="1" ht="21.75" customHeight="1" x14ac:dyDescent="0.2">
      <c r="C153" s="785"/>
      <c r="D153" s="785"/>
      <c r="E153" s="785"/>
      <c r="F153" s="785"/>
      <c r="G153" s="785"/>
      <c r="H153" s="785"/>
      <c r="I153" s="785"/>
      <c r="J153" s="785"/>
      <c r="K153" s="785"/>
      <c r="L153" s="785"/>
      <c r="M153" s="785"/>
      <c r="N153" s="785"/>
      <c r="O153" s="785"/>
      <c r="P153" s="785"/>
      <c r="Q153" s="785"/>
      <c r="R153" s="785"/>
      <c r="S153" s="785"/>
      <c r="T153" s="785"/>
    </row>
    <row r="154" spans="3:20" s="783" customFormat="1" ht="21.75" customHeight="1" x14ac:dyDescent="0.2">
      <c r="C154" s="785"/>
      <c r="D154" s="785"/>
      <c r="E154" s="785"/>
      <c r="F154" s="785"/>
      <c r="G154" s="785"/>
      <c r="H154" s="785"/>
      <c r="I154" s="785"/>
      <c r="J154" s="785"/>
      <c r="K154" s="785"/>
      <c r="L154" s="785"/>
      <c r="M154" s="785"/>
      <c r="N154" s="785"/>
      <c r="O154" s="785"/>
      <c r="P154" s="785"/>
      <c r="Q154" s="785"/>
      <c r="R154" s="785"/>
      <c r="S154" s="785"/>
      <c r="T154" s="785"/>
    </row>
    <row r="155" spans="3:20" s="783" customFormat="1" ht="21.75" customHeight="1" x14ac:dyDescent="0.2">
      <c r="C155" s="785"/>
      <c r="D155" s="785"/>
      <c r="E155" s="785"/>
      <c r="F155" s="785"/>
      <c r="G155" s="785"/>
      <c r="H155" s="785"/>
      <c r="I155" s="785"/>
      <c r="J155" s="785"/>
      <c r="K155" s="785"/>
      <c r="L155" s="785"/>
      <c r="M155" s="785"/>
      <c r="N155" s="785"/>
      <c r="O155" s="785"/>
      <c r="P155" s="785"/>
      <c r="Q155" s="785"/>
      <c r="R155" s="785"/>
      <c r="S155" s="785"/>
      <c r="T155" s="785"/>
    </row>
    <row r="156" spans="3:20" s="783" customFormat="1" ht="21.75" customHeight="1" x14ac:dyDescent="0.2">
      <c r="C156" s="785"/>
      <c r="D156" s="785"/>
      <c r="E156" s="785"/>
      <c r="F156" s="785"/>
      <c r="G156" s="785"/>
      <c r="H156" s="785"/>
      <c r="I156" s="785"/>
      <c r="J156" s="785"/>
      <c r="K156" s="785"/>
      <c r="L156" s="785"/>
      <c r="M156" s="785"/>
      <c r="N156" s="785"/>
      <c r="O156" s="785"/>
      <c r="P156" s="785"/>
      <c r="Q156" s="785"/>
      <c r="R156" s="785"/>
      <c r="S156" s="785"/>
      <c r="T156" s="785"/>
    </row>
    <row r="157" spans="3:20" s="783" customFormat="1" ht="21.75" customHeight="1" x14ac:dyDescent="0.2">
      <c r="C157" s="785"/>
      <c r="D157" s="785"/>
      <c r="E157" s="785"/>
      <c r="F157" s="785"/>
      <c r="G157" s="785"/>
      <c r="H157" s="785"/>
      <c r="I157" s="785"/>
      <c r="J157" s="785"/>
      <c r="K157" s="785"/>
      <c r="L157" s="785"/>
      <c r="M157" s="785"/>
      <c r="N157" s="785"/>
      <c r="O157" s="785"/>
      <c r="P157" s="785"/>
      <c r="Q157" s="785"/>
      <c r="R157" s="785"/>
      <c r="S157" s="785"/>
      <c r="T157" s="785"/>
    </row>
    <row r="158" spans="3:20" s="783" customFormat="1" ht="21.75" customHeight="1" x14ac:dyDescent="0.2">
      <c r="C158" s="785"/>
      <c r="D158" s="785"/>
      <c r="E158" s="785"/>
      <c r="F158" s="785"/>
      <c r="G158" s="785"/>
      <c r="H158" s="785"/>
      <c r="I158" s="785"/>
      <c r="J158" s="785"/>
      <c r="K158" s="785"/>
      <c r="L158" s="785"/>
      <c r="M158" s="785"/>
      <c r="N158" s="785"/>
      <c r="O158" s="785"/>
      <c r="P158" s="785"/>
      <c r="Q158" s="785"/>
      <c r="R158" s="785"/>
      <c r="S158" s="785"/>
      <c r="T158" s="785"/>
    </row>
    <row r="159" spans="3:20" s="783" customFormat="1" ht="21.75" customHeight="1" x14ac:dyDescent="0.2">
      <c r="C159" s="785"/>
      <c r="D159" s="785"/>
      <c r="E159" s="785"/>
      <c r="F159" s="785"/>
      <c r="G159" s="785"/>
      <c r="H159" s="785"/>
      <c r="I159" s="785"/>
      <c r="J159" s="785"/>
      <c r="K159" s="785"/>
      <c r="L159" s="785"/>
      <c r="M159" s="785"/>
      <c r="N159" s="785"/>
      <c r="O159" s="785"/>
      <c r="P159" s="785"/>
      <c r="Q159" s="785"/>
      <c r="R159" s="785"/>
      <c r="S159" s="785"/>
      <c r="T159" s="785"/>
    </row>
    <row r="160" spans="3:20" ht="21.75" customHeight="1" x14ac:dyDescent="0.5">
      <c r="C160" s="150"/>
      <c r="D160" s="150"/>
      <c r="E160" s="150"/>
      <c r="F160" s="150"/>
      <c r="G160" s="150"/>
      <c r="H160" s="150"/>
      <c r="I160" s="150"/>
      <c r="J160" s="150"/>
      <c r="K160" s="150"/>
      <c r="L160" s="150"/>
      <c r="M160" s="150"/>
      <c r="N160" s="150"/>
      <c r="O160" s="150"/>
      <c r="P160" s="150"/>
      <c r="Q160" s="150"/>
      <c r="R160" s="150"/>
      <c r="S160" s="150"/>
      <c r="T160" s="150"/>
    </row>
    <row r="161" spans="3:20" ht="21.75" customHeight="1" x14ac:dyDescent="0.5">
      <c r="C161" s="150"/>
      <c r="D161" s="150"/>
      <c r="E161" s="150"/>
      <c r="F161" s="150"/>
      <c r="G161" s="150"/>
      <c r="H161" s="150"/>
      <c r="I161" s="150"/>
      <c r="J161" s="150"/>
      <c r="K161" s="150"/>
      <c r="L161" s="150"/>
      <c r="M161" s="150"/>
      <c r="N161" s="150"/>
      <c r="O161" s="150"/>
      <c r="P161" s="150"/>
      <c r="Q161" s="150"/>
      <c r="R161" s="150"/>
      <c r="S161" s="150"/>
      <c r="T161" s="150"/>
    </row>
    <row r="162" spans="3:20" ht="21.75" customHeight="1" x14ac:dyDescent="0.5">
      <c r="C162" s="150"/>
      <c r="D162" s="150"/>
      <c r="E162" s="150"/>
      <c r="F162" s="150"/>
      <c r="G162" s="150"/>
      <c r="H162" s="150"/>
      <c r="I162" s="150"/>
      <c r="J162" s="150"/>
      <c r="K162" s="150"/>
      <c r="L162" s="150"/>
      <c r="M162" s="150"/>
      <c r="N162" s="150"/>
      <c r="O162" s="150"/>
      <c r="P162" s="150"/>
      <c r="Q162" s="150"/>
      <c r="R162" s="150"/>
      <c r="S162" s="150"/>
      <c r="T162" s="150"/>
    </row>
    <row r="163" spans="3:20" ht="21.75" customHeight="1" x14ac:dyDescent="0.5">
      <c r="C163" s="150"/>
      <c r="D163" s="150"/>
      <c r="E163" s="150"/>
      <c r="F163" s="150"/>
      <c r="G163" s="150"/>
      <c r="H163" s="150"/>
      <c r="I163" s="150"/>
      <c r="J163" s="150"/>
      <c r="K163" s="150"/>
      <c r="L163" s="150"/>
      <c r="M163" s="150"/>
      <c r="N163" s="150"/>
      <c r="O163" s="150"/>
      <c r="P163" s="150"/>
      <c r="Q163" s="150"/>
      <c r="R163" s="150"/>
      <c r="S163" s="150"/>
      <c r="T163" s="150"/>
    </row>
    <row r="164" spans="3:20" ht="21.75" customHeight="1" x14ac:dyDescent="0.5">
      <c r="C164" s="150"/>
      <c r="D164" s="150"/>
      <c r="E164" s="150"/>
      <c r="F164" s="150"/>
      <c r="G164" s="150"/>
      <c r="H164" s="150"/>
      <c r="I164" s="150"/>
      <c r="J164" s="150"/>
      <c r="K164" s="150"/>
      <c r="L164" s="150"/>
      <c r="M164" s="150"/>
      <c r="N164" s="150"/>
      <c r="O164" s="150"/>
      <c r="P164" s="150"/>
      <c r="Q164" s="150"/>
      <c r="R164" s="150"/>
      <c r="S164" s="150"/>
      <c r="T164" s="150"/>
    </row>
    <row r="165" spans="3:20" ht="21.75" customHeight="1" x14ac:dyDescent="0.5">
      <c r="C165" s="150"/>
      <c r="D165" s="150"/>
      <c r="E165" s="150"/>
      <c r="F165" s="150"/>
      <c r="G165" s="150"/>
      <c r="H165" s="150"/>
      <c r="I165" s="150"/>
      <c r="J165" s="150"/>
      <c r="K165" s="150"/>
      <c r="L165" s="150"/>
      <c r="M165" s="150"/>
      <c r="N165" s="150"/>
      <c r="O165" s="150"/>
      <c r="P165" s="150"/>
      <c r="Q165" s="150"/>
      <c r="R165" s="150"/>
      <c r="S165" s="150"/>
      <c r="T165" s="150"/>
    </row>
    <row r="166" spans="3:20" ht="21.75" customHeight="1" x14ac:dyDescent="0.5">
      <c r="C166" s="150"/>
      <c r="D166" s="150"/>
      <c r="E166" s="150"/>
      <c r="F166" s="150"/>
      <c r="G166" s="150"/>
      <c r="H166" s="150"/>
      <c r="I166" s="150"/>
      <c r="J166" s="150"/>
      <c r="K166" s="150"/>
      <c r="L166" s="150"/>
      <c r="M166" s="150"/>
      <c r="N166" s="150"/>
      <c r="O166" s="150"/>
      <c r="P166" s="150"/>
      <c r="Q166" s="150"/>
      <c r="R166" s="150"/>
      <c r="S166" s="150"/>
      <c r="T166" s="150"/>
    </row>
    <row r="167" spans="3:20" ht="21.75" customHeight="1" x14ac:dyDescent="0.5">
      <c r="C167" s="150"/>
      <c r="D167" s="150"/>
      <c r="E167" s="150"/>
      <c r="F167" s="150"/>
      <c r="G167" s="150"/>
      <c r="H167" s="150"/>
      <c r="I167" s="150"/>
      <c r="J167" s="150"/>
      <c r="K167" s="150"/>
      <c r="L167" s="150"/>
      <c r="M167" s="150"/>
      <c r="N167" s="150"/>
      <c r="O167" s="150"/>
      <c r="P167" s="150"/>
      <c r="Q167" s="150"/>
      <c r="R167" s="150"/>
      <c r="S167" s="150"/>
      <c r="T167" s="150"/>
    </row>
    <row r="168" spans="3:20" ht="21.75" customHeight="1" x14ac:dyDescent="0.5">
      <c r="C168" s="150"/>
      <c r="D168" s="150"/>
      <c r="E168" s="150"/>
      <c r="F168" s="150"/>
      <c r="G168" s="150"/>
      <c r="H168" s="150"/>
      <c r="I168" s="150"/>
      <c r="J168" s="150"/>
      <c r="K168" s="150"/>
      <c r="L168" s="150"/>
      <c r="M168" s="150"/>
      <c r="N168" s="150"/>
      <c r="O168" s="150"/>
      <c r="P168" s="150"/>
      <c r="Q168" s="150"/>
      <c r="R168" s="150"/>
      <c r="S168" s="150"/>
      <c r="T168" s="150"/>
    </row>
    <row r="169" spans="3:20" ht="21.75" customHeight="1" x14ac:dyDescent="0.5">
      <c r="C169" s="150"/>
      <c r="D169" s="150"/>
      <c r="E169" s="150"/>
      <c r="F169" s="150"/>
      <c r="G169" s="150"/>
      <c r="H169" s="150"/>
      <c r="I169" s="150"/>
      <c r="J169" s="150"/>
      <c r="K169" s="150"/>
      <c r="L169" s="150"/>
      <c r="M169" s="150"/>
      <c r="N169" s="150"/>
      <c r="O169" s="150"/>
      <c r="P169" s="150"/>
      <c r="Q169" s="150"/>
      <c r="R169" s="150"/>
      <c r="S169" s="150"/>
      <c r="T169" s="150"/>
    </row>
    <row r="170" spans="3:20" ht="21.75" customHeight="1" x14ac:dyDescent="0.5">
      <c r="C170" s="150"/>
      <c r="D170" s="150"/>
      <c r="E170" s="150"/>
      <c r="F170" s="150"/>
      <c r="G170" s="150"/>
      <c r="H170" s="150"/>
      <c r="I170" s="150"/>
      <c r="J170" s="150"/>
      <c r="K170" s="150"/>
      <c r="L170" s="150"/>
      <c r="M170" s="150"/>
      <c r="N170" s="150"/>
      <c r="O170" s="150"/>
      <c r="P170" s="150"/>
      <c r="Q170" s="150"/>
      <c r="R170" s="150"/>
      <c r="S170" s="150"/>
      <c r="T170" s="150"/>
    </row>
    <row r="171" spans="3:20" ht="21.75" customHeight="1" x14ac:dyDescent="0.5">
      <c r="C171" s="150"/>
      <c r="D171" s="150"/>
      <c r="E171" s="150"/>
      <c r="F171" s="150"/>
      <c r="G171" s="150"/>
      <c r="H171" s="150"/>
      <c r="I171" s="150"/>
      <c r="J171" s="150"/>
      <c r="K171" s="150"/>
      <c r="L171" s="150"/>
      <c r="M171" s="150"/>
      <c r="N171" s="150"/>
      <c r="O171" s="150"/>
      <c r="P171" s="150"/>
      <c r="Q171" s="150"/>
      <c r="R171" s="150"/>
      <c r="S171" s="150"/>
      <c r="T171" s="150"/>
    </row>
    <row r="172" spans="3:20" ht="21.75" customHeight="1" x14ac:dyDescent="0.5">
      <c r="C172" s="150"/>
      <c r="D172" s="150"/>
      <c r="E172" s="150"/>
      <c r="F172" s="150"/>
      <c r="G172" s="150"/>
      <c r="H172" s="150"/>
      <c r="I172" s="150"/>
      <c r="J172" s="150"/>
      <c r="K172" s="150"/>
      <c r="L172" s="150"/>
      <c r="M172" s="150"/>
      <c r="N172" s="150"/>
      <c r="O172" s="150"/>
      <c r="P172" s="150"/>
      <c r="Q172" s="150"/>
      <c r="R172" s="150"/>
      <c r="S172" s="150"/>
      <c r="T172" s="150"/>
    </row>
    <row r="173" spans="3:20" ht="21.75" customHeight="1" x14ac:dyDescent="0.5">
      <c r="C173" s="150"/>
      <c r="D173" s="150"/>
      <c r="E173" s="150"/>
      <c r="F173" s="150"/>
      <c r="G173" s="150"/>
      <c r="H173" s="150"/>
      <c r="I173" s="150"/>
      <c r="J173" s="150"/>
      <c r="K173" s="150"/>
      <c r="L173" s="150"/>
      <c r="M173" s="150"/>
      <c r="N173" s="150"/>
      <c r="O173" s="150"/>
      <c r="P173" s="150"/>
      <c r="Q173" s="150"/>
      <c r="R173" s="150"/>
      <c r="S173" s="150"/>
      <c r="T173" s="150"/>
    </row>
    <row r="174" spans="3:20" ht="21.75" customHeight="1" x14ac:dyDescent="0.5">
      <c r="C174" s="150"/>
      <c r="D174" s="150"/>
      <c r="E174" s="150"/>
      <c r="F174" s="150"/>
      <c r="G174" s="150"/>
      <c r="H174" s="150"/>
      <c r="I174" s="150"/>
      <c r="J174" s="150"/>
      <c r="K174" s="150"/>
      <c r="L174" s="150"/>
      <c r="M174" s="150"/>
      <c r="N174" s="150"/>
      <c r="O174" s="150"/>
      <c r="P174" s="150"/>
      <c r="Q174" s="150"/>
      <c r="R174" s="150"/>
      <c r="S174" s="150"/>
      <c r="T174" s="150"/>
    </row>
    <row r="175" spans="3:20" ht="21.75" customHeight="1" x14ac:dyDescent="0.5">
      <c r="C175" s="150"/>
      <c r="D175" s="150"/>
      <c r="E175" s="150"/>
      <c r="F175" s="150"/>
      <c r="G175" s="150"/>
      <c r="H175" s="150"/>
      <c r="I175" s="150"/>
      <c r="J175" s="150"/>
      <c r="K175" s="150"/>
      <c r="L175" s="150"/>
      <c r="M175" s="150"/>
      <c r="N175" s="150"/>
      <c r="O175" s="150"/>
      <c r="P175" s="150"/>
      <c r="Q175" s="150"/>
      <c r="R175" s="150"/>
      <c r="S175" s="150"/>
      <c r="T175" s="150"/>
    </row>
    <row r="176" spans="3:20" ht="21.75" customHeight="1" x14ac:dyDescent="0.5">
      <c r="C176" s="150"/>
      <c r="D176" s="150"/>
      <c r="E176" s="150"/>
      <c r="F176" s="150"/>
      <c r="G176" s="150"/>
      <c r="H176" s="150"/>
      <c r="I176" s="150"/>
      <c r="J176" s="150"/>
      <c r="K176" s="150"/>
      <c r="L176" s="150"/>
      <c r="M176" s="150"/>
      <c r="N176" s="150"/>
      <c r="O176" s="150"/>
      <c r="P176" s="150"/>
      <c r="Q176" s="150"/>
      <c r="R176" s="150"/>
      <c r="S176" s="150"/>
      <c r="T176" s="150"/>
    </row>
    <row r="177" spans="3:20" ht="21.75" customHeight="1" x14ac:dyDescent="0.5">
      <c r="C177" s="150"/>
      <c r="D177" s="150"/>
      <c r="E177" s="150"/>
      <c r="F177" s="150"/>
      <c r="G177" s="150"/>
      <c r="H177" s="150"/>
      <c r="I177" s="150"/>
      <c r="J177" s="150"/>
      <c r="K177" s="150"/>
      <c r="L177" s="150"/>
      <c r="M177" s="150"/>
      <c r="N177" s="150"/>
      <c r="O177" s="150"/>
      <c r="P177" s="150"/>
      <c r="Q177" s="150"/>
      <c r="R177" s="150"/>
      <c r="S177" s="150"/>
      <c r="T177" s="150"/>
    </row>
    <row r="178" spans="3:20" ht="21.75" customHeight="1" x14ac:dyDescent="0.5">
      <c r="C178" s="150"/>
      <c r="D178" s="150"/>
      <c r="E178" s="150"/>
      <c r="F178" s="150"/>
      <c r="G178" s="150"/>
      <c r="H178" s="150"/>
      <c r="I178" s="150"/>
      <c r="J178" s="150"/>
      <c r="K178" s="150"/>
      <c r="L178" s="150"/>
      <c r="M178" s="150"/>
      <c r="N178" s="150"/>
      <c r="O178" s="150"/>
      <c r="P178" s="150"/>
      <c r="Q178" s="150"/>
      <c r="R178" s="150"/>
      <c r="S178" s="150"/>
      <c r="T178" s="150"/>
    </row>
    <row r="179" spans="3:20" ht="21.75" customHeight="1" x14ac:dyDescent="0.5">
      <c r="C179" s="150"/>
      <c r="D179" s="150"/>
      <c r="E179" s="150"/>
      <c r="F179" s="150"/>
      <c r="G179" s="150"/>
      <c r="H179" s="150"/>
      <c r="I179" s="150"/>
      <c r="J179" s="150"/>
      <c r="K179" s="150"/>
      <c r="L179" s="150"/>
      <c r="M179" s="150"/>
      <c r="N179" s="150"/>
      <c r="O179" s="150"/>
      <c r="P179" s="150"/>
      <c r="Q179" s="150"/>
      <c r="R179" s="150"/>
      <c r="S179" s="150"/>
      <c r="T179" s="150"/>
    </row>
    <row r="180" spans="3:20" ht="21.75" customHeight="1" x14ac:dyDescent="0.5">
      <c r="C180" s="150"/>
      <c r="D180" s="150"/>
      <c r="E180" s="150"/>
      <c r="F180" s="150"/>
      <c r="G180" s="150"/>
      <c r="H180" s="150"/>
      <c r="I180" s="150"/>
      <c r="J180" s="150"/>
      <c r="K180" s="150"/>
      <c r="L180" s="150"/>
      <c r="M180" s="150"/>
      <c r="N180" s="150"/>
      <c r="O180" s="150"/>
      <c r="P180" s="150"/>
      <c r="Q180" s="150"/>
      <c r="R180" s="150"/>
      <c r="S180" s="150"/>
      <c r="T180" s="150"/>
    </row>
    <row r="181" spans="3:20" ht="21.75" customHeight="1" x14ac:dyDescent="0.5">
      <c r="C181" s="150"/>
      <c r="D181" s="150"/>
      <c r="E181" s="150"/>
      <c r="F181" s="150"/>
      <c r="G181" s="150"/>
      <c r="H181" s="150"/>
      <c r="I181" s="150"/>
      <c r="J181" s="150"/>
      <c r="K181" s="150"/>
      <c r="L181" s="150"/>
      <c r="M181" s="150"/>
      <c r="N181" s="150"/>
      <c r="O181" s="150"/>
      <c r="P181" s="150"/>
      <c r="Q181" s="150"/>
      <c r="R181" s="150"/>
      <c r="S181" s="150"/>
      <c r="T181" s="150"/>
    </row>
    <row r="182" spans="3:20" ht="21.75" customHeight="1" x14ac:dyDescent="0.5">
      <c r="C182" s="150"/>
      <c r="D182" s="150"/>
      <c r="E182" s="150"/>
      <c r="F182" s="150"/>
      <c r="G182" s="150"/>
      <c r="H182" s="150"/>
      <c r="I182" s="150"/>
      <c r="J182" s="150"/>
      <c r="K182" s="150"/>
      <c r="L182" s="150"/>
      <c r="M182" s="150"/>
      <c r="N182" s="150"/>
      <c r="O182" s="150"/>
      <c r="P182" s="150"/>
      <c r="Q182" s="150"/>
      <c r="R182" s="150"/>
      <c r="S182" s="150"/>
      <c r="T182" s="150"/>
    </row>
    <row r="183" spans="3:20" ht="21.75" customHeight="1" x14ac:dyDescent="0.5">
      <c r="C183" s="150"/>
      <c r="D183" s="150"/>
      <c r="E183" s="150"/>
      <c r="F183" s="150"/>
      <c r="G183" s="150"/>
      <c r="H183" s="150"/>
      <c r="I183" s="150"/>
      <c r="J183" s="150"/>
      <c r="K183" s="150"/>
      <c r="L183" s="150"/>
      <c r="M183" s="150"/>
      <c r="N183" s="150"/>
      <c r="O183" s="150"/>
      <c r="P183" s="150"/>
      <c r="Q183" s="150"/>
      <c r="R183" s="150"/>
      <c r="S183" s="150"/>
      <c r="T183" s="150"/>
    </row>
    <row r="184" spans="3:20" ht="21.75" customHeight="1" x14ac:dyDescent="0.5">
      <c r="C184" s="150"/>
      <c r="D184" s="150"/>
      <c r="E184" s="150"/>
      <c r="F184" s="150"/>
      <c r="G184" s="150"/>
      <c r="H184" s="150"/>
      <c r="I184" s="150"/>
      <c r="J184" s="150"/>
      <c r="K184" s="150"/>
      <c r="L184" s="150"/>
      <c r="M184" s="150"/>
      <c r="N184" s="150"/>
      <c r="O184" s="150"/>
      <c r="P184" s="150"/>
      <c r="Q184" s="150"/>
      <c r="R184" s="150"/>
      <c r="S184" s="150"/>
      <c r="T184" s="150"/>
    </row>
    <row r="185" spans="3:20" ht="21.75" customHeight="1" x14ac:dyDescent="0.5">
      <c r="C185" s="150"/>
      <c r="D185" s="150"/>
      <c r="E185" s="150"/>
      <c r="F185" s="150"/>
      <c r="G185" s="150"/>
      <c r="H185" s="150"/>
      <c r="I185" s="150"/>
      <c r="J185" s="150"/>
      <c r="K185" s="150"/>
      <c r="L185" s="150"/>
      <c r="M185" s="150"/>
      <c r="N185" s="150"/>
      <c r="O185" s="150"/>
      <c r="P185" s="150"/>
      <c r="Q185" s="150"/>
      <c r="R185" s="150"/>
      <c r="S185" s="150"/>
      <c r="T185" s="150"/>
    </row>
    <row r="186" spans="3:20" ht="21.75" customHeight="1" x14ac:dyDescent="0.5">
      <c r="C186" s="150"/>
      <c r="D186" s="150"/>
      <c r="E186" s="150"/>
      <c r="F186" s="150"/>
      <c r="G186" s="150"/>
      <c r="H186" s="150"/>
      <c r="I186" s="150"/>
      <c r="J186" s="150"/>
      <c r="K186" s="150"/>
      <c r="L186" s="150"/>
      <c r="M186" s="150"/>
      <c r="N186" s="150"/>
      <c r="O186" s="150"/>
      <c r="P186" s="150"/>
      <c r="Q186" s="150"/>
      <c r="R186" s="150"/>
      <c r="S186" s="150"/>
      <c r="T186" s="150"/>
    </row>
    <row r="187" spans="3:20" ht="21.75" customHeight="1" x14ac:dyDescent="0.5">
      <c r="C187" s="150"/>
      <c r="D187" s="150"/>
      <c r="E187" s="150"/>
      <c r="F187" s="150"/>
      <c r="G187" s="150"/>
      <c r="H187" s="150"/>
      <c r="I187" s="150"/>
      <c r="J187" s="150"/>
      <c r="K187" s="150"/>
      <c r="L187" s="150"/>
      <c r="M187" s="150"/>
      <c r="N187" s="150"/>
      <c r="O187" s="150"/>
      <c r="P187" s="150"/>
      <c r="Q187" s="150"/>
      <c r="R187" s="150"/>
      <c r="S187" s="150"/>
      <c r="T187" s="150"/>
    </row>
    <row r="188" spans="3:20" ht="21.75" customHeight="1" x14ac:dyDescent="0.5">
      <c r="C188" s="150"/>
      <c r="D188" s="150"/>
      <c r="E188" s="150"/>
      <c r="F188" s="150"/>
      <c r="G188" s="150"/>
      <c r="H188" s="150"/>
      <c r="I188" s="150"/>
      <c r="J188" s="150"/>
      <c r="K188" s="150"/>
      <c r="L188" s="150"/>
      <c r="M188" s="150"/>
      <c r="N188" s="150"/>
      <c r="O188" s="150"/>
      <c r="P188" s="150"/>
      <c r="Q188" s="150"/>
      <c r="R188" s="150"/>
      <c r="S188" s="150"/>
      <c r="T188" s="150"/>
    </row>
    <row r="189" spans="3:20" ht="21.75" customHeight="1" x14ac:dyDescent="0.5">
      <c r="C189" s="150"/>
      <c r="D189" s="150"/>
      <c r="E189" s="150"/>
      <c r="F189" s="150"/>
      <c r="G189" s="150"/>
      <c r="H189" s="150"/>
      <c r="I189" s="150"/>
      <c r="J189" s="150"/>
      <c r="K189" s="150"/>
      <c r="L189" s="150"/>
      <c r="M189" s="150"/>
      <c r="N189" s="150"/>
      <c r="O189" s="150"/>
      <c r="P189" s="150"/>
      <c r="Q189" s="150"/>
      <c r="R189" s="150"/>
      <c r="S189" s="150"/>
      <c r="T189" s="150"/>
    </row>
    <row r="190" spans="3:20" ht="21.75" customHeight="1" x14ac:dyDescent="0.5">
      <c r="C190" s="150"/>
      <c r="D190" s="150"/>
      <c r="E190" s="150"/>
      <c r="F190" s="150"/>
      <c r="G190" s="150"/>
      <c r="H190" s="150"/>
      <c r="I190" s="150"/>
      <c r="J190" s="150"/>
      <c r="K190" s="150"/>
      <c r="L190" s="150"/>
      <c r="M190" s="150"/>
      <c r="N190" s="150"/>
      <c r="O190" s="150"/>
      <c r="P190" s="150"/>
      <c r="Q190" s="150"/>
      <c r="R190" s="150"/>
      <c r="S190" s="150"/>
      <c r="T190" s="150"/>
    </row>
    <row r="191" spans="3:20" ht="21.75" customHeight="1" x14ac:dyDescent="0.5">
      <c r="C191" s="150"/>
      <c r="D191" s="150"/>
      <c r="E191" s="150"/>
      <c r="F191" s="150"/>
      <c r="G191" s="150"/>
      <c r="H191" s="150"/>
      <c r="I191" s="150"/>
      <c r="J191" s="150"/>
      <c r="K191" s="150"/>
      <c r="L191" s="150"/>
      <c r="M191" s="150"/>
      <c r="N191" s="150"/>
      <c r="O191" s="150"/>
      <c r="P191" s="150"/>
      <c r="Q191" s="150"/>
      <c r="R191" s="150"/>
      <c r="S191" s="150"/>
      <c r="T191" s="150"/>
    </row>
    <row r="192" spans="3:20" ht="21.75" customHeight="1" x14ac:dyDescent="0.5">
      <c r="C192" s="150"/>
      <c r="D192" s="150"/>
      <c r="E192" s="150"/>
      <c r="F192" s="150"/>
      <c r="G192" s="150"/>
      <c r="H192" s="150"/>
      <c r="I192" s="150"/>
      <c r="J192" s="150"/>
      <c r="K192" s="150"/>
      <c r="L192" s="150"/>
      <c r="M192" s="150"/>
      <c r="N192" s="150"/>
      <c r="O192" s="150"/>
      <c r="P192" s="150"/>
      <c r="Q192" s="150"/>
      <c r="R192" s="150"/>
      <c r="S192" s="150"/>
      <c r="T192" s="150"/>
    </row>
    <row r="193" spans="3:20" ht="21.75" customHeight="1" x14ac:dyDescent="0.5">
      <c r="C193" s="150"/>
      <c r="D193" s="150"/>
      <c r="E193" s="150"/>
      <c r="F193" s="150"/>
      <c r="G193" s="150"/>
      <c r="H193" s="150"/>
      <c r="I193" s="150"/>
      <c r="J193" s="150"/>
      <c r="K193" s="150"/>
      <c r="L193" s="150"/>
      <c r="M193" s="150"/>
      <c r="N193" s="150"/>
      <c r="O193" s="150"/>
      <c r="P193" s="150"/>
      <c r="Q193" s="150"/>
      <c r="R193" s="150"/>
      <c r="S193" s="150"/>
      <c r="T193" s="150"/>
    </row>
    <row r="194" spans="3:20" ht="21.75" customHeight="1" x14ac:dyDescent="0.5">
      <c r="C194" s="150"/>
      <c r="D194" s="150"/>
      <c r="E194" s="150"/>
      <c r="F194" s="150"/>
      <c r="G194" s="150"/>
      <c r="H194" s="150"/>
      <c r="I194" s="150"/>
      <c r="J194" s="150"/>
      <c r="K194" s="150"/>
      <c r="L194" s="150"/>
      <c r="M194" s="150"/>
      <c r="N194" s="150"/>
      <c r="O194" s="150"/>
      <c r="P194" s="150"/>
      <c r="Q194" s="150"/>
      <c r="R194" s="150"/>
      <c r="S194" s="150"/>
      <c r="T194" s="150"/>
    </row>
    <row r="195" spans="3:20" ht="21.75" customHeight="1" x14ac:dyDescent="0.5">
      <c r="C195" s="150"/>
      <c r="D195" s="150"/>
      <c r="E195" s="150"/>
      <c r="F195" s="150"/>
      <c r="G195" s="150"/>
      <c r="H195" s="150"/>
      <c r="I195" s="150"/>
      <c r="J195" s="150"/>
      <c r="K195" s="150"/>
      <c r="L195" s="150"/>
      <c r="M195" s="150"/>
      <c r="N195" s="150"/>
      <c r="O195" s="150"/>
      <c r="P195" s="150"/>
      <c r="Q195" s="150"/>
      <c r="R195" s="150"/>
      <c r="S195" s="150"/>
      <c r="T195" s="150"/>
    </row>
    <row r="196" spans="3:20" ht="21.75" customHeight="1" x14ac:dyDescent="0.5">
      <c r="C196" s="150"/>
      <c r="D196" s="150"/>
      <c r="E196" s="150"/>
      <c r="F196" s="150"/>
      <c r="G196" s="150"/>
      <c r="H196" s="150"/>
      <c r="I196" s="150"/>
      <c r="J196" s="150"/>
      <c r="K196" s="150"/>
      <c r="L196" s="150"/>
      <c r="M196" s="150"/>
      <c r="N196" s="150"/>
      <c r="O196" s="150"/>
      <c r="P196" s="150"/>
      <c r="Q196" s="150"/>
      <c r="R196" s="150"/>
      <c r="S196" s="150"/>
      <c r="T196" s="150"/>
    </row>
    <row r="197" spans="3:20" ht="21.75" customHeight="1" x14ac:dyDescent="0.5">
      <c r="C197" s="150"/>
      <c r="D197" s="150"/>
      <c r="E197" s="150"/>
      <c r="F197" s="150"/>
      <c r="G197" s="150"/>
      <c r="H197" s="150"/>
      <c r="I197" s="150"/>
      <c r="J197" s="150"/>
      <c r="K197" s="150"/>
      <c r="L197" s="150"/>
      <c r="M197" s="150"/>
      <c r="N197" s="150"/>
      <c r="O197" s="150"/>
      <c r="P197" s="150"/>
      <c r="Q197" s="150"/>
      <c r="R197" s="150"/>
      <c r="S197" s="150"/>
      <c r="T197" s="150"/>
    </row>
    <row r="198" spans="3:20" ht="21.75" customHeight="1" x14ac:dyDescent="0.5">
      <c r="C198" s="150"/>
      <c r="D198" s="150"/>
      <c r="E198" s="150"/>
      <c r="F198" s="150"/>
      <c r="G198" s="150"/>
      <c r="H198" s="150"/>
      <c r="I198" s="150"/>
      <c r="J198" s="150"/>
      <c r="K198" s="150"/>
      <c r="L198" s="150"/>
      <c r="M198" s="150"/>
      <c r="N198" s="150"/>
      <c r="O198" s="150"/>
      <c r="P198" s="150"/>
      <c r="Q198" s="150"/>
      <c r="R198" s="150"/>
      <c r="S198" s="150"/>
      <c r="T198" s="150"/>
    </row>
    <row r="199" spans="3:20" ht="21.75" customHeight="1" x14ac:dyDescent="0.5">
      <c r="C199" s="150"/>
      <c r="D199" s="150"/>
      <c r="E199" s="150"/>
      <c r="F199" s="150"/>
      <c r="G199" s="150"/>
      <c r="H199" s="150"/>
      <c r="I199" s="150"/>
      <c r="J199" s="150"/>
      <c r="K199" s="150"/>
      <c r="L199" s="150"/>
      <c r="M199" s="150"/>
      <c r="N199" s="150"/>
      <c r="O199" s="150"/>
      <c r="P199" s="150"/>
      <c r="Q199" s="150"/>
      <c r="R199" s="150"/>
      <c r="S199" s="150"/>
      <c r="T199" s="150"/>
    </row>
    <row r="200" spans="3:20" ht="21.75" customHeight="1" x14ac:dyDescent="0.5">
      <c r="C200" s="150"/>
      <c r="D200" s="150"/>
      <c r="E200" s="150"/>
      <c r="F200" s="150"/>
      <c r="G200" s="150"/>
      <c r="H200" s="150"/>
      <c r="I200" s="150"/>
      <c r="J200" s="150"/>
      <c r="K200" s="150"/>
      <c r="L200" s="150"/>
      <c r="M200" s="150"/>
      <c r="N200" s="150"/>
      <c r="O200" s="150"/>
      <c r="P200" s="150"/>
      <c r="Q200" s="150"/>
      <c r="R200" s="150"/>
      <c r="S200" s="150"/>
      <c r="T200" s="150"/>
    </row>
  </sheetData>
  <mergeCells count="12">
    <mergeCell ref="U9:U11"/>
    <mergeCell ref="B9:B11"/>
    <mergeCell ref="B4:K4"/>
    <mergeCell ref="L4:U4"/>
    <mergeCell ref="C9:C11"/>
    <mergeCell ref="D9:D11"/>
    <mergeCell ref="E9:E11"/>
    <mergeCell ref="F9:F11"/>
    <mergeCell ref="G9:G11"/>
    <mergeCell ref="H9:H11"/>
    <mergeCell ref="I9:K9"/>
    <mergeCell ref="L9:T9"/>
  </mergeCells>
  <printOptions horizontalCentered="1"/>
  <pageMargins left="0.196850393700787" right="0.196850393700787" top="0.39370078740157499" bottom="0.39370078740157499" header="0.511811023622047" footer="0.511811023622047"/>
  <pageSetup paperSize="9" scale="44" fitToHeight="2" orientation="portrait" r:id="rId1"/>
  <headerFooter alignWithMargins="0">
    <oddFooter>&amp;C&amp;"Times New Roman,Regular"&amp;20- &amp;P+11 -</oddFooter>
  </headerFooter>
  <colBreaks count="1" manualBreakCount="1">
    <brk id="11" max="7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4"/>
  <dimension ref="A1:AH139"/>
  <sheetViews>
    <sheetView rightToLeft="1" view="pageBreakPreview" zoomScale="50" zoomScaleSheetLayoutView="50" workbookViewId="0"/>
  </sheetViews>
  <sheetFormatPr defaultRowHeight="15" x14ac:dyDescent="0.35"/>
  <cols>
    <col min="1" max="1" width="4" style="47" customWidth="1"/>
    <col min="2" max="2" width="64.85546875" style="47" customWidth="1"/>
    <col min="3" max="3" width="16.42578125" style="47" customWidth="1"/>
    <col min="4" max="11" width="16.7109375" style="47" customWidth="1"/>
    <col min="12" max="20" width="16.42578125" style="47" customWidth="1"/>
    <col min="21" max="21" width="64" style="47" customWidth="1"/>
    <col min="22" max="22" width="9.140625" style="47"/>
    <col min="23" max="23" width="14.28515625" style="47" bestFit="1" customWidth="1"/>
    <col min="24" max="31" width="9.140625" style="47"/>
    <col min="32" max="32" width="11.42578125" style="47" bestFit="1" customWidth="1"/>
    <col min="33" max="33" width="14.28515625" style="47" bestFit="1" customWidth="1"/>
    <col min="34" max="34" width="13.28515625" style="47" customWidth="1"/>
    <col min="35" max="16384" width="9.140625" style="47"/>
  </cols>
  <sheetData>
    <row r="1" spans="1:34" s="5" customFormat="1" ht="13.5" customHeight="1" x14ac:dyDescent="0.65">
      <c r="B1" s="2"/>
      <c r="C1" s="2"/>
      <c r="D1" s="2"/>
      <c r="E1" s="2"/>
      <c r="F1" s="2"/>
      <c r="G1" s="2"/>
      <c r="H1" s="2"/>
      <c r="I1" s="2"/>
      <c r="J1" s="2"/>
      <c r="K1" s="2"/>
      <c r="L1" s="2"/>
      <c r="M1" s="2"/>
      <c r="N1" s="2"/>
      <c r="O1" s="2"/>
      <c r="P1" s="2"/>
      <c r="Q1" s="2"/>
      <c r="R1" s="2"/>
      <c r="S1" s="2"/>
      <c r="T1" s="2"/>
    </row>
    <row r="2" spans="1:34" s="5" customFormat="1" ht="13.5" customHeight="1" x14ac:dyDescent="0.65">
      <c r="B2" s="2"/>
      <c r="C2" s="2"/>
      <c r="D2" s="2"/>
      <c r="E2" s="2"/>
      <c r="F2" s="2"/>
      <c r="G2" s="2"/>
      <c r="H2" s="2"/>
      <c r="I2" s="2"/>
      <c r="J2" s="2"/>
      <c r="K2" s="2"/>
      <c r="L2" s="2"/>
      <c r="M2" s="2"/>
      <c r="N2" s="2"/>
      <c r="O2" s="2"/>
      <c r="P2" s="2"/>
      <c r="Q2" s="2"/>
      <c r="R2" s="2"/>
      <c r="S2" s="2"/>
      <c r="T2" s="2"/>
    </row>
    <row r="3" spans="1:34" s="5" customFormat="1" ht="13.5" customHeight="1" x14ac:dyDescent="0.65">
      <c r="B3" s="2"/>
      <c r="C3" s="2"/>
      <c r="D3" s="2"/>
      <c r="E3" s="2"/>
      <c r="F3" s="2"/>
      <c r="G3" s="2"/>
      <c r="H3" s="2"/>
      <c r="I3" s="2"/>
      <c r="J3" s="2"/>
      <c r="K3" s="2"/>
      <c r="L3" s="2"/>
      <c r="M3" s="2"/>
      <c r="N3" s="2"/>
      <c r="O3" s="2"/>
      <c r="P3" s="2"/>
      <c r="Q3" s="2"/>
      <c r="R3" s="2"/>
      <c r="S3" s="2"/>
      <c r="T3" s="2"/>
    </row>
    <row r="4" spans="1:34" s="463" customFormat="1" ht="36.75" x14ac:dyDescent="0.85">
      <c r="B4" s="1749" t="s">
        <v>1916</v>
      </c>
      <c r="C4" s="1749"/>
      <c r="D4" s="1749"/>
      <c r="E4" s="1749"/>
      <c r="F4" s="1749"/>
      <c r="G4" s="1749"/>
      <c r="H4" s="1749"/>
      <c r="I4" s="1749"/>
      <c r="J4" s="1749"/>
      <c r="K4" s="1749"/>
      <c r="L4" s="1741" t="s">
        <v>1917</v>
      </c>
      <c r="M4" s="1741"/>
      <c r="N4" s="1741"/>
      <c r="O4" s="1741"/>
      <c r="P4" s="1741"/>
      <c r="Q4" s="1741"/>
      <c r="R4" s="1741"/>
      <c r="S4" s="1741"/>
      <c r="T4" s="1741"/>
      <c r="U4" s="1741"/>
      <c r="V4" s="462"/>
      <c r="W4" s="462"/>
      <c r="X4" s="462"/>
      <c r="Y4" s="462"/>
      <c r="Z4" s="462"/>
      <c r="AA4" s="462"/>
      <c r="AB4" s="462"/>
      <c r="AC4" s="462"/>
      <c r="AD4" s="462"/>
      <c r="AE4" s="462"/>
      <c r="AF4" s="462"/>
      <c r="AG4" s="462"/>
    </row>
    <row r="5" spans="1:34" s="75" customFormat="1" ht="13.5" customHeight="1" x14ac:dyDescent="0.65">
      <c r="B5" s="74"/>
      <c r="C5" s="74"/>
      <c r="D5" s="74"/>
      <c r="E5" s="74"/>
      <c r="F5" s="74"/>
      <c r="G5" s="74"/>
      <c r="H5" s="74"/>
      <c r="I5" s="74"/>
      <c r="J5" s="74"/>
      <c r="K5" s="74"/>
      <c r="L5" s="74"/>
      <c r="M5" s="74"/>
      <c r="N5" s="74"/>
      <c r="O5" s="74"/>
      <c r="P5" s="74"/>
      <c r="Q5" s="74"/>
      <c r="R5" s="74"/>
      <c r="S5" s="74"/>
      <c r="T5" s="74"/>
      <c r="U5" s="74"/>
    </row>
    <row r="6" spans="1:34" s="75" customFormat="1" ht="13.5" customHeight="1" x14ac:dyDescent="0.65">
      <c r="B6" s="74"/>
      <c r="C6" s="74"/>
      <c r="D6" s="74"/>
      <c r="E6" s="74"/>
      <c r="F6" s="74"/>
      <c r="G6" s="74"/>
      <c r="H6" s="74"/>
      <c r="I6" s="74"/>
      <c r="J6" s="74"/>
      <c r="K6" s="74"/>
      <c r="L6" s="74"/>
      <c r="M6" s="74"/>
      <c r="N6" s="74"/>
      <c r="O6" s="74"/>
      <c r="P6" s="74"/>
      <c r="Q6" s="74"/>
      <c r="R6" s="74"/>
      <c r="S6" s="74"/>
      <c r="T6" s="74"/>
      <c r="U6" s="74"/>
    </row>
    <row r="7" spans="1:34" s="412" customFormat="1" ht="22.5" x14ac:dyDescent="0.5">
      <c r="B7" s="1655" t="s">
        <v>1718</v>
      </c>
      <c r="U7" s="225" t="s">
        <v>1722</v>
      </c>
    </row>
    <row r="8" spans="1:34" s="75" customFormat="1" ht="10.5" customHeight="1" thickBot="1" x14ac:dyDescent="0.7">
      <c r="B8" s="74"/>
      <c r="C8" s="74"/>
      <c r="D8" s="74"/>
      <c r="E8" s="74"/>
      <c r="F8" s="74"/>
      <c r="G8" s="74"/>
      <c r="H8" s="74"/>
      <c r="I8" s="74"/>
      <c r="J8" s="74"/>
      <c r="K8" s="74"/>
      <c r="L8" s="74"/>
      <c r="M8" s="74"/>
      <c r="N8" s="74"/>
      <c r="O8" s="74"/>
      <c r="P8" s="74"/>
      <c r="Q8" s="74"/>
      <c r="R8" s="74"/>
      <c r="S8" s="74"/>
      <c r="T8" s="74"/>
      <c r="U8" s="74"/>
    </row>
    <row r="9" spans="1:34" s="1479" customFormat="1" ht="25.5" customHeight="1" thickTop="1" x14ac:dyDescent="0.7">
      <c r="A9" s="254"/>
      <c r="B9" s="1746" t="s">
        <v>883</v>
      </c>
      <c r="C9" s="1736">
        <v>2015</v>
      </c>
      <c r="D9" s="1736">
        <v>2016</v>
      </c>
      <c r="E9" s="1736">
        <v>2017</v>
      </c>
      <c r="F9" s="1736">
        <v>2018</v>
      </c>
      <c r="G9" s="1736">
        <v>2019</v>
      </c>
      <c r="H9" s="1736">
        <v>2020</v>
      </c>
      <c r="I9" s="1763">
        <v>2020</v>
      </c>
      <c r="J9" s="1764"/>
      <c r="K9" s="1764"/>
      <c r="L9" s="1761">
        <v>2020</v>
      </c>
      <c r="M9" s="1761"/>
      <c r="N9" s="1761"/>
      <c r="O9" s="1761"/>
      <c r="P9" s="1761"/>
      <c r="Q9" s="1761"/>
      <c r="R9" s="1761"/>
      <c r="S9" s="1761"/>
      <c r="T9" s="1762"/>
      <c r="U9" s="1743" t="s">
        <v>882</v>
      </c>
    </row>
    <row r="10" spans="1:34" s="254" customFormat="1" ht="21.75" customHeight="1" x14ac:dyDescent="0.7">
      <c r="B10" s="1747"/>
      <c r="C10" s="1737"/>
      <c r="D10" s="1737"/>
      <c r="E10" s="1737"/>
      <c r="F10" s="1737"/>
      <c r="G10" s="1737"/>
      <c r="H10" s="1737"/>
      <c r="I10" s="362" t="s">
        <v>372</v>
      </c>
      <c r="J10" s="363" t="s">
        <v>373</v>
      </c>
      <c r="K10" s="363" t="s">
        <v>374</v>
      </c>
      <c r="L10" s="363" t="s">
        <v>375</v>
      </c>
      <c r="M10" s="363" t="s">
        <v>376</v>
      </c>
      <c r="N10" s="363" t="s">
        <v>366</v>
      </c>
      <c r="O10" s="363" t="s">
        <v>367</v>
      </c>
      <c r="P10" s="363" t="s">
        <v>368</v>
      </c>
      <c r="Q10" s="363" t="s">
        <v>369</v>
      </c>
      <c r="R10" s="363" t="s">
        <v>370</v>
      </c>
      <c r="S10" s="363" t="s">
        <v>371</v>
      </c>
      <c r="T10" s="364" t="s">
        <v>1466</v>
      </c>
      <c r="U10" s="1744"/>
    </row>
    <row r="11" spans="1:34" s="334" customFormat="1" ht="21.75" customHeight="1" x14ac:dyDescent="0.7">
      <c r="A11" s="254"/>
      <c r="B11" s="1748"/>
      <c r="C11" s="1738"/>
      <c r="D11" s="1738"/>
      <c r="E11" s="1738"/>
      <c r="F11" s="1738"/>
      <c r="G11" s="1738"/>
      <c r="H11" s="1738"/>
      <c r="I11" s="365" t="s">
        <v>669</v>
      </c>
      <c r="J11" s="366" t="s">
        <v>149</v>
      </c>
      <c r="K11" s="366" t="s">
        <v>150</v>
      </c>
      <c r="L11" s="366" t="s">
        <v>151</v>
      </c>
      <c r="M11" s="366" t="s">
        <v>365</v>
      </c>
      <c r="N11" s="366" t="s">
        <v>663</v>
      </c>
      <c r="O11" s="366" t="s">
        <v>664</v>
      </c>
      <c r="P11" s="366" t="s">
        <v>665</v>
      </c>
      <c r="Q11" s="366" t="s">
        <v>666</v>
      </c>
      <c r="R11" s="366" t="s">
        <v>667</v>
      </c>
      <c r="S11" s="366" t="s">
        <v>668</v>
      </c>
      <c r="T11" s="367" t="s">
        <v>662</v>
      </c>
      <c r="U11" s="1745"/>
    </row>
    <row r="12" spans="1:34" s="360" customFormat="1" ht="26.1" customHeight="1" x14ac:dyDescent="0.2">
      <c r="B12" s="450" t="s">
        <v>965</v>
      </c>
      <c r="C12" s="652"/>
      <c r="D12" s="652"/>
      <c r="E12" s="652"/>
      <c r="F12" s="652"/>
      <c r="G12" s="652"/>
      <c r="H12" s="652"/>
      <c r="I12" s="1038"/>
      <c r="J12" s="1039"/>
      <c r="K12" s="1039"/>
      <c r="L12" s="1039"/>
      <c r="M12" s="1039"/>
      <c r="N12" s="1039"/>
      <c r="O12" s="1039"/>
      <c r="P12" s="1039"/>
      <c r="Q12" s="1039"/>
      <c r="R12" s="1039"/>
      <c r="S12" s="1039"/>
      <c r="T12" s="1040"/>
      <c r="U12" s="1084" t="s">
        <v>1002</v>
      </c>
    </row>
    <row r="13" spans="1:34" s="360" customFormat="1" ht="12" customHeight="1" x14ac:dyDescent="0.2">
      <c r="B13" s="598"/>
      <c r="C13" s="652"/>
      <c r="D13" s="652"/>
      <c r="E13" s="652"/>
      <c r="F13" s="652"/>
      <c r="G13" s="652"/>
      <c r="H13" s="652"/>
      <c r="I13" s="1038"/>
      <c r="J13" s="1039"/>
      <c r="K13" s="1039"/>
      <c r="L13" s="1039"/>
      <c r="M13" s="1039"/>
      <c r="N13" s="1039"/>
      <c r="O13" s="1039"/>
      <c r="P13" s="1039"/>
      <c r="Q13" s="1039"/>
      <c r="R13" s="1039"/>
      <c r="S13" s="1039"/>
      <c r="T13" s="1040"/>
      <c r="U13" s="1035"/>
    </row>
    <row r="14" spans="1:34" s="360" customFormat="1" ht="26.1" customHeight="1" x14ac:dyDescent="0.2">
      <c r="B14" s="449" t="s">
        <v>527</v>
      </c>
      <c r="C14" s="852">
        <v>17781.762465658805</v>
      </c>
      <c r="D14" s="852">
        <v>30547.632799036899</v>
      </c>
      <c r="E14" s="852">
        <v>38462.834638420907</v>
      </c>
      <c r="F14" s="852">
        <v>48191.554723686</v>
      </c>
      <c r="G14" s="852">
        <v>75146.236081369992</v>
      </c>
      <c r="H14" s="852">
        <v>210843.43955454999</v>
      </c>
      <c r="I14" s="765">
        <v>78239.306572300004</v>
      </c>
      <c r="J14" s="763">
        <v>87883.364794379988</v>
      </c>
      <c r="K14" s="763">
        <v>94803.451319150001</v>
      </c>
      <c r="L14" s="763">
        <v>127190.54728310001</v>
      </c>
      <c r="M14" s="763">
        <v>146005.20666152</v>
      </c>
      <c r="N14" s="763">
        <v>135873.35239510998</v>
      </c>
      <c r="O14" s="763">
        <v>163987.52221269</v>
      </c>
      <c r="P14" s="763">
        <v>165338.62755444003</v>
      </c>
      <c r="Q14" s="763">
        <v>161116.84052355998</v>
      </c>
      <c r="R14" s="763">
        <v>166618.48505228999</v>
      </c>
      <c r="S14" s="763">
        <v>182447.00810593003</v>
      </c>
      <c r="T14" s="764">
        <v>210843.43955454999</v>
      </c>
      <c r="U14" s="597" t="s">
        <v>1198</v>
      </c>
      <c r="V14" s="821"/>
      <c r="W14" s="821"/>
      <c r="X14" s="821"/>
      <c r="Y14" s="821"/>
      <c r="Z14" s="821"/>
      <c r="AA14" s="821"/>
      <c r="AB14" s="821"/>
      <c r="AC14" s="821"/>
      <c r="AD14" s="821"/>
      <c r="AE14" s="821"/>
      <c r="AF14" s="821"/>
      <c r="AG14" s="821"/>
      <c r="AH14" s="821"/>
    </row>
    <row r="15" spans="1:34" s="360" customFormat="1" ht="26.1" customHeight="1" x14ac:dyDescent="0.2">
      <c r="B15" s="598" t="s">
        <v>954</v>
      </c>
      <c r="C15" s="856">
        <v>37.471910350000002</v>
      </c>
      <c r="D15" s="856">
        <v>11.762050839999999</v>
      </c>
      <c r="E15" s="856">
        <v>12.197134929999999</v>
      </c>
      <c r="F15" s="856">
        <v>26.454271340000002</v>
      </c>
      <c r="G15" s="856">
        <v>38.591161990000003</v>
      </c>
      <c r="H15" s="856">
        <v>23.845859230000002</v>
      </c>
      <c r="I15" s="762">
        <v>38.690573619999995</v>
      </c>
      <c r="J15" s="760">
        <v>76.110493790000007</v>
      </c>
      <c r="K15" s="760">
        <v>76.135004999999992</v>
      </c>
      <c r="L15" s="760">
        <v>76.240068669999999</v>
      </c>
      <c r="M15" s="760">
        <v>71.29287914999999</v>
      </c>
      <c r="N15" s="760">
        <v>73.185054690000001</v>
      </c>
      <c r="O15" s="760">
        <v>43.554941830000004</v>
      </c>
      <c r="P15" s="760">
        <v>43.607324670000004</v>
      </c>
      <c r="Q15" s="760">
        <v>23.533853859999997</v>
      </c>
      <c r="R15" s="760">
        <v>23.681469549999999</v>
      </c>
      <c r="S15" s="760">
        <v>23.756560720000003</v>
      </c>
      <c r="T15" s="761">
        <v>23.845859230000002</v>
      </c>
      <c r="U15" s="599" t="s">
        <v>1159</v>
      </c>
      <c r="V15" s="821"/>
      <c r="W15" s="821"/>
      <c r="X15" s="821"/>
      <c r="Y15" s="821"/>
      <c r="Z15" s="821"/>
      <c r="AA15" s="821"/>
      <c r="AB15" s="821"/>
      <c r="AC15" s="821"/>
      <c r="AD15" s="821"/>
      <c r="AE15" s="821"/>
      <c r="AF15" s="821"/>
      <c r="AG15" s="821"/>
      <c r="AH15" s="821"/>
    </row>
    <row r="16" spans="1:34" s="360" customFormat="1" ht="26.1" customHeight="1" x14ac:dyDescent="0.2">
      <c r="B16" s="598" t="s">
        <v>955</v>
      </c>
      <c r="C16" s="856">
        <v>17729.336555308804</v>
      </c>
      <c r="D16" s="856">
        <v>30535.8707481969</v>
      </c>
      <c r="E16" s="856">
        <v>34830.675680370907</v>
      </c>
      <c r="F16" s="856">
        <v>37956.497685966002</v>
      </c>
      <c r="G16" s="856">
        <v>60319.893998179999</v>
      </c>
      <c r="H16" s="856">
        <v>190450.39035258</v>
      </c>
      <c r="I16" s="762">
        <v>63612.935581040001</v>
      </c>
      <c r="J16" s="760">
        <v>72223.974952639997</v>
      </c>
      <c r="K16" s="760">
        <v>79072.262681149994</v>
      </c>
      <c r="L16" s="760">
        <v>111429.30955748001</v>
      </c>
      <c r="M16" s="760">
        <v>127202.78204817999</v>
      </c>
      <c r="N16" s="760">
        <v>116013.06394728</v>
      </c>
      <c r="O16" s="760">
        <v>141864.64150233002</v>
      </c>
      <c r="P16" s="760">
        <v>143104.26839226001</v>
      </c>
      <c r="Q16" s="760">
        <v>135816.84671324998</v>
      </c>
      <c r="R16" s="760">
        <v>147232.46290503</v>
      </c>
      <c r="S16" s="760">
        <v>164243.68804642002</v>
      </c>
      <c r="T16" s="761">
        <v>190450.39035258</v>
      </c>
      <c r="U16" s="599" t="s">
        <v>1272</v>
      </c>
      <c r="V16" s="821"/>
      <c r="W16" s="821"/>
      <c r="X16" s="821"/>
      <c r="Y16" s="821"/>
      <c r="Z16" s="821"/>
      <c r="AA16" s="821"/>
      <c r="AB16" s="821"/>
      <c r="AC16" s="821"/>
      <c r="AD16" s="821"/>
      <c r="AE16" s="821"/>
      <c r="AF16" s="821"/>
      <c r="AG16" s="821"/>
      <c r="AH16" s="821"/>
    </row>
    <row r="17" spans="2:34" s="360" customFormat="1" ht="26.1" customHeight="1" x14ac:dyDescent="0.2">
      <c r="B17" s="598" t="s">
        <v>956</v>
      </c>
      <c r="C17" s="856">
        <v>14.954000000000001</v>
      </c>
      <c r="D17" s="856">
        <v>0</v>
      </c>
      <c r="E17" s="856">
        <v>3619.9618231199997</v>
      </c>
      <c r="F17" s="856">
        <v>10208.60276638</v>
      </c>
      <c r="G17" s="856">
        <v>14787.750921199999</v>
      </c>
      <c r="H17" s="856">
        <v>20369.203342740002</v>
      </c>
      <c r="I17" s="762">
        <v>14587.68041764</v>
      </c>
      <c r="J17" s="760">
        <v>15583.27934795</v>
      </c>
      <c r="K17" s="760">
        <v>15655.053632999998</v>
      </c>
      <c r="L17" s="760">
        <v>15684.99765695</v>
      </c>
      <c r="M17" s="760">
        <v>18731.131734189999</v>
      </c>
      <c r="N17" s="760">
        <v>19787.103393139998</v>
      </c>
      <c r="O17" s="760">
        <v>22079.325768530001</v>
      </c>
      <c r="P17" s="760">
        <v>22190.751837509997</v>
      </c>
      <c r="Q17" s="760">
        <v>25276.459956450002</v>
      </c>
      <c r="R17" s="760">
        <v>19362.340677709999</v>
      </c>
      <c r="S17" s="760">
        <v>18179.563498790001</v>
      </c>
      <c r="T17" s="761">
        <v>20369.203342740002</v>
      </c>
      <c r="U17" s="599" t="s">
        <v>1276</v>
      </c>
      <c r="V17" s="821"/>
      <c r="W17" s="821"/>
      <c r="X17" s="821"/>
      <c r="Y17" s="821"/>
      <c r="Z17" s="821"/>
      <c r="AA17" s="821"/>
      <c r="AB17" s="821"/>
      <c r="AC17" s="821"/>
      <c r="AD17" s="821"/>
      <c r="AE17" s="821"/>
      <c r="AF17" s="821"/>
      <c r="AG17" s="821"/>
      <c r="AH17" s="821"/>
    </row>
    <row r="18" spans="2:34" s="360" customFormat="1" ht="26.1" customHeight="1" x14ac:dyDescent="0.2">
      <c r="B18" s="449" t="s">
        <v>180</v>
      </c>
      <c r="C18" s="852">
        <v>642809.48455738451</v>
      </c>
      <c r="D18" s="852">
        <v>829002.30573511869</v>
      </c>
      <c r="E18" s="852">
        <v>983528.83979748166</v>
      </c>
      <c r="F18" s="852">
        <v>1270278.3780053658</v>
      </c>
      <c r="G18" s="852">
        <v>1326820.1521760672</v>
      </c>
      <c r="H18" s="852">
        <v>2461723.3892742353</v>
      </c>
      <c r="I18" s="765">
        <v>1306945.4124950757</v>
      </c>
      <c r="J18" s="763">
        <v>1636165.6766407331</v>
      </c>
      <c r="K18" s="763">
        <v>1639086.1460296337</v>
      </c>
      <c r="L18" s="763">
        <v>1650395.9311340945</v>
      </c>
      <c r="M18" s="763">
        <v>1621849.3701808825</v>
      </c>
      <c r="N18" s="763">
        <v>2181336.0245136712</v>
      </c>
      <c r="O18" s="763">
        <v>2145552.6787710157</v>
      </c>
      <c r="P18" s="763">
        <v>2185517.5095448606</v>
      </c>
      <c r="Q18" s="763">
        <v>2296422.1775652315</v>
      </c>
      <c r="R18" s="763">
        <v>2396075.3714264939</v>
      </c>
      <c r="S18" s="763">
        <v>2459414.9253497566</v>
      </c>
      <c r="T18" s="764">
        <v>2461723.3892742353</v>
      </c>
      <c r="U18" s="597" t="s">
        <v>1199</v>
      </c>
      <c r="V18" s="821"/>
      <c r="W18" s="821"/>
      <c r="X18" s="821"/>
      <c r="Y18" s="821"/>
      <c r="Z18" s="821"/>
      <c r="AA18" s="821"/>
      <c r="AB18" s="821"/>
      <c r="AC18" s="821"/>
      <c r="AD18" s="821"/>
      <c r="AE18" s="821"/>
      <c r="AF18" s="821"/>
      <c r="AG18" s="821"/>
      <c r="AH18" s="821"/>
    </row>
    <row r="19" spans="2:34" s="360" customFormat="1" ht="26.1" customHeight="1" x14ac:dyDescent="0.2">
      <c r="B19" s="598" t="s">
        <v>953</v>
      </c>
      <c r="C19" s="856">
        <v>621407.87118308304</v>
      </c>
      <c r="D19" s="856">
        <v>788819.83690029418</v>
      </c>
      <c r="E19" s="856">
        <v>935200.55811314122</v>
      </c>
      <c r="F19" s="856">
        <v>1199493.9223560989</v>
      </c>
      <c r="G19" s="856">
        <v>1239625.1588076069</v>
      </c>
      <c r="H19" s="856">
        <v>2293204.4048787826</v>
      </c>
      <c r="I19" s="762">
        <v>1221382.1903219393</v>
      </c>
      <c r="J19" s="760">
        <v>1516397.8775973571</v>
      </c>
      <c r="K19" s="760">
        <v>1517926.0682864145</v>
      </c>
      <c r="L19" s="760">
        <v>1521169.4495203425</v>
      </c>
      <c r="M19" s="760">
        <v>1496782.2687200767</v>
      </c>
      <c r="N19" s="760">
        <v>2026770.4592847517</v>
      </c>
      <c r="O19" s="760">
        <v>2007858.6406586927</v>
      </c>
      <c r="P19" s="760">
        <v>2047979.6295495294</v>
      </c>
      <c r="Q19" s="760">
        <v>2128758.1666109944</v>
      </c>
      <c r="R19" s="760">
        <v>2236577.8036061209</v>
      </c>
      <c r="S19" s="760">
        <v>2288849.7391006947</v>
      </c>
      <c r="T19" s="761">
        <v>2293204.4048787826</v>
      </c>
      <c r="U19" s="599" t="s">
        <v>1279</v>
      </c>
      <c r="V19" s="821"/>
      <c r="W19" s="821"/>
      <c r="X19" s="821"/>
      <c r="Y19" s="821"/>
      <c r="Z19" s="821"/>
      <c r="AA19" s="821"/>
      <c r="AB19" s="821"/>
      <c r="AC19" s="821"/>
      <c r="AD19" s="821"/>
      <c r="AE19" s="821"/>
      <c r="AF19" s="821"/>
      <c r="AG19" s="821"/>
      <c r="AH19" s="821"/>
    </row>
    <row r="20" spans="2:34" s="360" customFormat="1" ht="26.1" customHeight="1" x14ac:dyDescent="0.2">
      <c r="B20" s="598" t="s">
        <v>958</v>
      </c>
      <c r="C20" s="856">
        <v>204623.7889850341</v>
      </c>
      <c r="D20" s="856">
        <v>251889.67126556649</v>
      </c>
      <c r="E20" s="856">
        <v>263895.45608423324</v>
      </c>
      <c r="F20" s="856">
        <v>336004.89533046272</v>
      </c>
      <c r="G20" s="856">
        <v>408145.19778040418</v>
      </c>
      <c r="H20" s="856">
        <v>1009127.3706135093</v>
      </c>
      <c r="I20" s="762">
        <v>411485.68361402542</v>
      </c>
      <c r="J20" s="760">
        <v>557496.53258308442</v>
      </c>
      <c r="K20" s="760">
        <v>563615.75516513118</v>
      </c>
      <c r="L20" s="760">
        <v>548140.64281266823</v>
      </c>
      <c r="M20" s="760">
        <v>566552.27504712529</v>
      </c>
      <c r="N20" s="760">
        <v>782094.05192844523</v>
      </c>
      <c r="O20" s="760">
        <v>777564.5822859474</v>
      </c>
      <c r="P20" s="760">
        <v>801839.97372519679</v>
      </c>
      <c r="Q20" s="760">
        <v>894711.3768539161</v>
      </c>
      <c r="R20" s="760">
        <v>971013.2414779386</v>
      </c>
      <c r="S20" s="760">
        <v>989327.93262090965</v>
      </c>
      <c r="T20" s="761">
        <v>1009127.3706135093</v>
      </c>
      <c r="U20" s="599" t="s">
        <v>1200</v>
      </c>
      <c r="V20" s="821"/>
      <c r="W20" s="821"/>
      <c r="X20" s="821"/>
      <c r="Y20" s="821"/>
      <c r="Z20" s="821"/>
      <c r="AA20" s="821"/>
      <c r="AB20" s="821"/>
      <c r="AC20" s="821"/>
      <c r="AD20" s="821"/>
      <c r="AE20" s="821"/>
      <c r="AF20" s="821"/>
      <c r="AG20" s="821"/>
      <c r="AH20" s="821"/>
    </row>
    <row r="21" spans="2:34" s="360" customFormat="1" ht="26.1" customHeight="1" x14ac:dyDescent="0.2">
      <c r="B21" s="598" t="s">
        <v>959</v>
      </c>
      <c r="C21" s="856">
        <v>387438.71905723313</v>
      </c>
      <c r="D21" s="856">
        <v>501396.47185234167</v>
      </c>
      <c r="E21" s="856">
        <v>633110.84375559457</v>
      </c>
      <c r="F21" s="856">
        <v>821853.24709779676</v>
      </c>
      <c r="G21" s="856">
        <v>788032.93305260246</v>
      </c>
      <c r="H21" s="856">
        <v>1191404.463875144</v>
      </c>
      <c r="I21" s="762">
        <v>764509.32157386339</v>
      </c>
      <c r="J21" s="760">
        <v>900742.90957585885</v>
      </c>
      <c r="K21" s="760">
        <v>898550.40141985426</v>
      </c>
      <c r="L21" s="760">
        <v>915540.81037134142</v>
      </c>
      <c r="M21" s="760">
        <v>871719.94750392344</v>
      </c>
      <c r="N21" s="760">
        <v>1151168.5538989562</v>
      </c>
      <c r="O21" s="760">
        <v>1140147.9303386656</v>
      </c>
      <c r="P21" s="760">
        <v>1157553.8667896383</v>
      </c>
      <c r="Q21" s="760">
        <v>1136436.0539058405</v>
      </c>
      <c r="R21" s="760">
        <v>1178250.4019110606</v>
      </c>
      <c r="S21" s="760">
        <v>1192245.3936377829</v>
      </c>
      <c r="T21" s="761">
        <v>1191404.463875144</v>
      </c>
      <c r="U21" s="599" t="s">
        <v>1201</v>
      </c>
      <c r="V21" s="821"/>
      <c r="W21" s="821"/>
      <c r="X21" s="821"/>
      <c r="Y21" s="821"/>
      <c r="Z21" s="821"/>
      <c r="AA21" s="821"/>
      <c r="AB21" s="821"/>
      <c r="AC21" s="821"/>
      <c r="AD21" s="821"/>
      <c r="AE21" s="821"/>
      <c r="AF21" s="821"/>
      <c r="AG21" s="821"/>
      <c r="AH21" s="821"/>
    </row>
    <row r="22" spans="2:34" s="360" customFormat="1" ht="26.1" customHeight="1" x14ac:dyDescent="0.2">
      <c r="B22" s="598" t="s">
        <v>960</v>
      </c>
      <c r="C22" s="856">
        <v>29345.363140815789</v>
      </c>
      <c r="D22" s="856">
        <v>35533.693782385977</v>
      </c>
      <c r="E22" s="856">
        <v>38194.25827331336</v>
      </c>
      <c r="F22" s="856">
        <v>41635.77992783951</v>
      </c>
      <c r="G22" s="856">
        <v>43447.027974600314</v>
      </c>
      <c r="H22" s="856">
        <v>92672.57039012888</v>
      </c>
      <c r="I22" s="762">
        <v>45387.185134050414</v>
      </c>
      <c r="J22" s="760">
        <v>58158.435438413777</v>
      </c>
      <c r="K22" s="760">
        <v>55759.911701428864</v>
      </c>
      <c r="L22" s="760">
        <v>57487.996336333046</v>
      </c>
      <c r="M22" s="760">
        <v>58510.046169027934</v>
      </c>
      <c r="N22" s="760">
        <v>93507.853457350269</v>
      </c>
      <c r="O22" s="760">
        <v>90146.12803407968</v>
      </c>
      <c r="P22" s="760">
        <v>88585.789034694477</v>
      </c>
      <c r="Q22" s="760">
        <v>97610.735851237609</v>
      </c>
      <c r="R22" s="760">
        <v>87314.160217121651</v>
      </c>
      <c r="S22" s="760">
        <v>107276.41284200235</v>
      </c>
      <c r="T22" s="761">
        <v>92672.57039012888</v>
      </c>
      <c r="U22" s="599" t="s">
        <v>1277</v>
      </c>
      <c r="V22" s="821"/>
      <c r="W22" s="821"/>
      <c r="X22" s="821"/>
      <c r="Y22" s="821"/>
      <c r="Z22" s="821"/>
      <c r="AA22" s="821"/>
      <c r="AB22" s="821"/>
      <c r="AC22" s="821"/>
      <c r="AD22" s="821"/>
      <c r="AE22" s="821"/>
      <c r="AF22" s="821"/>
      <c r="AG22" s="821"/>
      <c r="AH22" s="821"/>
    </row>
    <row r="23" spans="2:34" s="360" customFormat="1" ht="26.1" customHeight="1" x14ac:dyDescent="0.2">
      <c r="B23" s="598" t="s">
        <v>957</v>
      </c>
      <c r="C23" s="856">
        <v>21401.613374301473</v>
      </c>
      <c r="D23" s="856">
        <v>40182.468834824474</v>
      </c>
      <c r="E23" s="856">
        <v>48328.281684340487</v>
      </c>
      <c r="F23" s="856">
        <v>70784.455649267067</v>
      </c>
      <c r="G23" s="856">
        <v>87194.993368460258</v>
      </c>
      <c r="H23" s="856">
        <v>168518.98439545275</v>
      </c>
      <c r="I23" s="762">
        <v>85563.222173136382</v>
      </c>
      <c r="J23" s="760">
        <v>119767.79904337597</v>
      </c>
      <c r="K23" s="760">
        <v>121160.0777432193</v>
      </c>
      <c r="L23" s="760">
        <v>129226.48161375195</v>
      </c>
      <c r="M23" s="760">
        <v>125067.10146080583</v>
      </c>
      <c r="N23" s="760">
        <v>154565.56522891973</v>
      </c>
      <c r="O23" s="760">
        <v>137694.038112323</v>
      </c>
      <c r="P23" s="760">
        <v>137537.8799953314</v>
      </c>
      <c r="Q23" s="760">
        <v>167664.01095423702</v>
      </c>
      <c r="R23" s="760">
        <v>159497.56782037317</v>
      </c>
      <c r="S23" s="760">
        <v>170565.18624906207</v>
      </c>
      <c r="T23" s="761">
        <v>168518.98439545275</v>
      </c>
      <c r="U23" s="599" t="s">
        <v>1278</v>
      </c>
      <c r="V23" s="821"/>
      <c r="W23" s="821"/>
      <c r="X23" s="821"/>
      <c r="Y23" s="821"/>
      <c r="Z23" s="821"/>
      <c r="AA23" s="821"/>
      <c r="AB23" s="821"/>
      <c r="AC23" s="821"/>
      <c r="AD23" s="821"/>
      <c r="AE23" s="821"/>
      <c r="AF23" s="821"/>
      <c r="AG23" s="821"/>
      <c r="AH23" s="821"/>
    </row>
    <row r="24" spans="2:34" s="360" customFormat="1" ht="26.1" customHeight="1" x14ac:dyDescent="0.2">
      <c r="B24" s="449" t="s">
        <v>330</v>
      </c>
      <c r="C24" s="852">
        <v>660591.24702304334</v>
      </c>
      <c r="D24" s="852">
        <v>859549.9385341556</v>
      </c>
      <c r="E24" s="852">
        <v>1021991.6744359026</v>
      </c>
      <c r="F24" s="852">
        <v>1318469.9327290519</v>
      </c>
      <c r="G24" s="852">
        <v>1401966.3882574372</v>
      </c>
      <c r="H24" s="852">
        <v>2672566.8288287856</v>
      </c>
      <c r="I24" s="765">
        <v>1385184.7190673756</v>
      </c>
      <c r="J24" s="763">
        <v>1724049.0414351132</v>
      </c>
      <c r="K24" s="763">
        <v>1733889.5973487836</v>
      </c>
      <c r="L24" s="763">
        <v>1777586.4784171944</v>
      </c>
      <c r="M24" s="763">
        <v>1767854.5768424026</v>
      </c>
      <c r="N24" s="763">
        <v>2317209.376908781</v>
      </c>
      <c r="O24" s="763">
        <v>2309540.2009837059</v>
      </c>
      <c r="P24" s="763">
        <v>2350856.1370993005</v>
      </c>
      <c r="Q24" s="763">
        <v>2457539.0180887915</v>
      </c>
      <c r="R24" s="763">
        <v>2562693.8564787838</v>
      </c>
      <c r="S24" s="763">
        <v>2641861.9334556866</v>
      </c>
      <c r="T24" s="764">
        <v>2672566.8288287856</v>
      </c>
      <c r="U24" s="597" t="s">
        <v>1160</v>
      </c>
      <c r="V24" s="821"/>
      <c r="W24" s="821"/>
      <c r="X24" s="821"/>
      <c r="Y24" s="821"/>
      <c r="Z24" s="821"/>
      <c r="AA24" s="821"/>
      <c r="AB24" s="821"/>
      <c r="AC24" s="821"/>
      <c r="AD24" s="821"/>
      <c r="AE24" s="821"/>
      <c r="AF24" s="821"/>
      <c r="AG24" s="821"/>
      <c r="AH24" s="821"/>
    </row>
    <row r="25" spans="2:34" s="360" customFormat="1" ht="24.95" customHeight="1" thickBot="1" x14ac:dyDescent="0.25">
      <c r="B25" s="449"/>
      <c r="C25" s="856"/>
      <c r="D25" s="856"/>
      <c r="E25" s="856"/>
      <c r="F25" s="856"/>
      <c r="G25" s="856"/>
      <c r="H25" s="856"/>
      <c r="I25" s="762"/>
      <c r="J25" s="760"/>
      <c r="K25" s="760"/>
      <c r="L25" s="760"/>
      <c r="M25" s="760"/>
      <c r="N25" s="760"/>
      <c r="O25" s="760"/>
      <c r="P25" s="760"/>
      <c r="Q25" s="760"/>
      <c r="R25" s="760"/>
      <c r="S25" s="760"/>
      <c r="T25" s="761"/>
      <c r="U25" s="1035"/>
      <c r="V25" s="821"/>
      <c r="W25" s="821"/>
      <c r="X25" s="821"/>
      <c r="Y25" s="821"/>
      <c r="Z25" s="821"/>
      <c r="AA25" s="821"/>
      <c r="AB25" s="821"/>
      <c r="AC25" s="821"/>
      <c r="AD25" s="821"/>
      <c r="AE25" s="821"/>
      <c r="AF25" s="821"/>
      <c r="AG25" s="821"/>
      <c r="AH25" s="821"/>
    </row>
    <row r="26" spans="2:34" s="360" customFormat="1" ht="12" customHeight="1" thickTop="1" x14ac:dyDescent="0.2">
      <c r="B26" s="614"/>
      <c r="C26" s="1043"/>
      <c r="D26" s="1043"/>
      <c r="E26" s="1043"/>
      <c r="F26" s="1043"/>
      <c r="G26" s="1043"/>
      <c r="H26" s="1043"/>
      <c r="I26" s="1044"/>
      <c r="J26" s="1045"/>
      <c r="K26" s="1045"/>
      <c r="L26" s="1045"/>
      <c r="M26" s="1045"/>
      <c r="N26" s="1045"/>
      <c r="O26" s="1045"/>
      <c r="P26" s="1045"/>
      <c r="Q26" s="1045"/>
      <c r="R26" s="1045"/>
      <c r="S26" s="1045"/>
      <c r="T26" s="1047"/>
      <c r="U26" s="1085"/>
      <c r="V26" s="821"/>
      <c r="W26" s="821"/>
      <c r="X26" s="821"/>
      <c r="Y26" s="821"/>
      <c r="Z26" s="821"/>
      <c r="AA26" s="821"/>
      <c r="AB26" s="821"/>
      <c r="AC26" s="821"/>
      <c r="AD26" s="821"/>
      <c r="AE26" s="821"/>
      <c r="AF26" s="821"/>
      <c r="AG26" s="821"/>
      <c r="AH26" s="821"/>
    </row>
    <row r="27" spans="2:34" s="360" customFormat="1" ht="26.1" customHeight="1" x14ac:dyDescent="0.2">
      <c r="B27" s="450" t="s">
        <v>966</v>
      </c>
      <c r="C27" s="856"/>
      <c r="D27" s="856"/>
      <c r="E27" s="856"/>
      <c r="F27" s="856"/>
      <c r="G27" s="856"/>
      <c r="H27" s="856"/>
      <c r="I27" s="762"/>
      <c r="J27" s="760"/>
      <c r="K27" s="760"/>
      <c r="L27" s="760"/>
      <c r="M27" s="760"/>
      <c r="N27" s="760"/>
      <c r="O27" s="760"/>
      <c r="P27" s="760"/>
      <c r="Q27" s="760"/>
      <c r="R27" s="760"/>
      <c r="S27" s="760"/>
      <c r="T27" s="761"/>
      <c r="U27" s="1084" t="s">
        <v>1003</v>
      </c>
      <c r="V27" s="821"/>
      <c r="W27" s="821"/>
      <c r="X27" s="821"/>
      <c r="Y27" s="821"/>
      <c r="Z27" s="821"/>
      <c r="AA27" s="821"/>
      <c r="AB27" s="821"/>
      <c r="AC27" s="821"/>
      <c r="AD27" s="821"/>
      <c r="AE27" s="821"/>
      <c r="AF27" s="821"/>
      <c r="AG27" s="821"/>
      <c r="AH27" s="821"/>
    </row>
    <row r="28" spans="2:34" s="360" customFormat="1" ht="12" customHeight="1" x14ac:dyDescent="0.2">
      <c r="B28" s="598"/>
      <c r="C28" s="856"/>
      <c r="D28" s="856"/>
      <c r="E28" s="856"/>
      <c r="F28" s="856"/>
      <c r="G28" s="856"/>
      <c r="H28" s="856"/>
      <c r="I28" s="762"/>
      <c r="J28" s="760"/>
      <c r="K28" s="760"/>
      <c r="L28" s="760"/>
      <c r="M28" s="760"/>
      <c r="N28" s="760"/>
      <c r="O28" s="760"/>
      <c r="P28" s="760"/>
      <c r="Q28" s="760"/>
      <c r="R28" s="760"/>
      <c r="S28" s="760"/>
      <c r="T28" s="761"/>
      <c r="U28" s="1035"/>
      <c r="V28" s="821"/>
      <c r="W28" s="821"/>
      <c r="X28" s="821"/>
      <c r="Y28" s="821"/>
      <c r="Z28" s="821"/>
      <c r="AA28" s="821"/>
      <c r="AB28" s="821"/>
      <c r="AC28" s="821"/>
      <c r="AD28" s="821"/>
      <c r="AE28" s="821"/>
      <c r="AF28" s="821"/>
      <c r="AG28" s="821"/>
      <c r="AH28" s="821"/>
    </row>
    <row r="29" spans="2:34" s="360" customFormat="1" ht="26.1" customHeight="1" x14ac:dyDescent="0.2">
      <c r="B29" s="598" t="s">
        <v>961</v>
      </c>
      <c r="C29" s="856">
        <v>276224.42920887936</v>
      </c>
      <c r="D29" s="856">
        <v>327705.38102540636</v>
      </c>
      <c r="E29" s="856">
        <v>566913.66689239512</v>
      </c>
      <c r="F29" s="856">
        <v>822394.16264764406</v>
      </c>
      <c r="G29" s="856">
        <v>908611.1199688724</v>
      </c>
      <c r="H29" s="856">
        <v>1333972.8243899113</v>
      </c>
      <c r="I29" s="762">
        <v>892292.15449039917</v>
      </c>
      <c r="J29" s="760">
        <v>927182.64078207361</v>
      </c>
      <c r="K29" s="760">
        <v>950970.94880518294</v>
      </c>
      <c r="L29" s="760">
        <v>993866.62851836404</v>
      </c>
      <c r="M29" s="760">
        <v>987036.31184835976</v>
      </c>
      <c r="N29" s="760">
        <v>962666.03513581282</v>
      </c>
      <c r="O29" s="760">
        <v>973213.92584752734</v>
      </c>
      <c r="P29" s="760">
        <v>1011916.454866475</v>
      </c>
      <c r="Q29" s="760">
        <v>1116262.3170818649</v>
      </c>
      <c r="R29" s="760">
        <v>1207070.9892131109</v>
      </c>
      <c r="S29" s="760">
        <v>1283213.7643152368</v>
      </c>
      <c r="T29" s="761">
        <v>1333972.8243899113</v>
      </c>
      <c r="U29" s="599" t="s">
        <v>1301</v>
      </c>
      <c r="V29" s="821"/>
      <c r="W29" s="821"/>
      <c r="X29" s="821"/>
      <c r="Y29" s="821"/>
      <c r="Z29" s="821"/>
      <c r="AA29" s="821"/>
      <c r="AB29" s="821"/>
      <c r="AC29" s="821"/>
      <c r="AD29" s="821"/>
      <c r="AE29" s="821"/>
      <c r="AF29" s="821"/>
      <c r="AG29" s="821"/>
      <c r="AH29" s="821"/>
    </row>
    <row r="30" spans="2:34" s="360" customFormat="1" ht="26.1" customHeight="1" x14ac:dyDescent="0.2">
      <c r="B30" s="598" t="s">
        <v>962</v>
      </c>
      <c r="C30" s="856">
        <v>384366.81781416386</v>
      </c>
      <c r="D30" s="856">
        <v>531844.55750874919</v>
      </c>
      <c r="E30" s="856">
        <v>455078.00754350738</v>
      </c>
      <c r="F30" s="856">
        <v>496075.77008140809</v>
      </c>
      <c r="G30" s="856">
        <v>493355.26828856475</v>
      </c>
      <c r="H30" s="856">
        <v>1338594.0044388738</v>
      </c>
      <c r="I30" s="762">
        <v>492892.56457697647</v>
      </c>
      <c r="J30" s="760">
        <v>796866.40065303934</v>
      </c>
      <c r="K30" s="760">
        <v>782918.64854360046</v>
      </c>
      <c r="L30" s="760">
        <v>783719.84989883075</v>
      </c>
      <c r="M30" s="760">
        <v>780818.26499404246</v>
      </c>
      <c r="N30" s="760">
        <v>1354543.3417729684</v>
      </c>
      <c r="O30" s="760">
        <v>1336326.2751361784</v>
      </c>
      <c r="P30" s="760">
        <v>1338939.6822328256</v>
      </c>
      <c r="Q30" s="760">
        <v>1341276.7010069261</v>
      </c>
      <c r="R30" s="760">
        <v>1355622.8672656729</v>
      </c>
      <c r="S30" s="760">
        <v>1358648.16914045</v>
      </c>
      <c r="T30" s="761">
        <v>1338594.0044388738</v>
      </c>
      <c r="U30" s="599" t="s">
        <v>1302</v>
      </c>
      <c r="V30" s="821"/>
      <c r="W30" s="821"/>
      <c r="X30" s="821"/>
      <c r="Y30" s="821"/>
      <c r="Z30" s="821"/>
      <c r="AA30" s="821"/>
      <c r="AB30" s="821"/>
      <c r="AC30" s="821"/>
      <c r="AD30" s="821"/>
      <c r="AE30" s="821"/>
      <c r="AF30" s="821"/>
      <c r="AG30" s="821"/>
      <c r="AH30" s="821"/>
    </row>
    <row r="31" spans="2:34" s="360" customFormat="1" ht="26.1" customHeight="1" x14ac:dyDescent="0.2">
      <c r="B31" s="449" t="s">
        <v>330</v>
      </c>
      <c r="C31" s="852">
        <v>660591.24702304322</v>
      </c>
      <c r="D31" s="852">
        <v>859549.93853415549</v>
      </c>
      <c r="E31" s="852">
        <v>1021991.6744359025</v>
      </c>
      <c r="F31" s="852">
        <v>1318469.9327290521</v>
      </c>
      <c r="G31" s="852">
        <v>1401966.3882574372</v>
      </c>
      <c r="H31" s="852">
        <v>2672566.8288287851</v>
      </c>
      <c r="I31" s="765">
        <v>1385184.7190673756</v>
      </c>
      <c r="J31" s="763">
        <v>1724049.0414351129</v>
      </c>
      <c r="K31" s="763">
        <v>1733889.5973487834</v>
      </c>
      <c r="L31" s="763">
        <v>1777586.4784171949</v>
      </c>
      <c r="M31" s="763">
        <v>1767854.5768424021</v>
      </c>
      <c r="N31" s="763">
        <v>2317209.376908781</v>
      </c>
      <c r="O31" s="763">
        <v>2309540.2009837059</v>
      </c>
      <c r="P31" s="763">
        <v>2350856.1370993005</v>
      </c>
      <c r="Q31" s="763">
        <v>2457539.0180887911</v>
      </c>
      <c r="R31" s="763">
        <v>2562693.8564787838</v>
      </c>
      <c r="S31" s="763">
        <v>2641861.933455687</v>
      </c>
      <c r="T31" s="764">
        <v>2672566.8288287851</v>
      </c>
      <c r="U31" s="597" t="s">
        <v>1001</v>
      </c>
      <c r="V31" s="821"/>
      <c r="W31" s="821"/>
      <c r="X31" s="821"/>
      <c r="Y31" s="821"/>
      <c r="Z31" s="821"/>
      <c r="AA31" s="821"/>
      <c r="AB31" s="821"/>
      <c r="AC31" s="821"/>
      <c r="AD31" s="821"/>
      <c r="AE31" s="821"/>
      <c r="AF31" s="821"/>
      <c r="AG31" s="821"/>
      <c r="AH31" s="821"/>
    </row>
    <row r="32" spans="2:34" s="360" customFormat="1" ht="24.95" customHeight="1" thickBot="1" x14ac:dyDescent="0.25">
      <c r="B32" s="618"/>
      <c r="C32" s="1048"/>
      <c r="D32" s="1048"/>
      <c r="E32" s="1048"/>
      <c r="F32" s="1049"/>
      <c r="G32" s="1049"/>
      <c r="H32" s="1049"/>
      <c r="I32" s="1050"/>
      <c r="J32" s="1051"/>
      <c r="K32" s="1051"/>
      <c r="L32" s="1051"/>
      <c r="M32" s="1051"/>
      <c r="N32" s="1051"/>
      <c r="O32" s="1051"/>
      <c r="P32" s="1051"/>
      <c r="Q32" s="1051"/>
      <c r="R32" s="1051"/>
      <c r="S32" s="1051"/>
      <c r="T32" s="1052"/>
      <c r="U32" s="1086"/>
      <c r="V32" s="821"/>
      <c r="W32" s="821"/>
      <c r="X32" s="821"/>
      <c r="Y32" s="821"/>
      <c r="Z32" s="821"/>
      <c r="AA32" s="821"/>
      <c r="AB32" s="821"/>
      <c r="AC32" s="821"/>
      <c r="AD32" s="821"/>
      <c r="AE32" s="821"/>
      <c r="AF32" s="821"/>
      <c r="AG32" s="821"/>
      <c r="AH32" s="821"/>
    </row>
    <row r="33" spans="2:34" s="360" customFormat="1" ht="12" customHeight="1" thickTop="1" x14ac:dyDescent="0.2">
      <c r="B33" s="598"/>
      <c r="C33" s="856"/>
      <c r="D33" s="856"/>
      <c r="E33" s="856"/>
      <c r="F33" s="856"/>
      <c r="G33" s="856"/>
      <c r="H33" s="856"/>
      <c r="I33" s="762"/>
      <c r="J33" s="760"/>
      <c r="K33" s="760"/>
      <c r="L33" s="760"/>
      <c r="M33" s="760"/>
      <c r="N33" s="760"/>
      <c r="O33" s="760"/>
      <c r="P33" s="760"/>
      <c r="Q33" s="760"/>
      <c r="R33" s="760"/>
      <c r="S33" s="760"/>
      <c r="T33" s="761"/>
      <c r="U33" s="1035"/>
      <c r="V33" s="821"/>
      <c r="W33" s="821"/>
      <c r="X33" s="821"/>
      <c r="Y33" s="821"/>
      <c r="Z33" s="821"/>
      <c r="AA33" s="821"/>
      <c r="AB33" s="821"/>
      <c r="AC33" s="821"/>
      <c r="AD33" s="821"/>
      <c r="AE33" s="821"/>
      <c r="AF33" s="821"/>
      <c r="AG33" s="821"/>
      <c r="AH33" s="821"/>
    </row>
    <row r="34" spans="2:34" s="360" customFormat="1" ht="26.1" customHeight="1" x14ac:dyDescent="0.2">
      <c r="B34" s="450" t="s">
        <v>967</v>
      </c>
      <c r="C34" s="856"/>
      <c r="D34" s="856"/>
      <c r="E34" s="856"/>
      <c r="F34" s="856"/>
      <c r="G34" s="856"/>
      <c r="H34" s="856"/>
      <c r="I34" s="762"/>
      <c r="J34" s="760"/>
      <c r="K34" s="760"/>
      <c r="L34" s="760"/>
      <c r="M34" s="760"/>
      <c r="N34" s="760"/>
      <c r="O34" s="760"/>
      <c r="P34" s="760"/>
      <c r="Q34" s="760"/>
      <c r="R34" s="760"/>
      <c r="S34" s="760"/>
      <c r="T34" s="761"/>
      <c r="U34" s="1084" t="s">
        <v>1051</v>
      </c>
      <c r="V34" s="821"/>
      <c r="W34" s="821"/>
      <c r="X34" s="821"/>
      <c r="Y34" s="821"/>
      <c r="Z34" s="821"/>
      <c r="AA34" s="821"/>
      <c r="AB34" s="821"/>
      <c r="AC34" s="821"/>
      <c r="AD34" s="821"/>
      <c r="AE34" s="821"/>
      <c r="AF34" s="821"/>
      <c r="AG34" s="821"/>
      <c r="AH34" s="821"/>
    </row>
    <row r="35" spans="2:34" s="360" customFormat="1" ht="12" customHeight="1" x14ac:dyDescent="0.2">
      <c r="B35" s="598"/>
      <c r="C35" s="856"/>
      <c r="D35" s="856"/>
      <c r="E35" s="856"/>
      <c r="F35" s="856"/>
      <c r="G35" s="856"/>
      <c r="H35" s="856"/>
      <c r="I35" s="762"/>
      <c r="J35" s="760"/>
      <c r="K35" s="760"/>
      <c r="L35" s="760"/>
      <c r="M35" s="760"/>
      <c r="N35" s="760"/>
      <c r="O35" s="760"/>
      <c r="P35" s="760"/>
      <c r="Q35" s="760"/>
      <c r="R35" s="760"/>
      <c r="S35" s="760"/>
      <c r="T35" s="761"/>
      <c r="U35" s="1035"/>
      <c r="V35" s="821"/>
      <c r="W35" s="821"/>
      <c r="X35" s="821"/>
      <c r="Y35" s="821"/>
      <c r="Z35" s="821"/>
      <c r="AA35" s="821"/>
      <c r="AB35" s="821"/>
      <c r="AC35" s="821"/>
      <c r="AD35" s="821"/>
      <c r="AE35" s="821"/>
      <c r="AF35" s="821"/>
      <c r="AG35" s="821"/>
      <c r="AH35" s="821"/>
    </row>
    <row r="36" spans="2:34" s="360" customFormat="1" ht="26.1" customHeight="1" x14ac:dyDescent="0.2">
      <c r="B36" s="598" t="s">
        <v>968</v>
      </c>
      <c r="C36" s="856">
        <v>344486.08008339233</v>
      </c>
      <c r="D36" s="856">
        <v>467667.48570782848</v>
      </c>
      <c r="E36" s="856">
        <v>524916.66275269841</v>
      </c>
      <c r="F36" s="856">
        <v>690875.86140662117</v>
      </c>
      <c r="G36" s="856">
        <v>749459.1556254474</v>
      </c>
      <c r="H36" s="856">
        <v>1709982.7940056198</v>
      </c>
      <c r="I36" s="762">
        <v>743559.74079313758</v>
      </c>
      <c r="J36" s="760">
        <v>963184.50403133628</v>
      </c>
      <c r="K36" s="760">
        <v>968194.50336913788</v>
      </c>
      <c r="L36" s="760">
        <v>1013444.8716492068</v>
      </c>
      <c r="M36" s="760">
        <v>1026802.5089320216</v>
      </c>
      <c r="N36" s="760">
        <v>1424777.5701530806</v>
      </c>
      <c r="O36" s="760">
        <v>1393824.0675701769</v>
      </c>
      <c r="P36" s="760">
        <v>1439850.8582136459</v>
      </c>
      <c r="Q36" s="760">
        <v>1523260.5264698644</v>
      </c>
      <c r="R36" s="760">
        <v>1613250.2876526609</v>
      </c>
      <c r="S36" s="760">
        <v>1705695.2603282535</v>
      </c>
      <c r="T36" s="761">
        <v>1709982.7940056198</v>
      </c>
      <c r="U36" s="599" t="s">
        <v>785</v>
      </c>
      <c r="V36" s="821"/>
      <c r="W36" s="821"/>
      <c r="X36" s="821"/>
      <c r="Y36" s="821"/>
      <c r="Z36" s="821"/>
      <c r="AA36" s="821"/>
      <c r="AB36" s="821"/>
      <c r="AC36" s="821"/>
      <c r="AD36" s="821"/>
      <c r="AE36" s="821"/>
      <c r="AF36" s="821"/>
      <c r="AG36" s="821"/>
      <c r="AH36" s="821"/>
    </row>
    <row r="37" spans="2:34" s="360" customFormat="1" ht="26.1" customHeight="1" x14ac:dyDescent="0.2">
      <c r="B37" s="598" t="s">
        <v>969</v>
      </c>
      <c r="C37" s="856">
        <v>276102.93759246788</v>
      </c>
      <c r="D37" s="856">
        <v>343805.14750957303</v>
      </c>
      <c r="E37" s="856">
        <v>418985.65365656529</v>
      </c>
      <c r="F37" s="856">
        <v>487511.13881279703</v>
      </c>
      <c r="G37" s="856">
        <v>507361.5989602973</v>
      </c>
      <c r="H37" s="856">
        <v>795895.34461969568</v>
      </c>
      <c r="I37" s="762">
        <v>502346.97961363714</v>
      </c>
      <c r="J37" s="760">
        <v>614304.51460056985</v>
      </c>
      <c r="K37" s="760">
        <v>620122.76786175277</v>
      </c>
      <c r="L37" s="760">
        <v>621625.5418721881</v>
      </c>
      <c r="M37" s="760">
        <v>601629.49706651387</v>
      </c>
      <c r="N37" s="760">
        <v>742479.73059990443</v>
      </c>
      <c r="O37" s="760">
        <v>766094.90240721568</v>
      </c>
      <c r="P37" s="760">
        <v>757934.42322006787</v>
      </c>
      <c r="Q37" s="760">
        <v>775540.78876740881</v>
      </c>
      <c r="R37" s="760">
        <v>788983.13168181712</v>
      </c>
      <c r="S37" s="760">
        <v>776683.35613916232</v>
      </c>
      <c r="T37" s="761">
        <v>795895.34461969568</v>
      </c>
      <c r="U37" s="599" t="s">
        <v>822</v>
      </c>
      <c r="V37" s="821"/>
      <c r="W37" s="821"/>
      <c r="X37" s="821"/>
      <c r="Y37" s="821"/>
      <c r="Z37" s="821"/>
      <c r="AA37" s="821"/>
      <c r="AB37" s="821"/>
      <c r="AC37" s="821"/>
      <c r="AD37" s="821"/>
      <c r="AE37" s="821"/>
      <c r="AF37" s="821"/>
      <c r="AG37" s="821"/>
      <c r="AH37" s="821"/>
    </row>
    <row r="38" spans="2:34" s="360" customFormat="1" ht="26.1" customHeight="1" x14ac:dyDescent="0.2">
      <c r="B38" s="598" t="s">
        <v>963</v>
      </c>
      <c r="C38" s="856">
        <v>40002.229347183027</v>
      </c>
      <c r="D38" s="856">
        <v>48077.305316753998</v>
      </c>
      <c r="E38" s="856">
        <v>78089.358026638874</v>
      </c>
      <c r="F38" s="856">
        <v>140082.93250963395</v>
      </c>
      <c r="G38" s="856">
        <v>145145.6336716924</v>
      </c>
      <c r="H38" s="856">
        <v>166688.69020346954</v>
      </c>
      <c r="I38" s="762">
        <v>139277.99866060086</v>
      </c>
      <c r="J38" s="760">
        <v>146560.02280320675</v>
      </c>
      <c r="K38" s="760">
        <v>145572.32611789281</v>
      </c>
      <c r="L38" s="760">
        <v>142516.06489579985</v>
      </c>
      <c r="M38" s="760">
        <v>139422.57084386682</v>
      </c>
      <c r="N38" s="760">
        <v>149952.07615579606</v>
      </c>
      <c r="O38" s="760">
        <v>149621.231006313</v>
      </c>
      <c r="P38" s="760">
        <v>153070.85566558698</v>
      </c>
      <c r="Q38" s="760">
        <v>158737.70285151794</v>
      </c>
      <c r="R38" s="760">
        <v>160460.43714430573</v>
      </c>
      <c r="S38" s="760">
        <v>159483.31698827108</v>
      </c>
      <c r="T38" s="761">
        <v>166688.69020346954</v>
      </c>
      <c r="U38" s="599" t="s">
        <v>823</v>
      </c>
      <c r="V38" s="821"/>
      <c r="W38" s="821"/>
      <c r="X38" s="821"/>
      <c r="Y38" s="821"/>
      <c r="Z38" s="821"/>
      <c r="AA38" s="821"/>
      <c r="AB38" s="821"/>
      <c r="AC38" s="821"/>
      <c r="AD38" s="821"/>
      <c r="AE38" s="821"/>
      <c r="AF38" s="821"/>
      <c r="AG38" s="821"/>
      <c r="AH38" s="821"/>
    </row>
    <row r="39" spans="2:34" s="360" customFormat="1" ht="26.1" customHeight="1" x14ac:dyDescent="0.2">
      <c r="B39" s="449" t="s">
        <v>330</v>
      </c>
      <c r="C39" s="852">
        <v>660591.24702304322</v>
      </c>
      <c r="D39" s="852">
        <v>859549.9385341556</v>
      </c>
      <c r="E39" s="852">
        <v>1021991.6744359026</v>
      </c>
      <c r="F39" s="852">
        <v>1318469.9327290521</v>
      </c>
      <c r="G39" s="852">
        <v>1401966.3882574372</v>
      </c>
      <c r="H39" s="852">
        <v>2672566.8288287851</v>
      </c>
      <c r="I39" s="765">
        <v>1385184.7190673756</v>
      </c>
      <c r="J39" s="763">
        <v>1724049.0414351129</v>
      </c>
      <c r="K39" s="763">
        <v>1733889.5973487834</v>
      </c>
      <c r="L39" s="763">
        <v>1777586.4784171949</v>
      </c>
      <c r="M39" s="763">
        <v>1767854.5768424023</v>
      </c>
      <c r="N39" s="763">
        <v>2317209.3769087815</v>
      </c>
      <c r="O39" s="763">
        <v>2309540.2009837059</v>
      </c>
      <c r="P39" s="763">
        <v>2350856.1370993005</v>
      </c>
      <c r="Q39" s="763">
        <v>2457539.0180887915</v>
      </c>
      <c r="R39" s="763">
        <v>2562693.8564787833</v>
      </c>
      <c r="S39" s="763">
        <v>2641861.933455687</v>
      </c>
      <c r="T39" s="764">
        <v>2672566.8288287851</v>
      </c>
      <c r="U39" s="597" t="s">
        <v>1001</v>
      </c>
      <c r="V39" s="821"/>
      <c r="W39" s="821"/>
      <c r="X39" s="821"/>
      <c r="Y39" s="821"/>
      <c r="Z39" s="821"/>
      <c r="AA39" s="821"/>
      <c r="AB39" s="821"/>
      <c r="AC39" s="821"/>
      <c r="AD39" s="821"/>
      <c r="AE39" s="821"/>
      <c r="AF39" s="821"/>
      <c r="AG39" s="821"/>
      <c r="AH39" s="821"/>
    </row>
    <row r="40" spans="2:34" s="360" customFormat="1" ht="24.95" customHeight="1" thickBot="1" x14ac:dyDescent="0.25">
      <c r="B40" s="598"/>
      <c r="C40" s="1056"/>
      <c r="D40" s="1056"/>
      <c r="E40" s="1056"/>
      <c r="F40" s="1056"/>
      <c r="G40" s="1056"/>
      <c r="H40" s="1056"/>
      <c r="I40" s="1057"/>
      <c r="J40" s="1058"/>
      <c r="K40" s="1058"/>
      <c r="L40" s="1058"/>
      <c r="M40" s="1058"/>
      <c r="N40" s="1058"/>
      <c r="O40" s="1058"/>
      <c r="P40" s="1058"/>
      <c r="Q40" s="1058"/>
      <c r="R40" s="1058"/>
      <c r="S40" s="1058"/>
      <c r="T40" s="1059"/>
      <c r="U40" s="1035"/>
      <c r="V40" s="821"/>
      <c r="W40" s="821"/>
      <c r="X40" s="821"/>
      <c r="Y40" s="821"/>
      <c r="Z40" s="821"/>
      <c r="AA40" s="821"/>
      <c r="AB40" s="821"/>
      <c r="AC40" s="821"/>
      <c r="AD40" s="821"/>
      <c r="AE40" s="821"/>
      <c r="AF40" s="821"/>
      <c r="AG40" s="821"/>
      <c r="AH40" s="821"/>
    </row>
    <row r="41" spans="2:34" s="360" customFormat="1" ht="24.95" customHeight="1" thickTop="1" x14ac:dyDescent="0.2">
      <c r="B41" s="614"/>
      <c r="C41" s="1042"/>
      <c r="D41" s="1042"/>
      <c r="E41" s="1042"/>
      <c r="F41" s="1042"/>
      <c r="G41" s="1042"/>
      <c r="H41" s="1042"/>
      <c r="I41" s="1060"/>
      <c r="J41" s="1061"/>
      <c r="K41" s="1061"/>
      <c r="L41" s="1061"/>
      <c r="M41" s="1061"/>
      <c r="N41" s="1061"/>
      <c r="O41" s="1061"/>
      <c r="P41" s="1061"/>
      <c r="Q41" s="1061"/>
      <c r="R41" s="1061"/>
      <c r="S41" s="1061"/>
      <c r="T41" s="1062"/>
      <c r="U41" s="1085"/>
      <c r="V41" s="821"/>
      <c r="W41" s="821"/>
      <c r="X41" s="821"/>
      <c r="Y41" s="821"/>
      <c r="Z41" s="821"/>
      <c r="AA41" s="821"/>
      <c r="AB41" s="821"/>
      <c r="AC41" s="821"/>
      <c r="AD41" s="821"/>
      <c r="AE41" s="821"/>
      <c r="AF41" s="821"/>
      <c r="AG41" s="821"/>
      <c r="AH41" s="821"/>
    </row>
    <row r="42" spans="2:34" s="360" customFormat="1" ht="26.1" customHeight="1" x14ac:dyDescent="0.2">
      <c r="B42" s="450" t="s">
        <v>964</v>
      </c>
      <c r="C42" s="1041"/>
      <c r="D42" s="1041"/>
      <c r="E42" s="1041"/>
      <c r="F42" s="1041"/>
      <c r="G42" s="1041"/>
      <c r="H42" s="1041"/>
      <c r="I42" s="1053"/>
      <c r="J42" s="1054"/>
      <c r="K42" s="1054"/>
      <c r="L42" s="1054"/>
      <c r="M42" s="1054"/>
      <c r="N42" s="1054"/>
      <c r="O42" s="1054"/>
      <c r="P42" s="1054"/>
      <c r="Q42" s="1054"/>
      <c r="R42" s="1054"/>
      <c r="S42" s="1054"/>
      <c r="T42" s="1055"/>
      <c r="U42" s="374" t="s">
        <v>1227</v>
      </c>
      <c r="V42" s="821"/>
      <c r="W42" s="821"/>
      <c r="X42" s="821"/>
      <c r="Y42" s="821"/>
      <c r="Z42" s="821"/>
      <c r="AA42" s="821"/>
      <c r="AB42" s="821"/>
      <c r="AC42" s="821"/>
      <c r="AD42" s="821"/>
      <c r="AE42" s="821"/>
      <c r="AF42" s="821"/>
      <c r="AG42" s="821"/>
      <c r="AH42" s="821"/>
    </row>
    <row r="43" spans="2:34" s="360" customFormat="1" ht="12" customHeight="1" x14ac:dyDescent="0.2">
      <c r="B43" s="598"/>
      <c r="C43" s="1041"/>
      <c r="D43" s="1041"/>
      <c r="E43" s="1041"/>
      <c r="F43" s="1041"/>
      <c r="G43" s="1041"/>
      <c r="H43" s="1041"/>
      <c r="I43" s="1053"/>
      <c r="J43" s="1054"/>
      <c r="K43" s="1054"/>
      <c r="L43" s="1054"/>
      <c r="M43" s="1054"/>
      <c r="N43" s="1054"/>
      <c r="O43" s="1054"/>
      <c r="P43" s="1054"/>
      <c r="Q43" s="1054"/>
      <c r="R43" s="1054"/>
      <c r="S43" s="1054"/>
      <c r="T43" s="1055"/>
      <c r="U43" s="1035"/>
      <c r="V43" s="821"/>
      <c r="W43" s="821"/>
      <c r="X43" s="821"/>
      <c r="Y43" s="821"/>
      <c r="Z43" s="821"/>
      <c r="AA43" s="821"/>
      <c r="AB43" s="821"/>
      <c r="AC43" s="821"/>
      <c r="AD43" s="821"/>
      <c r="AE43" s="821"/>
      <c r="AF43" s="821"/>
      <c r="AG43" s="821"/>
      <c r="AH43" s="821"/>
    </row>
    <row r="44" spans="2:34" s="360" customFormat="1" ht="26.1" customHeight="1" x14ac:dyDescent="0.2">
      <c r="B44" s="450" t="s">
        <v>965</v>
      </c>
      <c r="C44" s="1041"/>
      <c r="D44" s="1041"/>
      <c r="E44" s="1041"/>
      <c r="F44" s="1041"/>
      <c r="G44" s="1041"/>
      <c r="H44" s="1041"/>
      <c r="I44" s="1053"/>
      <c r="J44" s="1054"/>
      <c r="K44" s="1054"/>
      <c r="L44" s="1054"/>
      <c r="M44" s="1054"/>
      <c r="N44" s="1054"/>
      <c r="O44" s="1054"/>
      <c r="P44" s="1054"/>
      <c r="Q44" s="1054"/>
      <c r="R44" s="1054"/>
      <c r="S44" s="1054"/>
      <c r="T44" s="1055"/>
      <c r="U44" s="1084" t="s">
        <v>1002</v>
      </c>
      <c r="V44" s="821"/>
      <c r="W44" s="821"/>
      <c r="X44" s="821"/>
      <c r="Y44" s="821"/>
      <c r="Z44" s="821"/>
      <c r="AA44" s="821"/>
      <c r="AB44" s="821"/>
      <c r="AC44" s="821"/>
      <c r="AD44" s="821"/>
      <c r="AE44" s="821"/>
      <c r="AF44" s="821"/>
      <c r="AG44" s="821"/>
      <c r="AH44" s="821"/>
    </row>
    <row r="45" spans="2:34" s="360" customFormat="1" ht="26.1" customHeight="1" x14ac:dyDescent="0.2">
      <c r="B45" s="598" t="s">
        <v>931</v>
      </c>
      <c r="C45" s="1570">
        <v>5.6724806026218617E-5</v>
      </c>
      <c r="D45" s="1570">
        <v>1.3683964494324275E-5</v>
      </c>
      <c r="E45" s="1570">
        <v>1.1934671519444927E-5</v>
      </c>
      <c r="F45" s="1570">
        <v>2.0064372105356462E-5</v>
      </c>
      <c r="G45" s="1570">
        <v>2.7526453068512276E-5</v>
      </c>
      <c r="H45" s="1570">
        <v>8.9224557353539079E-6</v>
      </c>
      <c r="I45" s="1690">
        <v>2.7931706932234848E-5</v>
      </c>
      <c r="J45" s="1691">
        <v>4.4146362406631418E-5</v>
      </c>
      <c r="K45" s="1691">
        <v>4.3909949697151868E-5</v>
      </c>
      <c r="L45" s="1691">
        <v>4.2889653806258687E-5</v>
      </c>
      <c r="M45" s="1691">
        <v>4.0327343710214846E-5</v>
      </c>
      <c r="N45" s="1691">
        <v>3.1583272284022436E-5</v>
      </c>
      <c r="O45" s="1691">
        <v>1.8858706945845144E-5</v>
      </c>
      <c r="P45" s="1691">
        <v>1.8549550515586494E-5</v>
      </c>
      <c r="Q45" s="1691">
        <v>9.5761872697761221E-6</v>
      </c>
      <c r="R45" s="1691">
        <v>9.240850010285282E-6</v>
      </c>
      <c r="S45" s="1691">
        <v>8.9923551337617565E-6</v>
      </c>
      <c r="T45" s="1692">
        <v>8.9224557353539079E-6</v>
      </c>
      <c r="U45" s="599" t="s">
        <v>934</v>
      </c>
      <c r="V45" s="821"/>
      <c r="W45" s="821"/>
      <c r="X45" s="821"/>
      <c r="Y45" s="821"/>
      <c r="Z45" s="821"/>
      <c r="AA45" s="821"/>
      <c r="AB45" s="821"/>
      <c r="AC45" s="821"/>
      <c r="AD45" s="821"/>
      <c r="AE45" s="821"/>
      <c r="AF45" s="821"/>
      <c r="AG45" s="821"/>
      <c r="AH45" s="821"/>
    </row>
    <row r="46" spans="2:34" s="360" customFormat="1" ht="26.1" customHeight="1" x14ac:dyDescent="0.2">
      <c r="B46" s="598" t="s">
        <v>950</v>
      </c>
      <c r="C46" s="1570">
        <v>2.6838588363388281E-2</v>
      </c>
      <c r="D46" s="1570">
        <v>3.5525417871905891E-2</v>
      </c>
      <c r="E46" s="1570">
        <v>3.4081173606033542E-2</v>
      </c>
      <c r="F46" s="1570">
        <v>2.8788292204283535E-2</v>
      </c>
      <c r="G46" s="1570">
        <v>4.3025206954607612E-2</v>
      </c>
      <c r="H46" s="1570">
        <v>7.1261226584946491E-2</v>
      </c>
      <c r="I46" s="1690">
        <v>4.5923792477200909E-2</v>
      </c>
      <c r="J46" s="1691">
        <v>4.1892065258491804E-2</v>
      </c>
      <c r="K46" s="1691">
        <v>4.5603977786161244E-2</v>
      </c>
      <c r="L46" s="1691">
        <v>6.2685731980083093E-2</v>
      </c>
      <c r="M46" s="1691">
        <v>7.195319327417711E-2</v>
      </c>
      <c r="N46" s="1691">
        <v>5.0065852962344087E-2</v>
      </c>
      <c r="O46" s="1691">
        <v>6.1425491291255893E-2</v>
      </c>
      <c r="P46" s="1691">
        <v>6.0873256399617479E-2</v>
      </c>
      <c r="Q46" s="1691">
        <v>5.526538773690505E-2</v>
      </c>
      <c r="R46" s="1691">
        <v>5.74522245537872E-2</v>
      </c>
      <c r="S46" s="1691">
        <v>6.2169671308894302E-2</v>
      </c>
      <c r="T46" s="1692">
        <v>7.1261226584946491E-2</v>
      </c>
      <c r="U46" s="599" t="s">
        <v>1269</v>
      </c>
      <c r="V46" s="821"/>
      <c r="W46" s="821"/>
      <c r="X46" s="821"/>
      <c r="Y46" s="821"/>
      <c r="Z46" s="821"/>
      <c r="AA46" s="821"/>
      <c r="AB46" s="821"/>
      <c r="AC46" s="821"/>
      <c r="AD46" s="821"/>
      <c r="AE46" s="821"/>
      <c r="AF46" s="821"/>
      <c r="AG46" s="821"/>
      <c r="AH46" s="821"/>
    </row>
    <row r="47" spans="2:34" s="360" customFormat="1" ht="26.1" customHeight="1" x14ac:dyDescent="0.2">
      <c r="B47" s="598" t="s">
        <v>951</v>
      </c>
      <c r="C47" s="1570">
        <v>0.89626150923191761</v>
      </c>
      <c r="D47" s="1570">
        <v>0.87637274967703938</v>
      </c>
      <c r="E47" s="1570">
        <v>0.87770411665529313</v>
      </c>
      <c r="F47" s="1570">
        <v>0.87818319833176006</v>
      </c>
      <c r="G47" s="1570">
        <v>0.85321455696222981</v>
      </c>
      <c r="H47" s="1570">
        <v>0.82337766477967</v>
      </c>
      <c r="I47" s="1690">
        <v>0.84898063702267013</v>
      </c>
      <c r="J47" s="1691">
        <v>0.84582248364877854</v>
      </c>
      <c r="K47" s="1691">
        <v>0.84328676913496758</v>
      </c>
      <c r="L47" s="1691">
        <v>0.82340942111986948</v>
      </c>
      <c r="M47" s="1691">
        <v>0.81356930676954953</v>
      </c>
      <c r="N47" s="1691">
        <v>0.83430639677732754</v>
      </c>
      <c r="O47" s="1691">
        <v>0.83034385450740322</v>
      </c>
      <c r="P47" s="1691">
        <v>0.83348096448492703</v>
      </c>
      <c r="Q47" s="1691">
        <v>0.82649651371125077</v>
      </c>
      <c r="R47" s="1691">
        <v>0.83867358481209697</v>
      </c>
      <c r="S47" s="1691">
        <v>0.82577113460470897</v>
      </c>
      <c r="T47" s="1692">
        <v>0.82337766477967</v>
      </c>
      <c r="U47" s="599" t="s">
        <v>294</v>
      </c>
      <c r="V47" s="821"/>
      <c r="W47" s="821"/>
      <c r="X47" s="821"/>
      <c r="Y47" s="821"/>
      <c r="Z47" s="821"/>
      <c r="AA47" s="821"/>
      <c r="AB47" s="821"/>
      <c r="AC47" s="821"/>
      <c r="AD47" s="821"/>
      <c r="AE47" s="821"/>
      <c r="AF47" s="821"/>
      <c r="AG47" s="821"/>
      <c r="AH47" s="821"/>
    </row>
    <row r="48" spans="2:34" s="360" customFormat="1" ht="26.1" customHeight="1" x14ac:dyDescent="0.2">
      <c r="B48" s="598" t="s">
        <v>957</v>
      </c>
      <c r="C48" s="1570">
        <v>3.239766416940569E-2</v>
      </c>
      <c r="D48" s="1570">
        <v>4.6748265613688667E-2</v>
      </c>
      <c r="E48" s="1570">
        <v>4.7288332080606933E-2</v>
      </c>
      <c r="F48" s="1570">
        <v>5.368681825208782E-2</v>
      </c>
      <c r="G48" s="1570">
        <v>6.2194781628708354E-2</v>
      </c>
      <c r="H48" s="1570">
        <v>6.3055105892077468E-2</v>
      </c>
      <c r="I48" s="1690">
        <v>6.1770261392101435E-2</v>
      </c>
      <c r="J48" s="1691">
        <v>6.9468904981774895E-2</v>
      </c>
      <c r="K48" s="1691">
        <v>6.9877619618042577E-2</v>
      </c>
      <c r="L48" s="1691">
        <v>7.2697718610471376E-2</v>
      </c>
      <c r="M48" s="1691">
        <v>7.074512977429992E-2</v>
      </c>
      <c r="N48" s="1691">
        <v>6.6703322871545734E-2</v>
      </c>
      <c r="O48" s="1691">
        <v>5.9619675835767993E-2</v>
      </c>
      <c r="P48" s="1691">
        <v>5.8505443112753852E-2</v>
      </c>
      <c r="Q48" s="1691">
        <v>6.822435359932881E-2</v>
      </c>
      <c r="R48" s="1691">
        <v>6.2238244891072353E-2</v>
      </c>
      <c r="S48" s="1691">
        <v>6.4562490601450293E-2</v>
      </c>
      <c r="T48" s="1692">
        <v>6.3055105892077468E-2</v>
      </c>
      <c r="U48" s="599" t="s">
        <v>1282</v>
      </c>
      <c r="V48" s="821"/>
      <c r="W48" s="821"/>
      <c r="X48" s="821"/>
      <c r="Y48" s="821"/>
      <c r="Z48" s="821"/>
      <c r="AA48" s="821"/>
      <c r="AB48" s="821"/>
      <c r="AC48" s="821"/>
      <c r="AD48" s="821"/>
      <c r="AE48" s="821"/>
      <c r="AF48" s="821"/>
      <c r="AG48" s="821"/>
      <c r="AH48" s="821"/>
    </row>
    <row r="49" spans="2:34" s="360" customFormat="1" ht="26.1" customHeight="1" x14ac:dyDescent="0.2">
      <c r="B49" s="598" t="s">
        <v>932</v>
      </c>
      <c r="C49" s="1570">
        <v>4.4445513429262284E-2</v>
      </c>
      <c r="D49" s="1570">
        <v>4.1339882872871603E-2</v>
      </c>
      <c r="E49" s="1570">
        <v>4.0914442986546923E-2</v>
      </c>
      <c r="F49" s="1570">
        <v>3.932162683976323E-2</v>
      </c>
      <c r="G49" s="1570">
        <v>4.1537928001385803E-2</v>
      </c>
      <c r="H49" s="1570">
        <v>4.2297080287570517E-2</v>
      </c>
      <c r="I49" s="1690">
        <v>4.3297377401095356E-2</v>
      </c>
      <c r="J49" s="1691">
        <v>4.2772399748548073E-2</v>
      </c>
      <c r="K49" s="1691">
        <v>4.1187723511131522E-2</v>
      </c>
      <c r="L49" s="1691">
        <v>4.1164238635769797E-2</v>
      </c>
      <c r="M49" s="1691">
        <v>4.3692042838263209E-2</v>
      </c>
      <c r="N49" s="1691">
        <v>4.8892844116498767E-2</v>
      </c>
      <c r="O49" s="1691">
        <v>4.8592119658626996E-2</v>
      </c>
      <c r="P49" s="1691">
        <v>4.7121786452186142E-2</v>
      </c>
      <c r="Q49" s="1691">
        <v>5.0004168765245487E-2</v>
      </c>
      <c r="R49" s="1691">
        <v>4.1626704893033259E-2</v>
      </c>
      <c r="S49" s="1691">
        <v>4.7487711129812794E-2</v>
      </c>
      <c r="T49" s="1692">
        <v>4.2297080287570517E-2</v>
      </c>
      <c r="U49" s="599" t="s">
        <v>1225</v>
      </c>
      <c r="V49" s="821"/>
      <c r="W49" s="821"/>
      <c r="X49" s="821"/>
      <c r="Y49" s="821"/>
      <c r="Z49" s="821"/>
      <c r="AA49" s="821"/>
      <c r="AB49" s="821"/>
      <c r="AC49" s="821"/>
      <c r="AD49" s="821"/>
      <c r="AE49" s="821"/>
      <c r="AF49" s="821"/>
      <c r="AG49" s="821"/>
      <c r="AH49" s="821"/>
    </row>
    <row r="50" spans="2:34" s="360" customFormat="1" ht="26.1" customHeight="1" x14ac:dyDescent="0.2">
      <c r="B50" s="449" t="s">
        <v>330</v>
      </c>
      <c r="C50" s="1064">
        <v>1</v>
      </c>
      <c r="D50" s="1064">
        <v>0.99999999999999989</v>
      </c>
      <c r="E50" s="1064">
        <v>0.99999999999999989</v>
      </c>
      <c r="F50" s="1064">
        <v>1</v>
      </c>
      <c r="G50" s="1064">
        <v>1.0000000000000002</v>
      </c>
      <c r="H50" s="1064">
        <v>0.99999999999999989</v>
      </c>
      <c r="I50" s="1693">
        <v>1</v>
      </c>
      <c r="J50" s="1694">
        <v>1</v>
      </c>
      <c r="K50" s="1694">
        <v>1</v>
      </c>
      <c r="L50" s="1694">
        <v>1</v>
      </c>
      <c r="M50" s="1694">
        <v>1</v>
      </c>
      <c r="N50" s="1694">
        <v>1.0000000000000002</v>
      </c>
      <c r="O50" s="1694">
        <v>0.99999999999999989</v>
      </c>
      <c r="P50" s="1694">
        <v>1.0000000000000002</v>
      </c>
      <c r="Q50" s="1694">
        <v>0.99999999999999989</v>
      </c>
      <c r="R50" s="1694">
        <v>1</v>
      </c>
      <c r="S50" s="1694">
        <v>1</v>
      </c>
      <c r="T50" s="1695">
        <v>0.99999999999999989</v>
      </c>
      <c r="U50" s="597" t="s">
        <v>1001</v>
      </c>
      <c r="V50" s="821"/>
      <c r="W50" s="821"/>
      <c r="X50" s="821"/>
      <c r="Y50" s="821"/>
      <c r="Z50" s="821"/>
      <c r="AA50" s="821"/>
      <c r="AB50" s="821"/>
      <c r="AC50" s="821"/>
      <c r="AD50" s="821"/>
      <c r="AE50" s="821"/>
      <c r="AF50" s="821"/>
      <c r="AG50" s="821"/>
      <c r="AH50" s="821"/>
    </row>
    <row r="51" spans="2:34" s="360" customFormat="1" ht="12" customHeight="1" x14ac:dyDescent="0.2">
      <c r="B51" s="598"/>
      <c r="C51" s="1063"/>
      <c r="D51" s="1063"/>
      <c r="E51" s="1063"/>
      <c r="F51" s="1063"/>
      <c r="G51" s="1063"/>
      <c r="H51" s="1063"/>
      <c r="I51" s="1696"/>
      <c r="J51" s="1697"/>
      <c r="K51" s="1697"/>
      <c r="L51" s="1697"/>
      <c r="M51" s="1697"/>
      <c r="N51" s="1697"/>
      <c r="O51" s="1697"/>
      <c r="P51" s="1697"/>
      <c r="Q51" s="1697"/>
      <c r="R51" s="1697"/>
      <c r="S51" s="1697"/>
      <c r="T51" s="1698"/>
      <c r="U51" s="1035"/>
      <c r="V51" s="821"/>
      <c r="W51" s="821"/>
      <c r="X51" s="821"/>
      <c r="Y51" s="821"/>
      <c r="Z51" s="821"/>
      <c r="AA51" s="821"/>
      <c r="AB51" s="821"/>
      <c r="AC51" s="821"/>
      <c r="AD51" s="821"/>
      <c r="AE51" s="821"/>
      <c r="AF51" s="821"/>
      <c r="AG51" s="821"/>
      <c r="AH51" s="821"/>
    </row>
    <row r="52" spans="2:34" s="360" customFormat="1" ht="26.1" customHeight="1" x14ac:dyDescent="0.2">
      <c r="B52" s="450" t="s">
        <v>966</v>
      </c>
      <c r="C52" s="1063"/>
      <c r="D52" s="1063"/>
      <c r="E52" s="1063"/>
      <c r="F52" s="1063"/>
      <c r="G52" s="1063"/>
      <c r="H52" s="1063"/>
      <c r="I52" s="1696"/>
      <c r="J52" s="1697"/>
      <c r="K52" s="1697"/>
      <c r="L52" s="1697"/>
      <c r="M52" s="1697"/>
      <c r="N52" s="1697"/>
      <c r="O52" s="1697"/>
      <c r="P52" s="1697"/>
      <c r="Q52" s="1697"/>
      <c r="R52" s="1697"/>
      <c r="S52" s="1697"/>
      <c r="T52" s="1698"/>
      <c r="U52" s="1084" t="s">
        <v>1003</v>
      </c>
      <c r="V52" s="821"/>
      <c r="W52" s="821"/>
      <c r="X52" s="821"/>
      <c r="Y52" s="821"/>
      <c r="Z52" s="821"/>
      <c r="AA52" s="821"/>
      <c r="AB52" s="821"/>
      <c r="AC52" s="821"/>
      <c r="AD52" s="821"/>
      <c r="AE52" s="821"/>
      <c r="AF52" s="821"/>
      <c r="AG52" s="821"/>
      <c r="AH52" s="821"/>
    </row>
    <row r="53" spans="2:34" s="360" customFormat="1" ht="26.1" customHeight="1" x14ac:dyDescent="0.2">
      <c r="B53" s="598" t="s">
        <v>961</v>
      </c>
      <c r="C53" s="1063">
        <v>0.41814727405742314</v>
      </c>
      <c r="D53" s="1063">
        <v>0.38125228835949071</v>
      </c>
      <c r="E53" s="1063">
        <v>0.55471456477892367</v>
      </c>
      <c r="F53" s="1063">
        <v>0.62374889425457036</v>
      </c>
      <c r="G53" s="1063">
        <v>0.64809764883038545</v>
      </c>
      <c r="H53" s="1063">
        <v>0.49913544162879031</v>
      </c>
      <c r="I53" s="1696">
        <v>0.64416834968491876</v>
      </c>
      <c r="J53" s="1697">
        <v>0.53779365812603508</v>
      </c>
      <c r="K53" s="1697">
        <v>0.54846107287296264</v>
      </c>
      <c r="L53" s="1697">
        <v>0.55911014208621035</v>
      </c>
      <c r="M53" s="1697">
        <v>0.55832438073686108</v>
      </c>
      <c r="N53" s="1697">
        <v>0.41544197288724721</v>
      </c>
      <c r="O53" s="1697">
        <v>0.42138860602340017</v>
      </c>
      <c r="P53" s="1697">
        <v>0.43044592942002363</v>
      </c>
      <c r="Q53" s="1697">
        <v>0.45421957041804101</v>
      </c>
      <c r="R53" s="1697">
        <v>0.47101646033976985</v>
      </c>
      <c r="S53" s="1697">
        <v>0.48572324997950567</v>
      </c>
      <c r="T53" s="1698">
        <v>0.49913544162879031</v>
      </c>
      <c r="U53" s="1035" t="s">
        <v>1005</v>
      </c>
      <c r="V53" s="821"/>
      <c r="W53" s="821"/>
      <c r="X53" s="821"/>
      <c r="Y53" s="821"/>
      <c r="Z53" s="821"/>
      <c r="AA53" s="821"/>
      <c r="AB53" s="821"/>
      <c r="AC53" s="821"/>
      <c r="AD53" s="821"/>
      <c r="AE53" s="821"/>
      <c r="AF53" s="821"/>
      <c r="AG53" s="821"/>
      <c r="AH53" s="821"/>
    </row>
    <row r="54" spans="2:34" s="360" customFormat="1" ht="26.1" customHeight="1" x14ac:dyDescent="0.2">
      <c r="B54" s="598" t="s">
        <v>962</v>
      </c>
      <c r="C54" s="1063">
        <v>0.58185272594257686</v>
      </c>
      <c r="D54" s="1063">
        <v>0.61874771164050935</v>
      </c>
      <c r="E54" s="1063">
        <v>0.44528543522107633</v>
      </c>
      <c r="F54" s="1063">
        <v>0.37625110574542964</v>
      </c>
      <c r="G54" s="1063">
        <v>0.35190235116961449</v>
      </c>
      <c r="H54" s="1063">
        <v>0.50086455837120969</v>
      </c>
      <c r="I54" s="1696">
        <v>0.35583165031508124</v>
      </c>
      <c r="J54" s="1697">
        <v>0.46220634187396492</v>
      </c>
      <c r="K54" s="1697">
        <v>0.45153892712703736</v>
      </c>
      <c r="L54" s="1697">
        <v>0.44088985791378965</v>
      </c>
      <c r="M54" s="1697">
        <v>0.44167561926313897</v>
      </c>
      <c r="N54" s="1697">
        <v>0.58455802711275284</v>
      </c>
      <c r="O54" s="1697">
        <v>0.57861139397659966</v>
      </c>
      <c r="P54" s="1697">
        <v>0.56955407057997631</v>
      </c>
      <c r="Q54" s="1697">
        <v>0.54578042958195905</v>
      </c>
      <c r="R54" s="1697">
        <v>0.52898353966023015</v>
      </c>
      <c r="S54" s="1697">
        <v>0.51427675002049422</v>
      </c>
      <c r="T54" s="1698">
        <v>0.50086455837120969</v>
      </c>
      <c r="U54" s="1035" t="s">
        <v>1004</v>
      </c>
      <c r="V54" s="821"/>
      <c r="W54" s="821"/>
      <c r="X54" s="821"/>
      <c r="Y54" s="821"/>
      <c r="Z54" s="821"/>
      <c r="AA54" s="821"/>
      <c r="AB54" s="821"/>
      <c r="AC54" s="821"/>
      <c r="AD54" s="821"/>
      <c r="AE54" s="821"/>
      <c r="AF54" s="821"/>
      <c r="AG54" s="821"/>
      <c r="AH54" s="821"/>
    </row>
    <row r="55" spans="2:34" s="360" customFormat="1" ht="26.1" customHeight="1" x14ac:dyDescent="0.2">
      <c r="B55" s="449" t="s">
        <v>330</v>
      </c>
      <c r="C55" s="1064">
        <v>1</v>
      </c>
      <c r="D55" s="1064">
        <v>1</v>
      </c>
      <c r="E55" s="1064">
        <v>1</v>
      </c>
      <c r="F55" s="1064">
        <v>1</v>
      </c>
      <c r="G55" s="1064">
        <v>1</v>
      </c>
      <c r="H55" s="1064">
        <v>1</v>
      </c>
      <c r="I55" s="1693">
        <v>1</v>
      </c>
      <c r="J55" s="1694">
        <v>1</v>
      </c>
      <c r="K55" s="1694">
        <v>1</v>
      </c>
      <c r="L55" s="1694">
        <v>1</v>
      </c>
      <c r="M55" s="1694">
        <v>1</v>
      </c>
      <c r="N55" s="1694">
        <v>1</v>
      </c>
      <c r="O55" s="1694">
        <v>0.99999999999999978</v>
      </c>
      <c r="P55" s="1694">
        <v>1</v>
      </c>
      <c r="Q55" s="1694">
        <v>1</v>
      </c>
      <c r="R55" s="1694">
        <v>1</v>
      </c>
      <c r="S55" s="1694">
        <v>0.99999999999999989</v>
      </c>
      <c r="T55" s="1695">
        <v>1</v>
      </c>
      <c r="U55" s="597" t="s">
        <v>1001</v>
      </c>
      <c r="V55" s="821"/>
      <c r="W55" s="821"/>
      <c r="X55" s="821"/>
      <c r="Y55" s="821"/>
      <c r="Z55" s="821"/>
      <c r="AA55" s="821"/>
      <c r="AB55" s="821"/>
      <c r="AC55" s="821"/>
      <c r="AD55" s="821"/>
      <c r="AE55" s="821"/>
      <c r="AF55" s="821"/>
      <c r="AG55" s="821"/>
      <c r="AH55" s="821"/>
    </row>
    <row r="56" spans="2:34" s="360" customFormat="1" ht="12" customHeight="1" x14ac:dyDescent="0.2">
      <c r="B56" s="598"/>
      <c r="C56" s="1063"/>
      <c r="D56" s="1063"/>
      <c r="E56" s="1063"/>
      <c r="F56" s="1063"/>
      <c r="G56" s="1063"/>
      <c r="H56" s="1063"/>
      <c r="I56" s="1696"/>
      <c r="J56" s="1697"/>
      <c r="K56" s="1697"/>
      <c r="L56" s="1697"/>
      <c r="M56" s="1697"/>
      <c r="N56" s="1697"/>
      <c r="O56" s="1697"/>
      <c r="P56" s="1697"/>
      <c r="Q56" s="1697"/>
      <c r="R56" s="1697"/>
      <c r="S56" s="1697"/>
      <c r="T56" s="1698"/>
      <c r="U56" s="599"/>
      <c r="V56" s="821"/>
      <c r="W56" s="821"/>
      <c r="X56" s="821"/>
      <c r="Y56" s="821"/>
      <c r="Z56" s="821"/>
      <c r="AA56" s="821"/>
      <c r="AB56" s="821"/>
      <c r="AC56" s="821"/>
      <c r="AD56" s="821"/>
      <c r="AE56" s="821"/>
      <c r="AF56" s="821"/>
      <c r="AG56" s="821"/>
      <c r="AH56" s="821"/>
    </row>
    <row r="57" spans="2:34" s="360" customFormat="1" ht="26.1" customHeight="1" x14ac:dyDescent="0.2">
      <c r="B57" s="450" t="s">
        <v>967</v>
      </c>
      <c r="C57" s="1063"/>
      <c r="D57" s="1063"/>
      <c r="E57" s="1063"/>
      <c r="F57" s="1063"/>
      <c r="G57" s="1063"/>
      <c r="H57" s="1063"/>
      <c r="I57" s="1696"/>
      <c r="J57" s="1697"/>
      <c r="K57" s="1697"/>
      <c r="L57" s="1697"/>
      <c r="M57" s="1697"/>
      <c r="N57" s="1697"/>
      <c r="O57" s="1697"/>
      <c r="P57" s="1697"/>
      <c r="Q57" s="1697"/>
      <c r="R57" s="1697"/>
      <c r="S57" s="1697"/>
      <c r="T57" s="1698"/>
      <c r="U57" s="1084" t="s">
        <v>1051</v>
      </c>
      <c r="V57" s="821"/>
      <c r="W57" s="821"/>
      <c r="X57" s="821"/>
      <c r="Y57" s="821"/>
      <c r="Z57" s="821"/>
      <c r="AA57" s="821"/>
      <c r="AB57" s="821"/>
      <c r="AC57" s="821"/>
      <c r="AD57" s="821"/>
      <c r="AE57" s="821"/>
      <c r="AF57" s="821"/>
      <c r="AG57" s="821"/>
      <c r="AH57" s="821"/>
    </row>
    <row r="58" spans="2:34" s="360" customFormat="1" ht="26.1" customHeight="1" x14ac:dyDescent="0.2">
      <c r="B58" s="598" t="s">
        <v>968</v>
      </c>
      <c r="C58" s="1063">
        <v>0.52148144807522057</v>
      </c>
      <c r="D58" s="1063">
        <v>0.5440841360600539</v>
      </c>
      <c r="E58" s="1063">
        <v>0.51362127097799581</v>
      </c>
      <c r="F58" s="1063">
        <v>0.52399819234148393</v>
      </c>
      <c r="G58" s="1063">
        <v>0.53457712103710386</v>
      </c>
      <c r="H58" s="1063">
        <v>0.63982788963784143</v>
      </c>
      <c r="I58" s="1696">
        <v>0.53679464591102721</v>
      </c>
      <c r="J58" s="1697">
        <v>0.55867581541043254</v>
      </c>
      <c r="K58" s="1697">
        <v>0.55839455110034852</v>
      </c>
      <c r="L58" s="1697">
        <v>0.57012408901287448</v>
      </c>
      <c r="M58" s="1697">
        <v>0.58081842385815041</v>
      </c>
      <c r="N58" s="1697">
        <v>0.61486785974160507</v>
      </c>
      <c r="O58" s="1697">
        <v>0.60350716864616749</v>
      </c>
      <c r="P58" s="1697">
        <v>0.61247935826063116</v>
      </c>
      <c r="Q58" s="1697">
        <v>0.61983167520753835</v>
      </c>
      <c r="R58" s="1697">
        <v>0.62951346434697208</v>
      </c>
      <c r="S58" s="1697">
        <v>0.64564133300377247</v>
      </c>
      <c r="T58" s="1698">
        <v>0.63982788963784143</v>
      </c>
      <c r="U58" s="599" t="s">
        <v>785</v>
      </c>
      <c r="V58" s="821"/>
      <c r="W58" s="821"/>
      <c r="X58" s="821"/>
      <c r="Y58" s="821"/>
      <c r="Z58" s="821"/>
      <c r="AA58" s="821"/>
      <c r="AB58" s="821"/>
      <c r="AC58" s="821"/>
      <c r="AD58" s="821"/>
      <c r="AE58" s="821"/>
      <c r="AF58" s="821"/>
      <c r="AG58" s="821"/>
      <c r="AH58" s="821"/>
    </row>
    <row r="59" spans="2:34" s="360" customFormat="1" ht="26.1" customHeight="1" x14ac:dyDescent="0.2">
      <c r="B59" s="598" t="s">
        <v>969</v>
      </c>
      <c r="C59" s="1063">
        <v>0.41796336060570999</v>
      </c>
      <c r="D59" s="1063">
        <v>0.39998274922325688</v>
      </c>
      <c r="E59" s="1063">
        <v>0.40996973276502291</v>
      </c>
      <c r="F59" s="1063">
        <v>0.3697552190695132</v>
      </c>
      <c r="G59" s="1063">
        <v>0.36189284080549056</v>
      </c>
      <c r="H59" s="1063">
        <v>0.29780184953073208</v>
      </c>
      <c r="I59" s="1696">
        <v>0.36265703245113756</v>
      </c>
      <c r="J59" s="1697">
        <v>0.35631498863235211</v>
      </c>
      <c r="K59" s="1697">
        <v>0.35764835824031477</v>
      </c>
      <c r="L59" s="1697">
        <v>0.34970199729787449</v>
      </c>
      <c r="M59" s="1697">
        <v>0.3403161690714942</v>
      </c>
      <c r="N59" s="1697">
        <v>0.32041978510823738</v>
      </c>
      <c r="O59" s="1697">
        <v>0.33170884060858163</v>
      </c>
      <c r="P59" s="1697">
        <v>0.3224078289006983</v>
      </c>
      <c r="Q59" s="1697">
        <v>0.31557618538668847</v>
      </c>
      <c r="R59" s="1697">
        <v>0.30787256530356816</v>
      </c>
      <c r="S59" s="1697">
        <v>0.29399089570257059</v>
      </c>
      <c r="T59" s="1698">
        <v>0.29780184953073208</v>
      </c>
      <c r="U59" s="599" t="s">
        <v>822</v>
      </c>
      <c r="V59" s="821"/>
      <c r="W59" s="821"/>
      <c r="X59" s="821"/>
      <c r="Y59" s="821"/>
      <c r="Z59" s="821"/>
      <c r="AA59" s="821"/>
      <c r="AB59" s="821"/>
      <c r="AC59" s="821"/>
      <c r="AD59" s="821"/>
      <c r="AE59" s="821"/>
      <c r="AF59" s="821"/>
      <c r="AG59" s="821"/>
      <c r="AH59" s="821"/>
    </row>
    <row r="60" spans="2:34" s="360" customFormat="1" ht="26.1" customHeight="1" x14ac:dyDescent="0.2">
      <c r="B60" s="598" t="s">
        <v>970</v>
      </c>
      <c r="C60" s="1063">
        <v>6.0555191319069418E-2</v>
      </c>
      <c r="D60" s="1063">
        <v>5.593311471668911E-2</v>
      </c>
      <c r="E60" s="1063">
        <v>7.6408996256981235E-2</v>
      </c>
      <c r="F60" s="1063">
        <v>0.1062465885890029</v>
      </c>
      <c r="G60" s="1063">
        <v>0.10353003815740547</v>
      </c>
      <c r="H60" s="1063">
        <v>6.2370260831426438E-2</v>
      </c>
      <c r="I60" s="1696">
        <v>0.10054832163783518</v>
      </c>
      <c r="J60" s="1697">
        <v>8.5009195957215317E-2</v>
      </c>
      <c r="K60" s="1697">
        <v>8.3957090659336805E-2</v>
      </c>
      <c r="L60" s="1697">
        <v>8.0173913689251017E-2</v>
      </c>
      <c r="M60" s="1697">
        <v>7.8865407070355331E-2</v>
      </c>
      <c r="N60" s="1697">
        <v>6.4712355150157427E-2</v>
      </c>
      <c r="O60" s="1697">
        <v>6.4783990745250764E-2</v>
      </c>
      <c r="P60" s="1697">
        <v>6.5112812838670625E-2</v>
      </c>
      <c r="Q60" s="1697">
        <v>6.4592139405773089E-2</v>
      </c>
      <c r="R60" s="1697">
        <v>6.2613970349459952E-2</v>
      </c>
      <c r="S60" s="1697">
        <v>6.0367771293656877E-2</v>
      </c>
      <c r="T60" s="1698">
        <v>6.2370260831426438E-2</v>
      </c>
      <c r="U60" s="599" t="s">
        <v>823</v>
      </c>
      <c r="V60" s="821"/>
      <c r="W60" s="821"/>
      <c r="X60" s="821"/>
      <c r="Y60" s="821"/>
      <c r="Z60" s="821"/>
      <c r="AA60" s="821"/>
      <c r="AB60" s="821"/>
      <c r="AC60" s="821"/>
      <c r="AD60" s="821"/>
      <c r="AE60" s="821"/>
      <c r="AF60" s="821"/>
      <c r="AG60" s="821"/>
      <c r="AH60" s="821"/>
    </row>
    <row r="61" spans="2:34" s="360" customFormat="1" ht="26.1" customHeight="1" x14ac:dyDescent="0.2">
      <c r="B61" s="449" t="s">
        <v>330</v>
      </c>
      <c r="C61" s="1064">
        <v>1</v>
      </c>
      <c r="D61" s="1064">
        <v>0.99999999999999989</v>
      </c>
      <c r="E61" s="1064">
        <v>1</v>
      </c>
      <c r="F61" s="1064">
        <v>1</v>
      </c>
      <c r="G61" s="1064">
        <v>0.99999999999999989</v>
      </c>
      <c r="H61" s="1064">
        <v>1</v>
      </c>
      <c r="I61" s="1693">
        <v>1</v>
      </c>
      <c r="J61" s="1694">
        <v>1</v>
      </c>
      <c r="K61" s="1694">
        <v>1</v>
      </c>
      <c r="L61" s="1694">
        <v>1</v>
      </c>
      <c r="M61" s="1694">
        <v>1</v>
      </c>
      <c r="N61" s="1694">
        <v>0.99999999999999978</v>
      </c>
      <c r="O61" s="1694">
        <v>0.99999999999999989</v>
      </c>
      <c r="P61" s="1694">
        <v>1</v>
      </c>
      <c r="Q61" s="1694">
        <v>1</v>
      </c>
      <c r="R61" s="1694">
        <v>1.0000000000000002</v>
      </c>
      <c r="S61" s="1694">
        <v>0.99999999999999989</v>
      </c>
      <c r="T61" s="1695">
        <v>1</v>
      </c>
      <c r="U61" s="597" t="s">
        <v>1001</v>
      </c>
      <c r="V61" s="821"/>
      <c r="W61" s="821"/>
      <c r="X61" s="821"/>
      <c r="Y61" s="821"/>
      <c r="Z61" s="821"/>
      <c r="AA61" s="821"/>
      <c r="AB61" s="821"/>
      <c r="AC61" s="821"/>
      <c r="AD61" s="821"/>
      <c r="AE61" s="821"/>
      <c r="AF61" s="821"/>
      <c r="AG61" s="821"/>
      <c r="AH61" s="821"/>
    </row>
    <row r="62" spans="2:34" s="360" customFormat="1" ht="12" customHeight="1" x14ac:dyDescent="0.2">
      <c r="B62" s="1083"/>
      <c r="C62" s="1066"/>
      <c r="D62" s="1066"/>
      <c r="E62" s="1066"/>
      <c r="F62" s="1066"/>
      <c r="G62" s="1066"/>
      <c r="H62" s="1066"/>
      <c r="I62" s="1069"/>
      <c r="J62" s="1067"/>
      <c r="K62" s="1067"/>
      <c r="L62" s="1067"/>
      <c r="M62" s="1067"/>
      <c r="N62" s="1067"/>
      <c r="O62" s="1067"/>
      <c r="P62" s="1067"/>
      <c r="Q62" s="1067"/>
      <c r="R62" s="1067"/>
      <c r="S62" s="1067"/>
      <c r="T62" s="1068"/>
      <c r="U62" s="1087"/>
      <c r="V62" s="821"/>
      <c r="W62" s="821"/>
      <c r="X62" s="821"/>
      <c r="Y62" s="821"/>
      <c r="Z62" s="821"/>
      <c r="AA62" s="821"/>
      <c r="AB62" s="821"/>
      <c r="AC62" s="821"/>
      <c r="AD62" s="821"/>
      <c r="AE62" s="821"/>
      <c r="AF62" s="821"/>
      <c r="AG62" s="821"/>
      <c r="AH62" s="821"/>
    </row>
    <row r="63" spans="2:34" s="360" customFormat="1" ht="26.1" customHeight="1" x14ac:dyDescent="0.2">
      <c r="B63" s="449" t="s">
        <v>973</v>
      </c>
      <c r="C63" s="1070">
        <v>0.19432183892641341</v>
      </c>
      <c r="D63" s="1070">
        <v>0.30118275470303368</v>
      </c>
      <c r="E63" s="1070">
        <v>0.1889846402394828</v>
      </c>
      <c r="F63" s="1070">
        <v>0.29009850638635903</v>
      </c>
      <c r="G63" s="1070">
        <v>6.3328297032575254E-2</v>
      </c>
      <c r="H63" s="1070">
        <v>0.90629878948141585</v>
      </c>
      <c r="I63" s="1699">
        <v>-1.1970093812962324E-2</v>
      </c>
      <c r="J63" s="1700">
        <v>0.24463475354816921</v>
      </c>
      <c r="K63" s="1700">
        <v>5.7078167019419812E-3</v>
      </c>
      <c r="L63" s="1700">
        <v>2.5201651324990193E-2</v>
      </c>
      <c r="M63" s="1700">
        <v>-5.4747837548011491E-3</v>
      </c>
      <c r="N63" s="1700">
        <v>0.31074660057593184</v>
      </c>
      <c r="O63" s="1700">
        <v>-3.3096603187867668E-3</v>
      </c>
      <c r="P63" s="1700">
        <v>1.788924743461795E-2</v>
      </c>
      <c r="Q63" s="1700">
        <v>4.5380437920427674E-2</v>
      </c>
      <c r="R63" s="1700">
        <v>4.2788675018380795E-2</v>
      </c>
      <c r="S63" s="1700">
        <v>3.0892522248320065E-2</v>
      </c>
      <c r="T63" s="1701">
        <v>1.1622445133964598E-2</v>
      </c>
      <c r="U63" s="597" t="s">
        <v>1006</v>
      </c>
      <c r="V63" s="821"/>
      <c r="W63" s="821"/>
      <c r="X63" s="821"/>
      <c r="Y63" s="821"/>
      <c r="Z63" s="821"/>
      <c r="AA63" s="821"/>
      <c r="AB63" s="821"/>
      <c r="AC63" s="821"/>
      <c r="AD63" s="821"/>
      <c r="AE63" s="821"/>
      <c r="AF63" s="821"/>
      <c r="AG63" s="821"/>
      <c r="AH63" s="821"/>
    </row>
    <row r="64" spans="2:34" s="355" customFormat="1" ht="24.95" customHeight="1" thickBot="1" x14ac:dyDescent="0.25">
      <c r="B64" s="571"/>
      <c r="C64" s="1071"/>
      <c r="D64" s="1071"/>
      <c r="E64" s="1071"/>
      <c r="F64" s="1075"/>
      <c r="G64" s="1075"/>
      <c r="H64" s="1075"/>
      <c r="I64" s="1072"/>
      <c r="J64" s="1073"/>
      <c r="K64" s="1073"/>
      <c r="L64" s="1073"/>
      <c r="M64" s="1073"/>
      <c r="N64" s="1073"/>
      <c r="O64" s="1073"/>
      <c r="P64" s="1073"/>
      <c r="Q64" s="1073"/>
      <c r="R64" s="1073"/>
      <c r="S64" s="1073"/>
      <c r="T64" s="1074"/>
      <c r="U64" s="908"/>
      <c r="V64" s="821"/>
      <c r="W64" s="821"/>
      <c r="X64" s="821"/>
      <c r="Y64" s="821"/>
      <c r="Z64" s="821"/>
      <c r="AA64" s="821"/>
      <c r="AB64" s="821"/>
      <c r="AC64" s="821"/>
      <c r="AD64" s="821"/>
      <c r="AE64" s="821"/>
      <c r="AF64" s="821"/>
      <c r="AG64" s="821"/>
      <c r="AH64" s="821"/>
    </row>
    <row r="65" spans="2:33" s="1076" customFormat="1" ht="24.95" customHeight="1" thickTop="1" x14ac:dyDescent="0.2">
      <c r="C65" s="1077"/>
      <c r="D65" s="1077"/>
      <c r="E65" s="1077"/>
      <c r="F65" s="1077"/>
      <c r="G65" s="1077"/>
      <c r="H65" s="1077"/>
      <c r="I65" s="1077"/>
      <c r="J65" s="1077"/>
      <c r="K65" s="1077"/>
      <c r="L65" s="1077"/>
      <c r="M65" s="1077"/>
      <c r="N65" s="1077"/>
      <c r="O65" s="1077"/>
      <c r="P65" s="1077"/>
      <c r="Q65" s="1077"/>
      <c r="R65" s="1077"/>
      <c r="S65" s="1077"/>
      <c r="T65" s="1077"/>
      <c r="V65" s="821"/>
      <c r="W65" s="821"/>
      <c r="X65" s="821"/>
      <c r="Y65" s="821"/>
      <c r="Z65" s="821"/>
      <c r="AA65" s="821"/>
      <c r="AB65" s="821"/>
      <c r="AC65" s="821"/>
      <c r="AD65" s="821"/>
      <c r="AE65" s="821"/>
      <c r="AF65" s="821"/>
      <c r="AG65" s="821"/>
    </row>
    <row r="66" spans="2:33" s="412" customFormat="1" ht="24.75" customHeight="1" x14ac:dyDescent="0.5">
      <c r="B66" s="330" t="s">
        <v>1719</v>
      </c>
      <c r="C66" s="460"/>
      <c r="D66" s="460"/>
      <c r="E66" s="460"/>
      <c r="F66" s="460"/>
      <c r="G66" s="460"/>
      <c r="H66" s="460"/>
      <c r="I66" s="460"/>
      <c r="J66" s="460"/>
      <c r="K66" s="460"/>
      <c r="L66" s="460"/>
      <c r="M66" s="460"/>
      <c r="N66" s="460"/>
      <c r="O66" s="460"/>
      <c r="P66" s="460"/>
      <c r="Q66" s="460"/>
      <c r="R66" s="460"/>
      <c r="S66" s="460"/>
      <c r="T66" s="460"/>
      <c r="U66" s="330" t="s">
        <v>1721</v>
      </c>
      <c r="V66" s="466"/>
    </row>
    <row r="67" spans="2:33" ht="24.95" customHeight="1" x14ac:dyDescent="0.5">
      <c r="C67" s="91"/>
      <c r="D67" s="91"/>
      <c r="E67" s="91"/>
      <c r="F67" s="91"/>
      <c r="G67" s="91"/>
      <c r="H67" s="91"/>
      <c r="I67" s="91"/>
      <c r="J67" s="91"/>
      <c r="K67" s="91"/>
      <c r="L67" s="91"/>
      <c r="M67" s="91"/>
      <c r="N67" s="91"/>
      <c r="O67" s="91"/>
      <c r="P67" s="91"/>
      <c r="Q67" s="91"/>
      <c r="R67" s="91"/>
      <c r="S67" s="91"/>
      <c r="T67" s="91"/>
      <c r="U67" s="91"/>
    </row>
    <row r="68" spans="2:33" ht="24.95" customHeight="1" x14ac:dyDescent="0.5">
      <c r="C68" s="1537"/>
      <c r="D68" s="1537"/>
      <c r="E68" s="1537"/>
      <c r="F68" s="1537"/>
      <c r="G68" s="1537"/>
      <c r="H68" s="1537"/>
      <c r="I68" s="1537"/>
      <c r="J68" s="1537"/>
      <c r="K68" s="1537"/>
      <c r="L68" s="1537"/>
      <c r="M68" s="1537"/>
      <c r="N68" s="1537"/>
      <c r="O68" s="1537"/>
      <c r="P68" s="1537"/>
      <c r="Q68" s="1537"/>
      <c r="R68" s="1537"/>
      <c r="S68" s="1537"/>
      <c r="T68" s="1537"/>
      <c r="U68" s="91"/>
    </row>
    <row r="69" spans="2:33" ht="24.75" customHeight="1" x14ac:dyDescent="0.5">
      <c r="C69" s="1537"/>
      <c r="D69" s="1537"/>
      <c r="E69" s="1537"/>
      <c r="F69" s="1537"/>
      <c r="G69" s="1537"/>
      <c r="H69" s="1537"/>
      <c r="I69" s="1537"/>
      <c r="J69" s="1537"/>
      <c r="K69" s="1537"/>
      <c r="L69" s="1537"/>
      <c r="M69" s="1537"/>
      <c r="N69" s="1537"/>
      <c r="O69" s="1537"/>
      <c r="P69" s="1537"/>
      <c r="Q69" s="1537"/>
      <c r="R69" s="1537"/>
      <c r="S69" s="1537"/>
      <c r="T69" s="1537"/>
      <c r="U69" s="91"/>
    </row>
    <row r="70" spans="2:33" ht="21.75" x14ac:dyDescent="0.5">
      <c r="C70" s="1537"/>
      <c r="D70" s="1537"/>
      <c r="E70" s="1537"/>
      <c r="F70" s="1537"/>
      <c r="G70" s="1537"/>
      <c r="H70" s="1537"/>
      <c r="I70" s="1537"/>
      <c r="J70" s="1537"/>
      <c r="K70" s="1537"/>
      <c r="L70" s="1537"/>
      <c r="M70" s="1537"/>
      <c r="N70" s="1537"/>
      <c r="O70" s="1537"/>
      <c r="P70" s="1537"/>
      <c r="Q70" s="1537"/>
      <c r="R70" s="1537"/>
      <c r="S70" s="1537"/>
      <c r="T70" s="1537"/>
      <c r="U70" s="91"/>
    </row>
    <row r="71" spans="2:33" ht="21.75" x14ac:dyDescent="0.5">
      <c r="C71" s="1537"/>
      <c r="D71" s="1537"/>
      <c r="E71" s="1537"/>
      <c r="F71" s="1537"/>
      <c r="G71" s="1537"/>
      <c r="H71" s="1537"/>
      <c r="I71" s="1537"/>
      <c r="J71" s="1537"/>
      <c r="K71" s="1537"/>
      <c r="L71" s="1537"/>
      <c r="M71" s="1537"/>
      <c r="N71" s="1537"/>
      <c r="O71" s="1537"/>
      <c r="P71" s="1537"/>
      <c r="Q71" s="1537"/>
      <c r="R71" s="1537"/>
      <c r="S71" s="1537"/>
      <c r="T71" s="1537"/>
      <c r="U71" s="91"/>
    </row>
    <row r="72" spans="2:33" ht="21.75" x14ac:dyDescent="0.5">
      <c r="C72" s="91"/>
      <c r="D72" s="91"/>
      <c r="E72" s="91"/>
      <c r="F72" s="91"/>
      <c r="G72" s="91"/>
      <c r="H72" s="91"/>
      <c r="I72" s="91"/>
      <c r="J72" s="91"/>
      <c r="K72" s="91"/>
      <c r="L72" s="91"/>
      <c r="M72" s="91"/>
      <c r="N72" s="91"/>
      <c r="O72" s="91"/>
      <c r="P72" s="91"/>
      <c r="Q72" s="91"/>
      <c r="R72" s="91"/>
      <c r="S72" s="91"/>
      <c r="T72" s="91"/>
      <c r="U72" s="91"/>
    </row>
    <row r="73" spans="2:33" ht="21.75" x14ac:dyDescent="0.5">
      <c r="B73" s="142"/>
      <c r="C73" s="1537"/>
      <c r="D73" s="1537"/>
      <c r="E73" s="1537"/>
      <c r="F73" s="1537"/>
      <c r="G73" s="1537"/>
      <c r="H73" s="91"/>
      <c r="I73" s="91"/>
      <c r="J73" s="91"/>
      <c r="K73" s="91"/>
      <c r="L73" s="91"/>
      <c r="M73" s="91"/>
      <c r="N73" s="91"/>
      <c r="O73" s="91"/>
      <c r="P73" s="91"/>
      <c r="Q73" s="91"/>
      <c r="R73" s="91"/>
      <c r="S73" s="91"/>
      <c r="T73" s="91"/>
      <c r="U73" s="91"/>
    </row>
    <row r="74" spans="2:33" ht="21.75" x14ac:dyDescent="0.5">
      <c r="C74" s="91"/>
      <c r="D74" s="91"/>
      <c r="E74" s="91"/>
      <c r="F74" s="91"/>
      <c r="G74" s="91"/>
      <c r="H74" s="91"/>
      <c r="I74" s="91"/>
      <c r="J74" s="91"/>
      <c r="K74" s="91"/>
      <c r="L74" s="91"/>
      <c r="M74" s="91"/>
      <c r="N74" s="91"/>
      <c r="O74" s="91"/>
      <c r="P74" s="91"/>
      <c r="Q74" s="91"/>
      <c r="R74" s="91"/>
      <c r="S74" s="91"/>
      <c r="T74" s="91"/>
      <c r="U74" s="91"/>
    </row>
    <row r="75" spans="2:33" ht="21.75" x14ac:dyDescent="0.5">
      <c r="C75" s="91"/>
      <c r="D75" s="91"/>
      <c r="E75" s="91"/>
      <c r="F75" s="91"/>
      <c r="G75" s="91"/>
      <c r="H75" s="91"/>
      <c r="I75" s="91"/>
      <c r="J75" s="91"/>
      <c r="K75" s="91"/>
      <c r="L75" s="91"/>
      <c r="M75" s="91"/>
      <c r="N75" s="91"/>
      <c r="O75" s="91"/>
      <c r="P75" s="91"/>
      <c r="Q75" s="91"/>
      <c r="R75" s="91"/>
      <c r="S75" s="91"/>
      <c r="T75" s="91"/>
      <c r="U75" s="91"/>
    </row>
    <row r="76" spans="2:33" ht="21.75" x14ac:dyDescent="0.5">
      <c r="C76" s="91"/>
      <c r="D76" s="91"/>
      <c r="E76" s="91"/>
      <c r="F76" s="91"/>
      <c r="G76" s="91"/>
      <c r="H76" s="91"/>
      <c r="I76" s="91"/>
      <c r="J76" s="91"/>
      <c r="K76" s="91"/>
      <c r="L76" s="91"/>
      <c r="M76" s="91"/>
      <c r="N76" s="91"/>
      <c r="O76" s="91"/>
      <c r="P76" s="91"/>
      <c r="Q76" s="91"/>
      <c r="R76" s="91"/>
      <c r="S76" s="91"/>
      <c r="T76" s="91"/>
      <c r="U76" s="91"/>
    </row>
    <row r="77" spans="2:33" ht="21.75" x14ac:dyDescent="0.5">
      <c r="C77" s="91"/>
      <c r="D77" s="91"/>
      <c r="E77" s="91"/>
      <c r="F77" s="91"/>
      <c r="G77" s="91"/>
      <c r="H77" s="91"/>
      <c r="I77" s="91"/>
      <c r="J77" s="91"/>
      <c r="K77" s="91"/>
      <c r="L77" s="91"/>
      <c r="M77" s="91"/>
      <c r="N77" s="91"/>
      <c r="O77" s="91"/>
      <c r="P77" s="91"/>
      <c r="Q77" s="91"/>
      <c r="R77" s="91"/>
      <c r="S77" s="91"/>
      <c r="T77" s="91"/>
      <c r="U77" s="91"/>
    </row>
    <row r="78" spans="2:33" ht="21.75" x14ac:dyDescent="0.5">
      <c r="C78" s="91"/>
      <c r="D78" s="91"/>
      <c r="E78" s="91"/>
      <c r="F78" s="91"/>
      <c r="G78" s="91"/>
      <c r="H78" s="91"/>
      <c r="I78" s="91"/>
      <c r="J78" s="91"/>
      <c r="K78" s="91"/>
      <c r="L78" s="91"/>
      <c r="M78" s="91"/>
      <c r="N78" s="91"/>
      <c r="O78" s="91"/>
      <c r="P78" s="91"/>
      <c r="Q78" s="91"/>
      <c r="R78" s="91"/>
      <c r="S78" s="91"/>
      <c r="T78" s="91"/>
      <c r="U78" s="91"/>
    </row>
    <row r="79" spans="2:33" ht="21.75" x14ac:dyDescent="0.5">
      <c r="C79" s="91"/>
      <c r="D79" s="91"/>
      <c r="E79" s="91"/>
      <c r="F79" s="91"/>
      <c r="G79" s="91"/>
      <c r="H79" s="91"/>
      <c r="I79" s="91"/>
      <c r="J79" s="91"/>
      <c r="K79" s="91"/>
      <c r="L79" s="91"/>
      <c r="M79" s="91"/>
      <c r="N79" s="91"/>
      <c r="O79" s="91"/>
      <c r="P79" s="91"/>
      <c r="Q79" s="91"/>
      <c r="R79" s="91"/>
      <c r="S79" s="91"/>
      <c r="T79" s="91"/>
      <c r="U79" s="91"/>
    </row>
    <row r="80" spans="2:33" ht="21.75" x14ac:dyDescent="0.5">
      <c r="C80" s="91"/>
      <c r="D80" s="91"/>
      <c r="E80" s="91"/>
      <c r="F80" s="91"/>
      <c r="G80" s="91"/>
      <c r="H80" s="91"/>
      <c r="I80" s="91"/>
      <c r="J80" s="91"/>
      <c r="K80" s="91"/>
      <c r="L80" s="91"/>
      <c r="M80" s="91"/>
      <c r="N80" s="91"/>
      <c r="O80" s="91"/>
      <c r="P80" s="91"/>
      <c r="Q80" s="91"/>
      <c r="R80" s="91"/>
      <c r="S80" s="91"/>
      <c r="T80" s="91"/>
      <c r="U80" s="91"/>
    </row>
    <row r="81" spans="3:21" ht="21.75" x14ac:dyDescent="0.5">
      <c r="C81" s="91"/>
      <c r="D81" s="91"/>
      <c r="E81" s="91"/>
      <c r="F81" s="91"/>
      <c r="G81" s="91"/>
      <c r="H81" s="91"/>
      <c r="I81" s="91"/>
      <c r="J81" s="91"/>
      <c r="K81" s="91"/>
      <c r="L81" s="91"/>
      <c r="M81" s="91"/>
      <c r="N81" s="91"/>
      <c r="O81" s="91"/>
      <c r="P81" s="91"/>
      <c r="Q81" s="91"/>
      <c r="R81" s="91"/>
      <c r="S81" s="91"/>
      <c r="T81" s="91"/>
      <c r="U81" s="91"/>
    </row>
    <row r="82" spans="3:21" ht="21.75" x14ac:dyDescent="0.5">
      <c r="C82" s="91"/>
      <c r="D82" s="91"/>
      <c r="E82" s="91"/>
      <c r="F82" s="91"/>
      <c r="G82" s="91"/>
      <c r="H82" s="91"/>
      <c r="I82" s="91"/>
      <c r="J82" s="91"/>
      <c r="K82" s="91"/>
      <c r="L82" s="91"/>
      <c r="M82" s="91"/>
      <c r="N82" s="91"/>
      <c r="O82" s="91"/>
      <c r="P82" s="91"/>
      <c r="Q82" s="91"/>
      <c r="R82" s="91"/>
      <c r="S82" s="91"/>
      <c r="T82" s="91"/>
      <c r="U82" s="91"/>
    </row>
    <row r="83" spans="3:21" ht="21.75" x14ac:dyDescent="0.5">
      <c r="C83" s="91"/>
      <c r="D83" s="91"/>
      <c r="E83" s="91"/>
      <c r="F83" s="91"/>
      <c r="G83" s="91"/>
      <c r="H83" s="91"/>
      <c r="I83" s="91"/>
      <c r="J83" s="91"/>
      <c r="K83" s="91"/>
      <c r="L83" s="91"/>
      <c r="M83" s="91"/>
      <c r="N83" s="91"/>
      <c r="O83" s="91"/>
      <c r="P83" s="91"/>
      <c r="Q83" s="91"/>
      <c r="R83" s="91"/>
      <c r="S83" s="91"/>
      <c r="T83" s="91"/>
      <c r="U83" s="91"/>
    </row>
    <row r="84" spans="3:21" ht="21.75" x14ac:dyDescent="0.5">
      <c r="C84" s="91"/>
      <c r="D84" s="91"/>
      <c r="E84" s="91"/>
      <c r="F84" s="91"/>
      <c r="G84" s="91"/>
      <c r="H84" s="91"/>
      <c r="I84" s="91"/>
      <c r="J84" s="91"/>
      <c r="K84" s="91"/>
      <c r="L84" s="91"/>
      <c r="M84" s="91"/>
      <c r="N84" s="91"/>
      <c r="O84" s="91"/>
      <c r="P84" s="91"/>
      <c r="Q84" s="91"/>
      <c r="R84" s="91"/>
      <c r="S84" s="91"/>
      <c r="T84" s="91"/>
      <c r="U84" s="91"/>
    </row>
    <row r="85" spans="3:21" ht="21.75" x14ac:dyDescent="0.5">
      <c r="C85" s="91"/>
      <c r="D85" s="91"/>
      <c r="E85" s="91"/>
      <c r="F85" s="91"/>
      <c r="G85" s="91"/>
      <c r="H85" s="91"/>
      <c r="I85" s="91"/>
      <c r="J85" s="91"/>
      <c r="K85" s="91"/>
      <c r="L85" s="91"/>
      <c r="M85" s="91"/>
      <c r="N85" s="91"/>
      <c r="O85" s="91"/>
      <c r="P85" s="91"/>
      <c r="Q85" s="91"/>
      <c r="R85" s="91"/>
      <c r="S85" s="91"/>
      <c r="T85" s="91"/>
      <c r="U85" s="91"/>
    </row>
    <row r="86" spans="3:21" ht="21.75" x14ac:dyDescent="0.5">
      <c r="C86" s="91"/>
      <c r="D86" s="91"/>
      <c r="E86" s="91"/>
      <c r="F86" s="91"/>
      <c r="G86" s="91"/>
      <c r="H86" s="91"/>
      <c r="I86" s="91"/>
      <c r="J86" s="91"/>
      <c r="K86" s="91"/>
      <c r="L86" s="91"/>
      <c r="M86" s="91"/>
      <c r="N86" s="91"/>
      <c r="O86" s="91"/>
      <c r="P86" s="91"/>
      <c r="Q86" s="91"/>
      <c r="R86" s="91"/>
      <c r="S86" s="91"/>
      <c r="T86" s="91"/>
      <c r="U86" s="91"/>
    </row>
    <row r="87" spans="3:21" ht="21.75" x14ac:dyDescent="0.5">
      <c r="C87" s="91"/>
      <c r="D87" s="91"/>
      <c r="E87" s="91"/>
      <c r="F87" s="91"/>
      <c r="G87" s="91"/>
      <c r="H87" s="91"/>
      <c r="I87" s="91"/>
      <c r="J87" s="91"/>
      <c r="K87" s="91"/>
      <c r="L87" s="91"/>
      <c r="M87" s="91"/>
      <c r="N87" s="91"/>
      <c r="O87" s="91"/>
      <c r="P87" s="91"/>
      <c r="Q87" s="91"/>
      <c r="R87" s="91"/>
      <c r="S87" s="91"/>
      <c r="T87" s="91"/>
      <c r="U87" s="91"/>
    </row>
    <row r="88" spans="3:21" ht="21.75" x14ac:dyDescent="0.5">
      <c r="C88" s="91"/>
      <c r="D88" s="91"/>
      <c r="E88" s="91"/>
      <c r="F88" s="91"/>
      <c r="G88" s="91"/>
      <c r="H88" s="91"/>
      <c r="I88" s="91"/>
      <c r="J88" s="91"/>
      <c r="K88" s="91"/>
      <c r="L88" s="91"/>
      <c r="M88" s="91"/>
      <c r="N88" s="91"/>
      <c r="O88" s="91"/>
      <c r="P88" s="91"/>
      <c r="Q88" s="91"/>
      <c r="R88" s="91"/>
      <c r="S88" s="91"/>
      <c r="T88" s="91"/>
      <c r="U88" s="91"/>
    </row>
    <row r="89" spans="3:21" ht="21.75" x14ac:dyDescent="0.5">
      <c r="C89" s="91"/>
      <c r="D89" s="91"/>
      <c r="E89" s="91"/>
      <c r="F89" s="91"/>
      <c r="G89" s="91"/>
      <c r="H89" s="91"/>
      <c r="I89" s="91"/>
      <c r="J89" s="91"/>
      <c r="K89" s="91"/>
      <c r="L89" s="91"/>
      <c r="M89" s="91"/>
      <c r="N89" s="91"/>
      <c r="O89" s="91"/>
      <c r="P89" s="91"/>
      <c r="Q89" s="91"/>
      <c r="R89" s="91"/>
      <c r="S89" s="91"/>
      <c r="T89" s="91"/>
    </row>
    <row r="90" spans="3:21" ht="21.75" x14ac:dyDescent="0.5">
      <c r="C90" s="91"/>
      <c r="D90" s="91"/>
      <c r="E90" s="91"/>
      <c r="F90" s="91"/>
      <c r="G90" s="91"/>
      <c r="H90" s="91"/>
      <c r="I90" s="91"/>
      <c r="J90" s="91"/>
      <c r="K90" s="91"/>
      <c r="L90" s="91"/>
      <c r="M90" s="91"/>
      <c r="N90" s="91"/>
      <c r="O90" s="91"/>
      <c r="P90" s="91"/>
      <c r="Q90" s="91"/>
      <c r="R90" s="91"/>
      <c r="S90" s="91"/>
      <c r="T90" s="91"/>
    </row>
    <row r="91" spans="3:21" ht="21.75" x14ac:dyDescent="0.5">
      <c r="C91" s="91"/>
      <c r="D91" s="91"/>
      <c r="E91" s="91"/>
      <c r="F91" s="91"/>
      <c r="G91" s="91"/>
      <c r="H91" s="91"/>
      <c r="I91" s="91"/>
      <c r="J91" s="91"/>
      <c r="K91" s="91"/>
      <c r="L91" s="91"/>
      <c r="M91" s="91"/>
      <c r="N91" s="91"/>
      <c r="O91" s="91"/>
      <c r="P91" s="91"/>
      <c r="Q91" s="91"/>
      <c r="R91" s="91"/>
      <c r="S91" s="91"/>
      <c r="T91" s="91"/>
    </row>
    <row r="92" spans="3:21" ht="21.75" x14ac:dyDescent="0.5">
      <c r="C92" s="91"/>
      <c r="D92" s="91"/>
      <c r="E92" s="91"/>
      <c r="F92" s="91"/>
      <c r="G92" s="91"/>
      <c r="H92" s="91"/>
      <c r="I92" s="91"/>
      <c r="J92" s="91"/>
      <c r="K92" s="91"/>
      <c r="L92" s="91"/>
      <c r="M92" s="91"/>
      <c r="N92" s="91"/>
      <c r="O92" s="91"/>
      <c r="P92" s="91"/>
      <c r="Q92" s="91"/>
      <c r="R92" s="91"/>
      <c r="S92" s="91"/>
      <c r="T92" s="91"/>
    </row>
    <row r="93" spans="3:21" ht="21.75" x14ac:dyDescent="0.5">
      <c r="C93" s="91"/>
      <c r="D93" s="91"/>
      <c r="E93" s="91"/>
      <c r="F93" s="91"/>
      <c r="G93" s="91"/>
      <c r="H93" s="91"/>
      <c r="I93" s="1537"/>
      <c r="J93" s="1537"/>
      <c r="K93" s="1537"/>
      <c r="L93" s="1537"/>
      <c r="M93" s="1537"/>
      <c r="N93" s="1537"/>
      <c r="O93" s="1537"/>
      <c r="P93" s="1537"/>
      <c r="Q93" s="1537"/>
      <c r="R93" s="1537"/>
      <c r="S93" s="1537"/>
      <c r="T93" s="1537"/>
    </row>
    <row r="94" spans="3:21" ht="21.75" x14ac:dyDescent="0.5">
      <c r="C94" s="91"/>
      <c r="D94" s="91"/>
      <c r="E94" s="91"/>
      <c r="F94" s="91"/>
      <c r="G94" s="91"/>
      <c r="H94" s="91"/>
      <c r="I94" s="1537"/>
      <c r="J94" s="1537"/>
      <c r="K94" s="1537"/>
      <c r="L94" s="1537"/>
      <c r="M94" s="1537"/>
      <c r="N94" s="1537"/>
      <c r="O94" s="1537"/>
      <c r="P94" s="1537"/>
      <c r="Q94" s="1537"/>
      <c r="R94" s="1537"/>
      <c r="S94" s="1537"/>
      <c r="T94" s="1537"/>
    </row>
    <row r="95" spans="3:21" ht="21.75" x14ac:dyDescent="0.5">
      <c r="C95" s="91"/>
      <c r="D95" s="91"/>
      <c r="E95" s="91"/>
      <c r="F95" s="91"/>
      <c r="G95" s="91"/>
      <c r="H95" s="91"/>
      <c r="I95" s="1537"/>
      <c r="J95" s="1537"/>
      <c r="K95" s="1537"/>
      <c r="L95" s="1537"/>
      <c r="M95" s="1537"/>
      <c r="N95" s="1537"/>
      <c r="O95" s="1537"/>
      <c r="P95" s="1537"/>
      <c r="Q95" s="1537"/>
      <c r="R95" s="1537"/>
      <c r="S95" s="1537"/>
      <c r="T95" s="1537"/>
    </row>
    <row r="96" spans="3:21" ht="21.75" x14ac:dyDescent="0.5">
      <c r="C96" s="91"/>
      <c r="D96" s="91"/>
      <c r="E96" s="91"/>
      <c r="F96" s="91"/>
      <c r="G96" s="91"/>
      <c r="H96" s="91"/>
      <c r="I96" s="1537"/>
      <c r="J96" s="1537"/>
      <c r="K96" s="1537"/>
      <c r="L96" s="1537"/>
      <c r="M96" s="1537"/>
      <c r="N96" s="1537"/>
      <c r="O96" s="1537"/>
      <c r="P96" s="1537"/>
      <c r="Q96" s="1537"/>
      <c r="R96" s="1537"/>
      <c r="S96" s="1537"/>
      <c r="T96" s="1537"/>
    </row>
    <row r="97" spans="3:20" ht="21.75" x14ac:dyDescent="0.5">
      <c r="C97" s="91"/>
      <c r="D97" s="91"/>
      <c r="E97" s="91"/>
      <c r="F97" s="91"/>
      <c r="G97" s="91"/>
      <c r="H97" s="91"/>
      <c r="I97" s="1537"/>
      <c r="J97" s="1537"/>
      <c r="K97" s="1537"/>
      <c r="L97" s="1537"/>
      <c r="M97" s="1537"/>
      <c r="N97" s="1537"/>
      <c r="O97" s="1537"/>
      <c r="P97" s="1537"/>
      <c r="Q97" s="1537"/>
      <c r="R97" s="1537"/>
      <c r="S97" s="1537"/>
      <c r="T97" s="1537"/>
    </row>
    <row r="98" spans="3:20" ht="21.75" x14ac:dyDescent="0.5">
      <c r="C98" s="91"/>
      <c r="D98" s="91"/>
      <c r="E98" s="91"/>
      <c r="F98" s="91"/>
      <c r="G98" s="91"/>
      <c r="H98" s="91"/>
      <c r="I98" s="1537"/>
      <c r="J98" s="1537"/>
      <c r="K98" s="1537"/>
      <c r="L98" s="1537"/>
      <c r="M98" s="1537"/>
      <c r="N98" s="1537"/>
      <c r="O98" s="1537"/>
      <c r="P98" s="1537"/>
      <c r="Q98" s="1537"/>
      <c r="R98" s="1537"/>
      <c r="S98" s="1537"/>
      <c r="T98" s="1537"/>
    </row>
    <row r="99" spans="3:20" ht="21.75" x14ac:dyDescent="0.5">
      <c r="C99" s="91"/>
      <c r="D99" s="91"/>
      <c r="E99" s="91"/>
      <c r="F99" s="91"/>
      <c r="G99" s="91"/>
      <c r="H99" s="91"/>
      <c r="I99" s="1537"/>
      <c r="J99" s="1537"/>
      <c r="K99" s="1537"/>
      <c r="L99" s="1537"/>
      <c r="M99" s="1537"/>
      <c r="N99" s="1537"/>
      <c r="O99" s="1537"/>
      <c r="P99" s="1537"/>
      <c r="Q99" s="1537"/>
      <c r="R99" s="1537"/>
      <c r="S99" s="1537"/>
      <c r="T99" s="1537"/>
    </row>
    <row r="100" spans="3:20" ht="21.75" x14ac:dyDescent="0.5">
      <c r="C100" s="91"/>
      <c r="D100" s="91"/>
      <c r="E100" s="91"/>
      <c r="F100" s="91"/>
      <c r="G100" s="91"/>
      <c r="H100" s="91"/>
      <c r="I100" s="1537"/>
      <c r="J100" s="1537"/>
      <c r="K100" s="1537"/>
      <c r="L100" s="1537"/>
      <c r="M100" s="1537"/>
      <c r="N100" s="1537"/>
      <c r="O100" s="1537"/>
      <c r="P100" s="1537"/>
      <c r="Q100" s="1537"/>
      <c r="R100" s="1537"/>
      <c r="S100" s="1537"/>
      <c r="T100" s="1537"/>
    </row>
    <row r="101" spans="3:20" ht="21.75" x14ac:dyDescent="0.5">
      <c r="C101" s="91"/>
      <c r="D101" s="91"/>
      <c r="E101" s="91"/>
      <c r="F101" s="91"/>
      <c r="G101" s="91"/>
      <c r="H101" s="91"/>
      <c r="I101" s="1537"/>
      <c r="J101" s="1537"/>
      <c r="K101" s="1537"/>
      <c r="L101" s="1537"/>
      <c r="M101" s="1537"/>
      <c r="N101" s="1537"/>
      <c r="O101" s="1537"/>
      <c r="P101" s="1537"/>
      <c r="Q101" s="1537"/>
      <c r="R101" s="1537"/>
      <c r="S101" s="1537"/>
      <c r="T101" s="1537"/>
    </row>
    <row r="102" spans="3:20" ht="21.75" x14ac:dyDescent="0.5">
      <c r="C102" s="91"/>
      <c r="D102" s="91"/>
      <c r="E102" s="91"/>
      <c r="F102" s="91"/>
      <c r="G102" s="91"/>
      <c r="H102" s="91"/>
      <c r="I102" s="1537"/>
      <c r="J102" s="1537"/>
      <c r="K102" s="1537"/>
      <c r="L102" s="1537"/>
      <c r="M102" s="1537"/>
      <c r="N102" s="1537"/>
      <c r="O102" s="1537"/>
      <c r="P102" s="1537"/>
      <c r="Q102" s="1537"/>
      <c r="R102" s="1537"/>
      <c r="S102" s="1537"/>
      <c r="T102" s="1537"/>
    </row>
    <row r="103" spans="3:20" ht="21.75" x14ac:dyDescent="0.5">
      <c r="C103" s="91"/>
      <c r="D103" s="91"/>
      <c r="E103" s="91"/>
      <c r="F103" s="91"/>
      <c r="G103" s="91"/>
      <c r="H103" s="91"/>
      <c r="I103" s="1537"/>
      <c r="J103" s="1537"/>
      <c r="K103" s="1537"/>
      <c r="L103" s="1537"/>
      <c r="M103" s="1537"/>
      <c r="N103" s="1537"/>
      <c r="O103" s="1537"/>
      <c r="P103" s="1537"/>
      <c r="Q103" s="1537"/>
      <c r="R103" s="1537"/>
      <c r="S103" s="1537"/>
      <c r="T103" s="1537"/>
    </row>
    <row r="104" spans="3:20" ht="21.75" x14ac:dyDescent="0.5">
      <c r="C104" s="91"/>
      <c r="D104" s="91"/>
      <c r="E104" s="91"/>
      <c r="F104" s="91"/>
      <c r="G104" s="91"/>
      <c r="H104" s="91"/>
      <c r="I104" s="1537"/>
      <c r="J104" s="1537"/>
      <c r="K104" s="1537"/>
      <c r="L104" s="1537"/>
      <c r="M104" s="1537"/>
      <c r="N104" s="1537"/>
      <c r="O104" s="1537"/>
      <c r="P104" s="1537"/>
      <c r="Q104" s="1537"/>
      <c r="R104" s="1537"/>
      <c r="S104" s="1537"/>
      <c r="T104" s="1537"/>
    </row>
    <row r="105" spans="3:20" ht="21.75" x14ac:dyDescent="0.5">
      <c r="C105" s="91"/>
      <c r="D105" s="91"/>
      <c r="E105" s="91"/>
      <c r="F105" s="91"/>
      <c r="G105" s="91"/>
      <c r="H105" s="91"/>
      <c r="I105" s="1537"/>
      <c r="J105" s="1537"/>
      <c r="K105" s="1537"/>
      <c r="L105" s="1537"/>
      <c r="M105" s="1537"/>
      <c r="N105" s="1537"/>
      <c r="O105" s="1537"/>
      <c r="P105" s="1537"/>
      <c r="Q105" s="1537"/>
      <c r="R105" s="1537"/>
      <c r="S105" s="1537"/>
      <c r="T105" s="1537"/>
    </row>
    <row r="106" spans="3:20" ht="21.75" x14ac:dyDescent="0.5">
      <c r="C106" s="91"/>
      <c r="D106" s="91"/>
      <c r="E106" s="91"/>
      <c r="F106" s="91"/>
      <c r="G106" s="91"/>
      <c r="H106" s="91"/>
      <c r="I106" s="1537"/>
      <c r="J106" s="1537"/>
      <c r="K106" s="1537"/>
      <c r="L106" s="1537"/>
      <c r="M106" s="1537"/>
      <c r="N106" s="1537"/>
      <c r="O106" s="1537"/>
      <c r="P106" s="1537"/>
      <c r="Q106" s="1537"/>
      <c r="R106" s="1537"/>
      <c r="S106" s="1537"/>
      <c r="T106" s="1537"/>
    </row>
    <row r="107" spans="3:20" ht="21.75" x14ac:dyDescent="0.5">
      <c r="C107" s="91"/>
      <c r="D107" s="91"/>
      <c r="E107" s="91"/>
      <c r="F107" s="91"/>
      <c r="G107" s="91"/>
      <c r="H107" s="91"/>
      <c r="I107" s="1537"/>
      <c r="J107" s="1537"/>
      <c r="K107" s="1537"/>
      <c r="L107" s="1537"/>
      <c r="M107" s="1537"/>
      <c r="N107" s="1537"/>
      <c r="O107" s="1537"/>
      <c r="P107" s="1537"/>
      <c r="Q107" s="1537"/>
      <c r="R107" s="1537"/>
      <c r="S107" s="1537"/>
      <c r="T107" s="1537"/>
    </row>
    <row r="108" spans="3:20" ht="21.75" x14ac:dyDescent="0.5">
      <c r="C108" s="91"/>
      <c r="D108" s="91"/>
      <c r="E108" s="91"/>
      <c r="F108" s="91"/>
      <c r="G108" s="91"/>
      <c r="H108" s="91"/>
      <c r="I108" s="1537"/>
      <c r="J108" s="1537"/>
      <c r="K108" s="1537"/>
      <c r="L108" s="1537"/>
      <c r="M108" s="1537"/>
      <c r="N108" s="1537"/>
      <c r="O108" s="1537"/>
      <c r="P108" s="1537"/>
      <c r="Q108" s="1537"/>
      <c r="R108" s="1537"/>
      <c r="S108" s="1537"/>
      <c r="T108" s="1537"/>
    </row>
    <row r="109" spans="3:20" ht="21.75" x14ac:dyDescent="0.5">
      <c r="C109" s="91"/>
      <c r="D109" s="91"/>
      <c r="E109" s="91"/>
      <c r="F109" s="91"/>
      <c r="G109" s="91"/>
      <c r="H109" s="91"/>
      <c r="I109" s="1537"/>
      <c r="J109" s="1537"/>
      <c r="K109" s="1537"/>
      <c r="L109" s="1537"/>
      <c r="M109" s="1537"/>
      <c r="N109" s="1537"/>
      <c r="O109" s="1537"/>
      <c r="P109" s="1537"/>
      <c r="Q109" s="1537"/>
      <c r="R109" s="1537"/>
      <c r="S109" s="1537"/>
      <c r="T109" s="1537"/>
    </row>
    <row r="110" spans="3:20" ht="21.75" x14ac:dyDescent="0.5">
      <c r="C110" s="91"/>
      <c r="D110" s="91"/>
      <c r="E110" s="91"/>
      <c r="F110" s="91"/>
      <c r="G110" s="91"/>
      <c r="H110" s="91"/>
      <c r="I110" s="1537"/>
      <c r="J110" s="1537"/>
      <c r="K110" s="1537"/>
      <c r="L110" s="1537"/>
      <c r="M110" s="1537"/>
      <c r="N110" s="1537"/>
      <c r="O110" s="1537"/>
      <c r="P110" s="1537"/>
      <c r="Q110" s="1537"/>
      <c r="R110" s="1537"/>
      <c r="S110" s="1537"/>
      <c r="T110" s="1537"/>
    </row>
    <row r="111" spans="3:20" ht="21.75" x14ac:dyDescent="0.5">
      <c r="C111" s="91"/>
      <c r="D111" s="91"/>
      <c r="E111" s="91"/>
      <c r="F111" s="91"/>
      <c r="G111" s="91"/>
      <c r="H111" s="91"/>
      <c r="I111" s="1537"/>
      <c r="J111" s="1537"/>
      <c r="K111" s="1537"/>
      <c r="L111" s="1537"/>
      <c r="M111" s="1537"/>
      <c r="N111" s="1537"/>
      <c r="O111" s="1537"/>
      <c r="P111" s="1537"/>
      <c r="Q111" s="1537"/>
      <c r="R111" s="1537"/>
      <c r="S111" s="1537"/>
      <c r="T111" s="1537"/>
    </row>
    <row r="112" spans="3:20" ht="21.75" x14ac:dyDescent="0.5">
      <c r="C112" s="91"/>
      <c r="D112" s="91"/>
      <c r="E112" s="91"/>
      <c r="F112" s="91"/>
      <c r="G112" s="91"/>
      <c r="H112" s="91"/>
      <c r="I112" s="1537"/>
      <c r="J112" s="1537"/>
      <c r="K112" s="1537"/>
      <c r="L112" s="1537"/>
      <c r="M112" s="1537"/>
      <c r="N112" s="1537"/>
      <c r="O112" s="1537"/>
      <c r="P112" s="1537"/>
      <c r="Q112" s="1537"/>
      <c r="R112" s="1537"/>
      <c r="S112" s="1537"/>
      <c r="T112" s="1537"/>
    </row>
    <row r="113" spans="3:20" ht="21.75" x14ac:dyDescent="0.5">
      <c r="C113" s="91"/>
      <c r="D113" s="91"/>
      <c r="E113" s="91"/>
      <c r="F113" s="91"/>
      <c r="G113" s="91"/>
      <c r="H113" s="91"/>
      <c r="I113" s="1537"/>
      <c r="J113" s="1537"/>
      <c r="K113" s="1537"/>
      <c r="L113" s="1537"/>
      <c r="M113" s="1537"/>
      <c r="N113" s="1537"/>
      <c r="O113" s="1537"/>
      <c r="P113" s="1537"/>
      <c r="Q113" s="1537"/>
      <c r="R113" s="1537"/>
      <c r="S113" s="1537"/>
      <c r="T113" s="1537"/>
    </row>
    <row r="114" spans="3:20" ht="21.75" x14ac:dyDescent="0.5">
      <c r="C114" s="91"/>
      <c r="D114" s="91"/>
      <c r="E114" s="91"/>
      <c r="F114" s="91"/>
      <c r="G114" s="91"/>
      <c r="H114" s="91"/>
      <c r="I114" s="1537"/>
      <c r="J114" s="1537"/>
      <c r="K114" s="1537"/>
      <c r="L114" s="1537"/>
      <c r="M114" s="1537"/>
      <c r="N114" s="1537"/>
      <c r="O114" s="1537"/>
      <c r="P114" s="1537"/>
      <c r="Q114" s="1537"/>
      <c r="R114" s="1537"/>
      <c r="S114" s="1537"/>
      <c r="T114" s="1537"/>
    </row>
    <row r="115" spans="3:20" ht="21.75" x14ac:dyDescent="0.5">
      <c r="C115" s="91"/>
      <c r="D115" s="91"/>
      <c r="E115" s="91"/>
      <c r="F115" s="91"/>
      <c r="G115" s="91"/>
      <c r="H115" s="91"/>
      <c r="I115" s="1537"/>
      <c r="J115" s="1537"/>
      <c r="K115" s="1537"/>
      <c r="L115" s="1537"/>
      <c r="M115" s="1537"/>
      <c r="N115" s="1537"/>
      <c r="O115" s="1537"/>
      <c r="P115" s="1537"/>
      <c r="Q115" s="1537"/>
      <c r="R115" s="1537"/>
      <c r="S115" s="1537"/>
      <c r="T115" s="1537"/>
    </row>
    <row r="116" spans="3:20" ht="21.75" x14ac:dyDescent="0.5">
      <c r="C116" s="91"/>
      <c r="D116" s="91"/>
      <c r="E116" s="91"/>
      <c r="F116" s="91"/>
      <c r="G116" s="91"/>
      <c r="H116" s="91"/>
      <c r="I116" s="1537"/>
      <c r="J116" s="1537"/>
      <c r="K116" s="1537"/>
      <c r="L116" s="1537"/>
      <c r="M116" s="1537"/>
      <c r="N116" s="1537"/>
      <c r="O116" s="1537"/>
      <c r="P116" s="1537"/>
      <c r="Q116" s="1537"/>
      <c r="R116" s="1537"/>
      <c r="S116" s="1537"/>
      <c r="T116" s="1537"/>
    </row>
    <row r="117" spans="3:20" ht="21.75" x14ac:dyDescent="0.5">
      <c r="C117" s="91"/>
      <c r="D117" s="91"/>
      <c r="E117" s="91"/>
      <c r="F117" s="91"/>
      <c r="G117" s="91"/>
      <c r="H117" s="91"/>
      <c r="I117" s="1537"/>
      <c r="J117" s="1537"/>
      <c r="K117" s="1537"/>
      <c r="L117" s="1537"/>
      <c r="M117" s="1537"/>
      <c r="N117" s="1537"/>
      <c r="O117" s="1537"/>
      <c r="P117" s="1537"/>
      <c r="Q117" s="1537"/>
      <c r="R117" s="1537"/>
      <c r="S117" s="1537"/>
      <c r="T117" s="1537"/>
    </row>
    <row r="118" spans="3:20" ht="21.75" x14ac:dyDescent="0.5">
      <c r="C118" s="91"/>
      <c r="D118" s="91"/>
      <c r="E118" s="91"/>
      <c r="F118" s="91"/>
      <c r="G118" s="91"/>
      <c r="H118" s="91"/>
      <c r="I118" s="1537"/>
      <c r="J118" s="1537"/>
      <c r="K118" s="1537"/>
      <c r="L118" s="1537"/>
      <c r="M118" s="1537"/>
      <c r="N118" s="1537"/>
      <c r="O118" s="1537"/>
      <c r="P118" s="1537"/>
      <c r="Q118" s="1537"/>
      <c r="R118" s="1537"/>
      <c r="S118" s="1537"/>
      <c r="T118" s="1537"/>
    </row>
    <row r="119" spans="3:20" ht="21.75" x14ac:dyDescent="0.5">
      <c r="C119" s="91"/>
      <c r="D119" s="91"/>
      <c r="E119" s="91"/>
      <c r="F119" s="91"/>
      <c r="G119" s="91"/>
      <c r="H119" s="91"/>
      <c r="I119" s="1537"/>
      <c r="J119" s="1537"/>
      <c r="K119" s="1537"/>
      <c r="L119" s="1537"/>
      <c r="M119" s="1537"/>
      <c r="N119" s="1537"/>
      <c r="O119" s="1537"/>
      <c r="P119" s="1537"/>
      <c r="Q119" s="1537"/>
      <c r="R119" s="1537"/>
      <c r="S119" s="1537"/>
      <c r="T119" s="1537"/>
    </row>
    <row r="120" spans="3:20" ht="21.75" x14ac:dyDescent="0.5">
      <c r="C120" s="91"/>
      <c r="D120" s="91"/>
      <c r="E120" s="91"/>
      <c r="F120" s="91"/>
      <c r="G120" s="91"/>
      <c r="H120" s="91"/>
      <c r="I120" s="1537"/>
      <c r="J120" s="1537"/>
      <c r="K120" s="1537"/>
      <c r="L120" s="1537"/>
      <c r="M120" s="1537"/>
      <c r="N120" s="1537"/>
      <c r="O120" s="1537"/>
      <c r="P120" s="1537"/>
      <c r="Q120" s="1537"/>
      <c r="R120" s="1537"/>
      <c r="S120" s="1537"/>
      <c r="T120" s="1537"/>
    </row>
    <row r="121" spans="3:20" ht="21.75" x14ac:dyDescent="0.5">
      <c r="C121" s="91"/>
      <c r="D121" s="91"/>
      <c r="E121" s="91"/>
      <c r="F121" s="91"/>
      <c r="G121" s="91"/>
      <c r="H121" s="91"/>
      <c r="I121" s="1537"/>
      <c r="J121" s="1537"/>
      <c r="K121" s="1537"/>
      <c r="L121" s="1537"/>
      <c r="M121" s="1537"/>
      <c r="N121" s="1537"/>
      <c r="O121" s="1537"/>
      <c r="P121" s="1537"/>
      <c r="Q121" s="1537"/>
      <c r="R121" s="1537"/>
      <c r="S121" s="1537"/>
      <c r="T121" s="1537"/>
    </row>
    <row r="122" spans="3:20" ht="21.75" x14ac:dyDescent="0.5">
      <c r="C122" s="91"/>
      <c r="D122" s="91"/>
      <c r="E122" s="91"/>
      <c r="F122" s="91"/>
      <c r="G122" s="91"/>
      <c r="H122" s="91"/>
      <c r="I122" s="1537"/>
      <c r="J122" s="1537"/>
      <c r="K122" s="1537"/>
      <c r="L122" s="1537"/>
      <c r="M122" s="1537"/>
      <c r="N122" s="1537"/>
      <c r="O122" s="1537"/>
      <c r="P122" s="1537"/>
      <c r="Q122" s="1537"/>
      <c r="R122" s="1537"/>
      <c r="S122" s="1537"/>
      <c r="T122" s="1537"/>
    </row>
    <row r="123" spans="3:20" ht="21.75" x14ac:dyDescent="0.5">
      <c r="C123" s="91"/>
      <c r="D123" s="91"/>
      <c r="E123" s="91"/>
      <c r="F123" s="91"/>
      <c r="G123" s="91"/>
      <c r="H123" s="91"/>
      <c r="I123" s="1537"/>
      <c r="J123" s="1537"/>
      <c r="K123" s="1537"/>
      <c r="L123" s="1537"/>
      <c r="M123" s="1537"/>
      <c r="N123" s="1537"/>
      <c r="O123" s="1537"/>
      <c r="P123" s="1537"/>
      <c r="Q123" s="1537"/>
      <c r="R123" s="1537"/>
      <c r="S123" s="1537"/>
      <c r="T123" s="1537"/>
    </row>
    <row r="124" spans="3:20" ht="21.75" x14ac:dyDescent="0.5">
      <c r="C124" s="91"/>
      <c r="D124" s="91"/>
      <c r="E124" s="91"/>
      <c r="F124" s="91"/>
      <c r="G124" s="91"/>
      <c r="H124" s="91"/>
      <c r="I124" s="1537"/>
      <c r="J124" s="1537"/>
      <c r="K124" s="1537"/>
      <c r="L124" s="1537"/>
      <c r="M124" s="1537"/>
      <c r="N124" s="1537"/>
      <c r="O124" s="1537"/>
      <c r="P124" s="1537"/>
      <c r="Q124" s="1537"/>
      <c r="R124" s="1537"/>
      <c r="S124" s="1537"/>
      <c r="T124" s="1537"/>
    </row>
    <row r="125" spans="3:20" ht="21.75" x14ac:dyDescent="0.5">
      <c r="C125" s="91"/>
      <c r="D125" s="91"/>
      <c r="E125" s="91"/>
      <c r="F125" s="91"/>
      <c r="G125" s="91"/>
      <c r="H125" s="91"/>
      <c r="I125" s="1537"/>
      <c r="J125" s="1537"/>
      <c r="K125" s="1537"/>
      <c r="L125" s="1537"/>
      <c r="M125" s="1537"/>
      <c r="N125" s="1537"/>
      <c r="O125" s="1537"/>
      <c r="P125" s="1537"/>
      <c r="Q125" s="1537"/>
      <c r="R125" s="1537"/>
      <c r="S125" s="1537"/>
      <c r="T125" s="1537"/>
    </row>
    <row r="126" spans="3:20" ht="21.75" x14ac:dyDescent="0.5">
      <c r="C126" s="91"/>
      <c r="D126" s="91"/>
      <c r="E126" s="91"/>
      <c r="F126" s="91"/>
      <c r="G126" s="91"/>
      <c r="H126" s="91"/>
      <c r="I126" s="1537"/>
      <c r="J126" s="1537"/>
      <c r="K126" s="1537"/>
      <c r="L126" s="1537"/>
      <c r="M126" s="1537"/>
      <c r="N126" s="1537"/>
      <c r="O126" s="1537"/>
      <c r="P126" s="1537"/>
      <c r="Q126" s="1537"/>
      <c r="R126" s="1537"/>
      <c r="S126" s="1537"/>
      <c r="T126" s="1537"/>
    </row>
    <row r="127" spans="3:20" ht="21.75" x14ac:dyDescent="0.5">
      <c r="C127" s="91"/>
      <c r="D127" s="91"/>
      <c r="E127" s="91"/>
      <c r="F127" s="91"/>
      <c r="G127" s="91"/>
      <c r="H127" s="91"/>
      <c r="I127" s="1537"/>
      <c r="J127" s="1537"/>
      <c r="K127" s="1537"/>
      <c r="L127" s="1537"/>
      <c r="M127" s="1537"/>
      <c r="N127" s="1537"/>
      <c r="O127" s="1537"/>
      <c r="P127" s="1537"/>
      <c r="Q127" s="1537"/>
      <c r="R127" s="1537"/>
      <c r="S127" s="1537"/>
      <c r="T127" s="1537"/>
    </row>
    <row r="128" spans="3:20" ht="21.75" x14ac:dyDescent="0.5">
      <c r="C128" s="91"/>
      <c r="D128" s="91"/>
      <c r="E128" s="91"/>
      <c r="F128" s="91"/>
      <c r="G128" s="91"/>
      <c r="H128" s="91"/>
      <c r="I128" s="1537"/>
      <c r="J128" s="1537"/>
      <c r="K128" s="1537"/>
      <c r="L128" s="1537"/>
      <c r="M128" s="1537"/>
      <c r="N128" s="1537"/>
      <c r="O128" s="1537"/>
      <c r="P128" s="1537"/>
      <c r="Q128" s="1537"/>
      <c r="R128" s="1537"/>
      <c r="S128" s="1537"/>
      <c r="T128" s="1537"/>
    </row>
    <row r="129" spans="3:20" ht="21.75" x14ac:dyDescent="0.5">
      <c r="C129" s="91"/>
      <c r="D129" s="91"/>
      <c r="E129" s="91"/>
      <c r="F129" s="91"/>
      <c r="G129" s="91"/>
      <c r="H129" s="91"/>
      <c r="I129" s="1537"/>
      <c r="J129" s="1537"/>
      <c r="K129" s="1537"/>
      <c r="L129" s="1537"/>
      <c r="M129" s="1537"/>
      <c r="N129" s="1537"/>
      <c r="O129" s="1537"/>
      <c r="P129" s="1537"/>
      <c r="Q129" s="1537"/>
      <c r="R129" s="1537"/>
      <c r="S129" s="1537"/>
      <c r="T129" s="1537"/>
    </row>
    <row r="130" spans="3:20" ht="21.75" x14ac:dyDescent="0.5">
      <c r="C130" s="91"/>
      <c r="D130" s="91"/>
      <c r="E130" s="91"/>
      <c r="F130" s="91"/>
      <c r="G130" s="91"/>
      <c r="H130" s="91"/>
      <c r="I130" s="1537"/>
      <c r="J130" s="1537"/>
      <c r="K130" s="1537"/>
      <c r="L130" s="1537"/>
      <c r="M130" s="1537"/>
      <c r="N130" s="1537"/>
      <c r="O130" s="1537"/>
      <c r="P130" s="1537"/>
      <c r="Q130" s="1537"/>
      <c r="R130" s="1537"/>
      <c r="S130" s="1537"/>
      <c r="T130" s="1537"/>
    </row>
    <row r="131" spans="3:20" ht="21.75" x14ac:dyDescent="0.5">
      <c r="C131" s="91"/>
      <c r="D131" s="91"/>
      <c r="E131" s="91"/>
      <c r="F131" s="91"/>
      <c r="G131" s="91"/>
      <c r="H131" s="91"/>
      <c r="I131" s="1537"/>
      <c r="J131" s="1537"/>
      <c r="K131" s="1537"/>
      <c r="L131" s="1537"/>
      <c r="M131" s="1537"/>
      <c r="N131" s="1537"/>
      <c r="O131" s="1537"/>
      <c r="P131" s="1537"/>
      <c r="Q131" s="1537"/>
      <c r="R131" s="1537"/>
      <c r="S131" s="1537"/>
      <c r="T131" s="1537"/>
    </row>
    <row r="132" spans="3:20" ht="21.75" x14ac:dyDescent="0.5">
      <c r="C132" s="91"/>
      <c r="D132" s="91"/>
      <c r="E132" s="91"/>
      <c r="F132" s="91"/>
      <c r="G132" s="91"/>
      <c r="H132" s="91"/>
      <c r="I132" s="1537"/>
      <c r="J132" s="1537"/>
      <c r="K132" s="1537"/>
      <c r="L132" s="1537"/>
      <c r="M132" s="1537"/>
      <c r="N132" s="1537"/>
      <c r="O132" s="1537"/>
      <c r="P132" s="1537"/>
      <c r="Q132" s="1537"/>
      <c r="R132" s="1537"/>
      <c r="S132" s="1537"/>
      <c r="T132" s="1537"/>
    </row>
    <row r="133" spans="3:20" ht="21.75" x14ac:dyDescent="0.5">
      <c r="C133" s="91"/>
      <c r="D133" s="91"/>
      <c r="E133" s="91"/>
      <c r="F133" s="91"/>
      <c r="G133" s="91"/>
      <c r="H133" s="91"/>
      <c r="I133" s="91"/>
      <c r="J133" s="91"/>
      <c r="K133" s="91"/>
      <c r="L133" s="91"/>
      <c r="M133" s="91"/>
      <c r="N133" s="91"/>
      <c r="O133" s="91"/>
      <c r="P133" s="91"/>
      <c r="Q133" s="91"/>
      <c r="R133" s="91"/>
      <c r="S133" s="91"/>
      <c r="T133" s="91"/>
    </row>
    <row r="134" spans="3:20" ht="21.75" x14ac:dyDescent="0.5">
      <c r="C134" s="91"/>
      <c r="D134" s="91"/>
      <c r="E134" s="91"/>
      <c r="F134" s="91"/>
      <c r="G134" s="91"/>
      <c r="H134" s="91"/>
      <c r="I134" s="91"/>
      <c r="J134" s="91"/>
      <c r="K134" s="91"/>
      <c r="L134" s="91"/>
      <c r="M134" s="91"/>
      <c r="N134" s="91"/>
      <c r="O134" s="91"/>
      <c r="P134" s="91"/>
      <c r="Q134" s="91"/>
      <c r="R134" s="91"/>
      <c r="S134" s="91"/>
      <c r="T134" s="91"/>
    </row>
    <row r="135" spans="3:20" ht="21.75" x14ac:dyDescent="0.5">
      <c r="C135" s="91"/>
      <c r="D135" s="91"/>
      <c r="E135" s="91"/>
      <c r="F135" s="91"/>
      <c r="G135" s="91"/>
      <c r="H135" s="91"/>
      <c r="I135" s="91"/>
      <c r="J135" s="91"/>
      <c r="K135" s="91"/>
      <c r="L135" s="91"/>
      <c r="M135" s="91"/>
      <c r="N135" s="91"/>
      <c r="O135" s="91"/>
      <c r="P135" s="91"/>
      <c r="Q135" s="91"/>
      <c r="R135" s="91"/>
      <c r="S135" s="91"/>
      <c r="T135" s="91"/>
    </row>
    <row r="136" spans="3:20" ht="21.75" x14ac:dyDescent="0.5">
      <c r="C136" s="91"/>
      <c r="D136" s="91"/>
      <c r="E136" s="91"/>
      <c r="F136" s="91"/>
      <c r="G136" s="91"/>
      <c r="H136" s="91"/>
      <c r="I136" s="91"/>
      <c r="J136" s="91"/>
      <c r="K136" s="91"/>
      <c r="L136" s="91"/>
      <c r="M136" s="91"/>
      <c r="N136" s="91"/>
      <c r="O136" s="91"/>
      <c r="P136" s="91"/>
      <c r="Q136" s="91"/>
      <c r="R136" s="91"/>
      <c r="S136" s="91"/>
      <c r="T136" s="91"/>
    </row>
    <row r="137" spans="3:20" ht="21.75" x14ac:dyDescent="0.5">
      <c r="C137" s="91"/>
      <c r="D137" s="91"/>
      <c r="E137" s="91"/>
      <c r="F137" s="91"/>
      <c r="G137" s="91"/>
      <c r="H137" s="91"/>
      <c r="I137" s="91"/>
      <c r="J137" s="91"/>
      <c r="K137" s="91"/>
      <c r="L137" s="91"/>
      <c r="M137" s="91"/>
      <c r="N137" s="91"/>
      <c r="O137" s="91"/>
      <c r="P137" s="91"/>
      <c r="Q137" s="91"/>
      <c r="R137" s="91"/>
      <c r="S137" s="91"/>
      <c r="T137" s="91"/>
    </row>
    <row r="138" spans="3:20" ht="21.75" x14ac:dyDescent="0.5">
      <c r="C138" s="91"/>
      <c r="D138" s="91"/>
      <c r="E138" s="91"/>
      <c r="F138" s="91"/>
      <c r="G138" s="91"/>
      <c r="H138" s="91"/>
      <c r="I138" s="91"/>
      <c r="J138" s="91"/>
      <c r="K138" s="91"/>
      <c r="L138" s="91"/>
      <c r="M138" s="91"/>
      <c r="N138" s="91"/>
      <c r="O138" s="91"/>
      <c r="P138" s="91"/>
      <c r="Q138" s="91"/>
      <c r="R138" s="91"/>
      <c r="S138" s="91"/>
      <c r="T138" s="91"/>
    </row>
    <row r="139" spans="3:20" ht="21.75" x14ac:dyDescent="0.5">
      <c r="C139" s="91"/>
      <c r="D139" s="91"/>
      <c r="E139" s="91"/>
      <c r="F139" s="91"/>
      <c r="G139" s="91"/>
      <c r="H139" s="91"/>
      <c r="I139" s="91"/>
      <c r="J139" s="91"/>
      <c r="K139" s="91"/>
      <c r="L139" s="91"/>
      <c r="M139" s="91"/>
      <c r="N139" s="91"/>
      <c r="O139" s="91"/>
      <c r="P139" s="91"/>
      <c r="Q139" s="91"/>
      <c r="R139" s="91"/>
      <c r="S139" s="91"/>
      <c r="T139" s="91"/>
    </row>
  </sheetData>
  <mergeCells count="12">
    <mergeCell ref="L4:U4"/>
    <mergeCell ref="B4:K4"/>
    <mergeCell ref="L9:T9"/>
    <mergeCell ref="I9:K9"/>
    <mergeCell ref="H9:H11"/>
    <mergeCell ref="U9:U11"/>
    <mergeCell ref="F9:F11"/>
    <mergeCell ref="B9:B11"/>
    <mergeCell ref="D9:D11"/>
    <mergeCell ref="G9:G11"/>
    <mergeCell ref="E9:E11"/>
    <mergeCell ref="C9:C11"/>
  </mergeCells>
  <phoneticPr fontId="0" type="noConversion"/>
  <printOptions horizontalCentered="1"/>
  <pageMargins left="0.196850393700787" right="0.196850393700787" top="0.39370078740157499" bottom="0" header="0.511811023622047" footer="0.511811023622047"/>
  <pageSetup paperSize="9" scale="46" orientation="portrait" r:id="rId1"/>
  <headerFooter alignWithMargins="0">
    <oddFooter>&amp;C&amp;"Times New Roman,Regular"&amp;20
- &amp;P+13 -</oddFooter>
  </headerFooter>
  <colBreaks count="1" manualBreakCount="1">
    <brk id="11" max="6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2"/>
  <dimension ref="A1:AI109"/>
  <sheetViews>
    <sheetView rightToLeft="1" view="pageBreakPreview" zoomScale="50" zoomScaleNormal="50" zoomScaleSheetLayoutView="50" workbookViewId="0"/>
  </sheetViews>
  <sheetFormatPr defaultRowHeight="15" x14ac:dyDescent="0.35"/>
  <cols>
    <col min="1" max="1" width="2.85546875" style="244" customWidth="1"/>
    <col min="2" max="2" width="66.5703125" style="244" customWidth="1"/>
    <col min="3" max="3" width="16.28515625" style="244" customWidth="1"/>
    <col min="4" max="11" width="16.85546875" style="244" customWidth="1"/>
    <col min="12" max="20" width="16.28515625" style="244" customWidth="1"/>
    <col min="21" max="21" width="67.28515625" style="244" customWidth="1"/>
    <col min="22" max="23" width="9.140625" style="244"/>
    <col min="24" max="24" width="14.42578125" style="244" customWidth="1"/>
    <col min="25" max="25" width="17.42578125" style="244" customWidth="1"/>
    <col min="26" max="26" width="14.5703125" style="244" customWidth="1"/>
    <col min="27" max="32" width="9.140625" style="244"/>
    <col min="33" max="34" width="12.28515625" style="244" bestFit="1" customWidth="1"/>
    <col min="35" max="35" width="15.28515625" style="244" customWidth="1"/>
    <col min="36" max="16384" width="9.140625" style="244"/>
  </cols>
  <sheetData>
    <row r="1" spans="1:35" s="5" customFormat="1" ht="13.5" customHeight="1" x14ac:dyDescent="0.65">
      <c r="B1" s="2"/>
      <c r="C1" s="2"/>
      <c r="D1" s="2"/>
      <c r="E1" s="2"/>
      <c r="F1" s="2"/>
      <c r="G1" s="2"/>
      <c r="H1" s="2"/>
      <c r="I1" s="2"/>
      <c r="J1" s="2"/>
      <c r="K1" s="2"/>
      <c r="L1" s="2"/>
      <c r="M1" s="2"/>
      <c r="N1" s="2"/>
      <c r="O1" s="2"/>
      <c r="P1" s="2"/>
      <c r="Q1" s="2"/>
      <c r="R1" s="2"/>
      <c r="S1" s="2"/>
      <c r="T1" s="2"/>
    </row>
    <row r="2" spans="1:35" s="5" customFormat="1" ht="13.5" customHeight="1" x14ac:dyDescent="0.65">
      <c r="B2" s="2"/>
      <c r="C2" s="2"/>
      <c r="D2" s="2"/>
      <c r="E2" s="2"/>
      <c r="F2" s="2"/>
      <c r="G2" s="2"/>
      <c r="H2" s="2"/>
      <c r="I2" s="2"/>
      <c r="J2" s="2"/>
      <c r="K2" s="2"/>
      <c r="L2" s="2"/>
      <c r="M2" s="2"/>
      <c r="N2" s="2"/>
      <c r="O2" s="2"/>
      <c r="P2" s="2"/>
      <c r="Q2" s="2"/>
      <c r="R2" s="2"/>
      <c r="S2" s="2"/>
      <c r="T2" s="2"/>
    </row>
    <row r="3" spans="1:35" s="5" customFormat="1" ht="13.5" customHeight="1" x14ac:dyDescent="0.65">
      <c r="B3" s="2"/>
      <c r="C3" s="2"/>
      <c r="D3" s="2"/>
      <c r="E3" s="2"/>
      <c r="F3" s="2"/>
      <c r="G3" s="2"/>
      <c r="H3" s="2"/>
      <c r="I3" s="2"/>
      <c r="J3" s="2"/>
      <c r="K3" s="2"/>
      <c r="L3" s="2"/>
      <c r="M3" s="2"/>
      <c r="N3" s="2"/>
      <c r="O3" s="2"/>
      <c r="P3" s="2"/>
      <c r="Q3" s="2"/>
      <c r="R3" s="2"/>
      <c r="S3" s="2"/>
      <c r="T3" s="2"/>
    </row>
    <row r="4" spans="1:35" s="464" customFormat="1" ht="36.75" x14ac:dyDescent="0.85">
      <c r="B4" s="1778" t="s">
        <v>1920</v>
      </c>
      <c r="C4" s="1778"/>
      <c r="D4" s="1778"/>
      <c r="E4" s="1778"/>
      <c r="F4" s="1778"/>
      <c r="G4" s="1778"/>
      <c r="H4" s="1778"/>
      <c r="I4" s="1778"/>
      <c r="J4" s="1778"/>
      <c r="K4" s="1778"/>
      <c r="L4" s="1778" t="s">
        <v>1921</v>
      </c>
      <c r="M4" s="1778"/>
      <c r="N4" s="1778"/>
      <c r="O4" s="1778"/>
      <c r="P4" s="1778"/>
      <c r="Q4" s="1778"/>
      <c r="R4" s="1778"/>
      <c r="S4" s="1778"/>
      <c r="T4" s="1778"/>
      <c r="U4" s="1778"/>
      <c r="V4" s="465"/>
      <c r="W4" s="465"/>
      <c r="X4" s="465"/>
      <c r="Y4" s="465"/>
      <c r="Z4" s="465"/>
      <c r="AA4" s="465"/>
      <c r="AB4" s="465"/>
      <c r="AC4" s="465"/>
      <c r="AD4" s="465"/>
      <c r="AE4" s="465"/>
      <c r="AF4" s="465"/>
      <c r="AG4" s="465"/>
    </row>
    <row r="5" spans="1:35" s="240" customFormat="1" ht="13.5" customHeight="1" x14ac:dyDescent="0.65">
      <c r="C5" s="241"/>
      <c r="D5" s="241"/>
      <c r="E5" s="241"/>
      <c r="F5" s="241"/>
      <c r="G5" s="241"/>
      <c r="H5" s="241"/>
      <c r="I5" s="241"/>
      <c r="J5" s="241"/>
      <c r="K5" s="241"/>
      <c r="L5" s="241"/>
      <c r="M5" s="241"/>
      <c r="N5" s="241"/>
      <c r="O5" s="241"/>
      <c r="P5" s="241"/>
      <c r="Q5" s="241"/>
      <c r="R5" s="241"/>
      <c r="S5" s="241"/>
      <c r="T5" s="241"/>
      <c r="U5" s="241"/>
    </row>
    <row r="6" spans="1:35" s="240" customFormat="1" ht="13.5" customHeight="1" x14ac:dyDescent="0.65">
      <c r="C6" s="242"/>
      <c r="D6" s="242"/>
      <c r="E6" s="242"/>
      <c r="F6" s="242"/>
      <c r="G6" s="242"/>
      <c r="H6" s="242"/>
      <c r="I6" s="242"/>
      <c r="J6" s="242"/>
      <c r="K6" s="242"/>
      <c r="L6" s="242"/>
      <c r="M6" s="242"/>
      <c r="N6" s="242"/>
      <c r="O6" s="242"/>
      <c r="P6" s="242"/>
      <c r="Q6" s="242"/>
      <c r="R6" s="242"/>
      <c r="S6" s="242"/>
      <c r="T6" s="242"/>
      <c r="U6" s="241"/>
    </row>
    <row r="7" spans="1:35" s="467" customFormat="1" ht="22.5" x14ac:dyDescent="0.5">
      <c r="B7" s="468" t="s">
        <v>1718</v>
      </c>
      <c r="U7" s="469" t="s">
        <v>1722</v>
      </c>
    </row>
    <row r="8" spans="1:35" s="240" customFormat="1" ht="12" customHeight="1" thickBot="1" x14ac:dyDescent="0.7">
      <c r="C8" s="241"/>
      <c r="D8" s="241"/>
      <c r="E8" s="241"/>
      <c r="F8" s="241"/>
      <c r="G8" s="241"/>
      <c r="H8" s="241"/>
      <c r="I8" s="241"/>
      <c r="J8" s="241"/>
      <c r="K8" s="241"/>
      <c r="L8" s="241"/>
      <c r="M8" s="241"/>
      <c r="N8" s="241"/>
      <c r="O8" s="241"/>
      <c r="P8" s="241"/>
      <c r="Q8" s="241"/>
      <c r="R8" s="241"/>
      <c r="S8" s="241"/>
      <c r="T8" s="241"/>
      <c r="U8" s="241"/>
    </row>
    <row r="9" spans="1:35" s="435" customFormat="1" ht="25.5" customHeight="1" thickTop="1" x14ac:dyDescent="0.7">
      <c r="A9" s="434"/>
      <c r="B9" s="1779" t="s">
        <v>883</v>
      </c>
      <c r="C9" s="1736">
        <v>2015</v>
      </c>
      <c r="D9" s="1736">
        <v>2016</v>
      </c>
      <c r="E9" s="1736">
        <v>2017</v>
      </c>
      <c r="F9" s="1736">
        <v>2018</v>
      </c>
      <c r="G9" s="1736">
        <v>2019</v>
      </c>
      <c r="H9" s="1736">
        <v>2020</v>
      </c>
      <c r="I9" s="1763">
        <v>2020</v>
      </c>
      <c r="J9" s="1764"/>
      <c r="K9" s="1764"/>
      <c r="L9" s="1761">
        <v>2020</v>
      </c>
      <c r="M9" s="1761"/>
      <c r="N9" s="1761"/>
      <c r="O9" s="1761"/>
      <c r="P9" s="1761"/>
      <c r="Q9" s="1761"/>
      <c r="R9" s="1761"/>
      <c r="S9" s="1761"/>
      <c r="T9" s="1762"/>
      <c r="U9" s="1782" t="s">
        <v>882</v>
      </c>
    </row>
    <row r="10" spans="1:35" s="1088" customFormat="1" ht="23.25" customHeight="1" x14ac:dyDescent="0.2">
      <c r="B10" s="1780"/>
      <c r="C10" s="1737"/>
      <c r="D10" s="1737"/>
      <c r="E10" s="1737"/>
      <c r="F10" s="1737"/>
      <c r="G10" s="1737"/>
      <c r="H10" s="1737"/>
      <c r="I10" s="362" t="s">
        <v>372</v>
      </c>
      <c r="J10" s="363" t="s">
        <v>373</v>
      </c>
      <c r="K10" s="363" t="s">
        <v>374</v>
      </c>
      <c r="L10" s="363" t="s">
        <v>375</v>
      </c>
      <c r="M10" s="363" t="s">
        <v>376</v>
      </c>
      <c r="N10" s="363" t="s">
        <v>366</v>
      </c>
      <c r="O10" s="363" t="s">
        <v>367</v>
      </c>
      <c r="P10" s="363" t="s">
        <v>368</v>
      </c>
      <c r="Q10" s="363" t="s">
        <v>369</v>
      </c>
      <c r="R10" s="363" t="s">
        <v>370</v>
      </c>
      <c r="S10" s="363" t="s">
        <v>371</v>
      </c>
      <c r="T10" s="364" t="s">
        <v>1466</v>
      </c>
      <c r="U10" s="1783"/>
    </row>
    <row r="11" spans="1:35" s="1119" customFormat="1" ht="23.25" customHeight="1" x14ac:dyDescent="0.2">
      <c r="A11" s="1088"/>
      <c r="B11" s="1781"/>
      <c r="C11" s="1738"/>
      <c r="D11" s="1738"/>
      <c r="E11" s="1738"/>
      <c r="F11" s="1738"/>
      <c r="G11" s="1738"/>
      <c r="H11" s="1738"/>
      <c r="I11" s="365" t="s">
        <v>669</v>
      </c>
      <c r="J11" s="366" t="s">
        <v>149</v>
      </c>
      <c r="K11" s="366" t="s">
        <v>150</v>
      </c>
      <c r="L11" s="366" t="s">
        <v>151</v>
      </c>
      <c r="M11" s="366" t="s">
        <v>365</v>
      </c>
      <c r="N11" s="366" t="s">
        <v>663</v>
      </c>
      <c r="O11" s="366" t="s">
        <v>664</v>
      </c>
      <c r="P11" s="366" t="s">
        <v>665</v>
      </c>
      <c r="Q11" s="366" t="s">
        <v>666</v>
      </c>
      <c r="R11" s="366" t="s">
        <v>667</v>
      </c>
      <c r="S11" s="366" t="s">
        <v>668</v>
      </c>
      <c r="T11" s="367" t="s">
        <v>662</v>
      </c>
      <c r="U11" s="1784"/>
    </row>
    <row r="12" spans="1:35" s="434" customFormat="1" ht="29.25" customHeight="1" x14ac:dyDescent="0.7">
      <c r="B12" s="436"/>
      <c r="C12" s="438"/>
      <c r="D12" s="438"/>
      <c r="E12" s="438"/>
      <c r="F12" s="438"/>
      <c r="G12" s="438"/>
      <c r="H12" s="438"/>
      <c r="I12" s="439"/>
      <c r="J12" s="440"/>
      <c r="K12" s="440"/>
      <c r="L12" s="440"/>
      <c r="M12" s="440"/>
      <c r="N12" s="440"/>
      <c r="O12" s="440"/>
      <c r="P12" s="440"/>
      <c r="Q12" s="440"/>
      <c r="R12" s="440"/>
      <c r="S12" s="441"/>
      <c r="T12" s="437"/>
      <c r="U12" s="1111"/>
    </row>
    <row r="13" spans="1:35" s="1088" customFormat="1" ht="26.1" customHeight="1" x14ac:dyDescent="0.2">
      <c r="B13" s="1104" t="s">
        <v>1922</v>
      </c>
      <c r="C13" s="1090"/>
      <c r="D13" s="1090"/>
      <c r="E13" s="1090"/>
      <c r="F13" s="1090"/>
      <c r="G13" s="1090"/>
      <c r="H13" s="1090"/>
      <c r="I13" s="1091"/>
      <c r="J13" s="1092"/>
      <c r="K13" s="1092"/>
      <c r="L13" s="1092"/>
      <c r="M13" s="1092"/>
      <c r="N13" s="1092"/>
      <c r="O13" s="1092"/>
      <c r="P13" s="1092"/>
      <c r="Q13" s="1092"/>
      <c r="R13" s="1092"/>
      <c r="S13" s="1093"/>
      <c r="T13" s="1089"/>
      <c r="U13" s="1112" t="s">
        <v>1929</v>
      </c>
    </row>
    <row r="14" spans="1:35" s="1088" customFormat="1" ht="12" customHeight="1" x14ac:dyDescent="0.2">
      <c r="B14" s="1104"/>
      <c r="C14" s="1090"/>
      <c r="D14" s="1090"/>
      <c r="E14" s="1090"/>
      <c r="F14" s="1090"/>
      <c r="G14" s="1090"/>
      <c r="H14" s="1090"/>
      <c r="I14" s="1091"/>
      <c r="J14" s="1092"/>
      <c r="K14" s="1092"/>
      <c r="L14" s="1092"/>
      <c r="M14" s="1092"/>
      <c r="N14" s="1092"/>
      <c r="O14" s="1092"/>
      <c r="P14" s="1092"/>
      <c r="Q14" s="1092"/>
      <c r="R14" s="1092"/>
      <c r="S14" s="1093"/>
      <c r="T14" s="1089"/>
      <c r="U14" s="1113"/>
    </row>
    <row r="15" spans="1:35" s="1088" customFormat="1" ht="26.1" customHeight="1" x14ac:dyDescent="0.2">
      <c r="B15" s="1105" t="s">
        <v>849</v>
      </c>
      <c r="C15" s="843">
        <v>1788.5397096831141</v>
      </c>
      <c r="D15" s="843">
        <v>2425.5709121374925</v>
      </c>
      <c r="E15" s="843">
        <v>2219.082790444284</v>
      </c>
      <c r="F15" s="843">
        <v>3906.2265929131208</v>
      </c>
      <c r="G15" s="843">
        <v>5783.0600350071136</v>
      </c>
      <c r="H15" s="843">
        <v>64711.040929685223</v>
      </c>
      <c r="I15" s="762">
        <v>6013.3240585399162</v>
      </c>
      <c r="J15" s="760">
        <v>5991.7929699037359</v>
      </c>
      <c r="K15" s="760">
        <v>6117.0428123676529</v>
      </c>
      <c r="L15" s="760">
        <v>6199.2415706652582</v>
      </c>
      <c r="M15" s="760">
        <v>6253.6530535611128</v>
      </c>
      <c r="N15" s="760">
        <v>6328.690075919736</v>
      </c>
      <c r="O15" s="760">
        <v>6554.1723783277039</v>
      </c>
      <c r="P15" s="760">
        <v>6666.9992764129174</v>
      </c>
      <c r="Q15" s="760">
        <v>12443.257917586061</v>
      </c>
      <c r="R15" s="760">
        <v>22810.014447701626</v>
      </c>
      <c r="S15" s="857">
        <v>32969.075215563884</v>
      </c>
      <c r="T15" s="951">
        <v>64711.040929685223</v>
      </c>
      <c r="U15" s="1114" t="s">
        <v>851</v>
      </c>
      <c r="V15" s="1096"/>
      <c r="W15" s="1096"/>
      <c r="X15" s="1096"/>
      <c r="Y15" s="1096"/>
      <c r="Z15" s="1096"/>
      <c r="AA15" s="1096"/>
      <c r="AB15" s="1096"/>
      <c r="AC15" s="1096"/>
      <c r="AD15" s="1096"/>
      <c r="AE15" s="1096"/>
      <c r="AF15" s="1096"/>
      <c r="AG15" s="1096"/>
      <c r="AH15" s="1096"/>
      <c r="AI15" s="1096"/>
    </row>
    <row r="16" spans="1:35" s="1088" customFormat="1" ht="26.1" customHeight="1" x14ac:dyDescent="0.2">
      <c r="B16" s="1105" t="s">
        <v>177</v>
      </c>
      <c r="C16" s="843">
        <v>109039.5499999262</v>
      </c>
      <c r="D16" s="843">
        <v>98605.134611056856</v>
      </c>
      <c r="E16" s="843">
        <v>96086.245678207197</v>
      </c>
      <c r="F16" s="843">
        <v>129139.8147385706</v>
      </c>
      <c r="G16" s="843">
        <v>166947.46197897897</v>
      </c>
      <c r="H16" s="843">
        <v>235154.72797368316</v>
      </c>
      <c r="I16" s="762">
        <v>168948.63562156109</v>
      </c>
      <c r="J16" s="760">
        <v>190900.7760438243</v>
      </c>
      <c r="K16" s="760">
        <v>193123.71644999596</v>
      </c>
      <c r="L16" s="760">
        <v>194661.1771357595</v>
      </c>
      <c r="M16" s="760">
        <v>200318.03427052323</v>
      </c>
      <c r="N16" s="760">
        <v>233897.35087376004</v>
      </c>
      <c r="O16" s="760">
        <v>228375.15976190602</v>
      </c>
      <c r="P16" s="760">
        <v>221868.86163809279</v>
      </c>
      <c r="Q16" s="760">
        <v>217442.44933196335</v>
      </c>
      <c r="R16" s="760">
        <v>215751.51454435609</v>
      </c>
      <c r="S16" s="857">
        <v>215421.96103146297</v>
      </c>
      <c r="T16" s="951">
        <v>235154.72797368316</v>
      </c>
      <c r="U16" s="1114" t="s">
        <v>695</v>
      </c>
      <c r="V16" s="1096"/>
      <c r="W16" s="1096"/>
      <c r="X16" s="1096"/>
      <c r="Y16" s="1096"/>
      <c r="Z16" s="1096"/>
      <c r="AA16" s="1096"/>
      <c r="AB16" s="1096"/>
      <c r="AC16" s="1096"/>
      <c r="AD16" s="1096"/>
      <c r="AE16" s="1096"/>
      <c r="AF16" s="1096"/>
      <c r="AG16" s="1096"/>
      <c r="AH16" s="1096"/>
      <c r="AI16" s="1096"/>
    </row>
    <row r="17" spans="2:35" s="1088" customFormat="1" ht="26.1" customHeight="1" x14ac:dyDescent="0.2">
      <c r="B17" s="1105" t="s">
        <v>100</v>
      </c>
      <c r="C17" s="843">
        <v>10922.554830740233</v>
      </c>
      <c r="D17" s="843">
        <v>14309.517092289238</v>
      </c>
      <c r="E17" s="843">
        <v>13262.471894854347</v>
      </c>
      <c r="F17" s="843">
        <v>20302.054980215631</v>
      </c>
      <c r="G17" s="843">
        <v>35011.784513764906</v>
      </c>
      <c r="H17" s="843">
        <v>39211.166680806724</v>
      </c>
      <c r="I17" s="762">
        <v>35727.424466101409</v>
      </c>
      <c r="J17" s="760">
        <v>36404.388956486975</v>
      </c>
      <c r="K17" s="760">
        <v>36351.573832392474</v>
      </c>
      <c r="L17" s="760">
        <v>36525.39197398856</v>
      </c>
      <c r="M17" s="760">
        <v>37609.002865666167</v>
      </c>
      <c r="N17" s="760">
        <v>37412.075305698934</v>
      </c>
      <c r="O17" s="760">
        <v>33077.001418855529</v>
      </c>
      <c r="P17" s="760">
        <v>32735.614575917451</v>
      </c>
      <c r="Q17" s="760">
        <v>33711.623845361173</v>
      </c>
      <c r="R17" s="760">
        <v>33177.792963389315</v>
      </c>
      <c r="S17" s="857">
        <v>35779.332594502899</v>
      </c>
      <c r="T17" s="951">
        <v>39211.166680806724</v>
      </c>
      <c r="U17" s="1114" t="s">
        <v>693</v>
      </c>
      <c r="V17" s="1096"/>
      <c r="W17" s="1096"/>
      <c r="X17" s="1096"/>
      <c r="Y17" s="1096"/>
      <c r="Z17" s="1096"/>
      <c r="AA17" s="1096"/>
      <c r="AB17" s="1096"/>
      <c r="AC17" s="1096"/>
      <c r="AD17" s="1096"/>
      <c r="AE17" s="1096"/>
      <c r="AF17" s="1096"/>
      <c r="AG17" s="1096"/>
      <c r="AH17" s="1096"/>
      <c r="AI17" s="1096"/>
    </row>
    <row r="18" spans="2:35" s="1088" customFormat="1" ht="26.1" customHeight="1" x14ac:dyDescent="0.2">
      <c r="B18" s="1105" t="s">
        <v>176</v>
      </c>
      <c r="C18" s="843">
        <v>207355.69505145724</v>
      </c>
      <c r="D18" s="843">
        <v>216018.15890979822</v>
      </c>
      <c r="E18" s="843">
        <v>242442.18524309996</v>
      </c>
      <c r="F18" s="843">
        <v>360394.0114214404</v>
      </c>
      <c r="G18" s="843">
        <v>645007.60253593302</v>
      </c>
      <c r="H18" s="843">
        <v>1040629.1215426687</v>
      </c>
      <c r="I18" s="762">
        <v>673048.72769528325</v>
      </c>
      <c r="J18" s="760">
        <v>752727.14729366382</v>
      </c>
      <c r="K18" s="760">
        <v>780993.24844906782</v>
      </c>
      <c r="L18" s="760">
        <v>838306.54377627198</v>
      </c>
      <c r="M18" s="760">
        <v>838087.57175392599</v>
      </c>
      <c r="N18" s="760">
        <v>1017248.9214271666</v>
      </c>
      <c r="O18" s="760">
        <v>1022513.1610590552</v>
      </c>
      <c r="P18" s="760">
        <v>1020763.3987201608</v>
      </c>
      <c r="Q18" s="760">
        <v>1015470.5110629804</v>
      </c>
      <c r="R18" s="760">
        <v>1010888.187198327</v>
      </c>
      <c r="S18" s="857">
        <v>1023870.545045458</v>
      </c>
      <c r="T18" s="951">
        <v>1040629.1215426687</v>
      </c>
      <c r="U18" s="1114" t="s">
        <v>694</v>
      </c>
      <c r="V18" s="1096"/>
      <c r="W18" s="1096"/>
      <c r="X18" s="1096"/>
      <c r="Y18" s="1096"/>
      <c r="Z18" s="1096"/>
      <c r="AA18" s="1096"/>
      <c r="AB18" s="1096"/>
      <c r="AC18" s="1096"/>
      <c r="AD18" s="1096"/>
      <c r="AE18" s="1096"/>
      <c r="AF18" s="1096"/>
      <c r="AG18" s="1096"/>
      <c r="AH18" s="1096"/>
      <c r="AI18" s="1096"/>
    </row>
    <row r="19" spans="2:35" s="1088" customFormat="1" ht="26.1" customHeight="1" x14ac:dyDescent="0.2">
      <c r="B19" s="1105" t="s">
        <v>258</v>
      </c>
      <c r="C19" s="843">
        <v>49984.557931111936</v>
      </c>
      <c r="D19" s="843">
        <v>48424.206887560227</v>
      </c>
      <c r="E19" s="843">
        <v>63038.767237674714</v>
      </c>
      <c r="F19" s="843">
        <v>83382.470611545825</v>
      </c>
      <c r="G19" s="843">
        <v>124772.57566490439</v>
      </c>
      <c r="H19" s="843">
        <v>142849.39048181829</v>
      </c>
      <c r="I19" s="762">
        <v>128884.20711948835</v>
      </c>
      <c r="J19" s="760">
        <v>131353.12295200446</v>
      </c>
      <c r="K19" s="760">
        <v>138262.93639582305</v>
      </c>
      <c r="L19" s="760">
        <v>136583.061535165</v>
      </c>
      <c r="M19" s="760">
        <v>138442.56775957861</v>
      </c>
      <c r="N19" s="760">
        <v>144430.47483181042</v>
      </c>
      <c r="O19" s="760">
        <v>136618.12836535351</v>
      </c>
      <c r="P19" s="760">
        <v>134401.54328511297</v>
      </c>
      <c r="Q19" s="760">
        <v>132322.21473039634</v>
      </c>
      <c r="R19" s="760">
        <v>133339.7540485487</v>
      </c>
      <c r="S19" s="857">
        <v>140522.08345130854</v>
      </c>
      <c r="T19" s="951">
        <v>142849.39048181829</v>
      </c>
      <c r="U19" s="1114" t="s">
        <v>602</v>
      </c>
      <c r="V19" s="1096"/>
      <c r="W19" s="1096"/>
      <c r="X19" s="1096"/>
      <c r="Y19" s="1096"/>
      <c r="Z19" s="1096"/>
      <c r="AA19" s="1096"/>
      <c r="AB19" s="1096"/>
      <c r="AC19" s="1096"/>
      <c r="AD19" s="1096"/>
      <c r="AE19" s="1096"/>
      <c r="AF19" s="1096"/>
      <c r="AG19" s="1096"/>
      <c r="AH19" s="1096"/>
      <c r="AI19" s="1096"/>
    </row>
    <row r="20" spans="2:35" s="1097" customFormat="1" ht="26.1" customHeight="1" x14ac:dyDescent="0.2">
      <c r="B20" s="1106" t="s">
        <v>1495</v>
      </c>
      <c r="C20" s="842">
        <v>379090.89752291871</v>
      </c>
      <c r="D20" s="842">
        <v>379782.58841284201</v>
      </c>
      <c r="E20" s="842">
        <v>417048.75284428051</v>
      </c>
      <c r="F20" s="842">
        <v>597124.57834468561</v>
      </c>
      <c r="G20" s="842">
        <v>977522.48472858849</v>
      </c>
      <c r="H20" s="842">
        <v>1522555.4476086621</v>
      </c>
      <c r="I20" s="765">
        <v>1012622.318960974</v>
      </c>
      <c r="J20" s="763">
        <v>1117377.2282158833</v>
      </c>
      <c r="K20" s="763">
        <v>1154848.517939647</v>
      </c>
      <c r="L20" s="763">
        <v>1212275.4159918502</v>
      </c>
      <c r="M20" s="763">
        <v>1220710.8297032551</v>
      </c>
      <c r="N20" s="763">
        <v>1439317.5125143558</v>
      </c>
      <c r="O20" s="763">
        <v>1427137.6229834978</v>
      </c>
      <c r="P20" s="763">
        <v>1416436.417495697</v>
      </c>
      <c r="Q20" s="763">
        <v>1411390.0568882874</v>
      </c>
      <c r="R20" s="763">
        <v>1415967.2632023226</v>
      </c>
      <c r="S20" s="853">
        <v>1448562.9973382964</v>
      </c>
      <c r="T20" s="952">
        <v>1522555.4476086621</v>
      </c>
      <c r="U20" s="1115" t="s">
        <v>1011</v>
      </c>
      <c r="V20" s="1096"/>
      <c r="W20" s="1096"/>
      <c r="X20" s="1096"/>
      <c r="Y20" s="1096"/>
      <c r="Z20" s="1096"/>
      <c r="AA20" s="1096"/>
      <c r="AB20" s="1096"/>
      <c r="AC20" s="1096"/>
      <c r="AD20" s="1096"/>
      <c r="AE20" s="1096"/>
      <c r="AF20" s="1096"/>
      <c r="AG20" s="1096"/>
      <c r="AH20" s="1096"/>
      <c r="AI20" s="1096"/>
    </row>
    <row r="21" spans="2:35" s="1097" customFormat="1" ht="24.75" customHeight="1" thickBot="1" x14ac:dyDescent="0.25">
      <c r="B21" s="1106"/>
      <c r="C21" s="842"/>
      <c r="D21" s="842"/>
      <c r="E21" s="842"/>
      <c r="F21" s="842"/>
      <c r="G21" s="842"/>
      <c r="H21" s="842"/>
      <c r="I21" s="765"/>
      <c r="J21" s="763"/>
      <c r="K21" s="763"/>
      <c r="L21" s="763"/>
      <c r="M21" s="763"/>
      <c r="N21" s="763"/>
      <c r="O21" s="763"/>
      <c r="P21" s="763"/>
      <c r="Q21" s="763"/>
      <c r="R21" s="763"/>
      <c r="S21" s="853"/>
      <c r="T21" s="952"/>
      <c r="U21" s="1116"/>
      <c r="V21" s="1096"/>
      <c r="W21" s="1096"/>
      <c r="X21" s="1096"/>
      <c r="Y21" s="1096"/>
      <c r="Z21" s="1096"/>
      <c r="AA21" s="1096"/>
      <c r="AB21" s="1096"/>
      <c r="AC21" s="1096"/>
      <c r="AD21" s="1096"/>
      <c r="AE21" s="1096"/>
      <c r="AF21" s="1096"/>
      <c r="AG21" s="1096"/>
      <c r="AH21" s="1096"/>
      <c r="AI21" s="1096"/>
    </row>
    <row r="22" spans="2:35" s="1088" customFormat="1" ht="24.75" customHeight="1" thickTop="1" x14ac:dyDescent="0.2">
      <c r="B22" s="1107"/>
      <c r="C22" s="1098"/>
      <c r="D22" s="1098"/>
      <c r="E22" s="1098"/>
      <c r="F22" s="1098"/>
      <c r="G22" s="1098"/>
      <c r="H22" s="1098"/>
      <c r="I22" s="1044"/>
      <c r="J22" s="1045"/>
      <c r="K22" s="1045"/>
      <c r="L22" s="1045"/>
      <c r="M22" s="1045"/>
      <c r="N22" s="1045"/>
      <c r="O22" s="1045"/>
      <c r="P22" s="1045"/>
      <c r="Q22" s="1045"/>
      <c r="R22" s="1045"/>
      <c r="S22" s="1046"/>
      <c r="T22" s="1500"/>
      <c r="U22" s="1117"/>
      <c r="V22" s="1096"/>
      <c r="W22" s="1096"/>
      <c r="X22" s="1096"/>
      <c r="Y22" s="1096"/>
      <c r="Z22" s="1096"/>
      <c r="AA22" s="1096"/>
      <c r="AB22" s="1096"/>
      <c r="AC22" s="1096"/>
      <c r="AD22" s="1096"/>
      <c r="AE22" s="1096"/>
      <c r="AF22" s="1096"/>
      <c r="AG22" s="1096"/>
      <c r="AH22" s="1096"/>
      <c r="AI22" s="1096"/>
    </row>
    <row r="23" spans="2:35" s="1088" customFormat="1" ht="24.75" customHeight="1" x14ac:dyDescent="0.2">
      <c r="B23" s="1108" t="s">
        <v>1923</v>
      </c>
      <c r="C23" s="842"/>
      <c r="D23" s="842"/>
      <c r="E23" s="842"/>
      <c r="F23" s="842"/>
      <c r="G23" s="842"/>
      <c r="H23" s="842"/>
      <c r="I23" s="765"/>
      <c r="J23" s="763"/>
      <c r="K23" s="763"/>
      <c r="L23" s="763"/>
      <c r="M23" s="763"/>
      <c r="N23" s="763"/>
      <c r="O23" s="763"/>
      <c r="P23" s="763"/>
      <c r="Q23" s="763"/>
      <c r="R23" s="763"/>
      <c r="S23" s="853"/>
      <c r="T23" s="952"/>
      <c r="U23" s="1112" t="s">
        <v>1930</v>
      </c>
      <c r="V23" s="1096"/>
      <c r="W23" s="1096"/>
      <c r="X23" s="1096"/>
      <c r="Y23" s="1096"/>
      <c r="Z23" s="1096"/>
      <c r="AA23" s="1096"/>
      <c r="AB23" s="1096"/>
      <c r="AC23" s="1096"/>
      <c r="AD23" s="1096"/>
      <c r="AE23" s="1096"/>
      <c r="AF23" s="1096"/>
      <c r="AG23" s="1096"/>
      <c r="AH23" s="1096"/>
      <c r="AI23" s="1096"/>
    </row>
    <row r="24" spans="2:35" s="1088" customFormat="1" ht="24.75" customHeight="1" x14ac:dyDescent="0.2">
      <c r="B24" s="1104"/>
      <c r="C24" s="843"/>
      <c r="D24" s="843"/>
      <c r="E24" s="843"/>
      <c r="F24" s="843"/>
      <c r="G24" s="843"/>
      <c r="H24" s="843"/>
      <c r="I24" s="762"/>
      <c r="J24" s="760"/>
      <c r="K24" s="760"/>
      <c r="L24" s="760"/>
      <c r="M24" s="760"/>
      <c r="N24" s="760"/>
      <c r="O24" s="760"/>
      <c r="P24" s="760"/>
      <c r="Q24" s="760"/>
      <c r="R24" s="760"/>
      <c r="S24" s="857"/>
      <c r="T24" s="951"/>
      <c r="U24" s="1113"/>
      <c r="V24" s="1096"/>
      <c r="W24" s="1096"/>
      <c r="X24" s="1096"/>
      <c r="Y24" s="1096"/>
      <c r="Z24" s="1096"/>
      <c r="AA24" s="1096"/>
      <c r="AB24" s="1096"/>
      <c r="AC24" s="1096"/>
      <c r="AD24" s="1096"/>
      <c r="AE24" s="1096"/>
      <c r="AF24" s="1096"/>
      <c r="AG24" s="1096"/>
      <c r="AH24" s="1096"/>
      <c r="AI24" s="1096"/>
    </row>
    <row r="25" spans="2:35" s="1097" customFormat="1" ht="26.1" customHeight="1" x14ac:dyDescent="0.2">
      <c r="B25" s="1108" t="s">
        <v>985</v>
      </c>
      <c r="C25" s="842">
        <v>253437.49901861008</v>
      </c>
      <c r="D25" s="842">
        <v>271197.75755128823</v>
      </c>
      <c r="E25" s="842">
        <v>272869.51998534007</v>
      </c>
      <c r="F25" s="842">
        <v>354296.50890846772</v>
      </c>
      <c r="G25" s="842">
        <v>460008.45047905936</v>
      </c>
      <c r="H25" s="842">
        <v>674819.04954025079</v>
      </c>
      <c r="I25" s="765">
        <v>466444.96226839838</v>
      </c>
      <c r="J25" s="763">
        <v>524194.00027813495</v>
      </c>
      <c r="K25" s="763">
        <v>535518.167681803</v>
      </c>
      <c r="L25" s="763">
        <v>534962.35286207066</v>
      </c>
      <c r="M25" s="763">
        <v>541427.7699987177</v>
      </c>
      <c r="N25" s="763">
        <v>648139.63950709067</v>
      </c>
      <c r="O25" s="763">
        <v>632963.32629970857</v>
      </c>
      <c r="P25" s="763">
        <v>619533.5805312607</v>
      </c>
      <c r="Q25" s="763">
        <v>614176.13704406307</v>
      </c>
      <c r="R25" s="763">
        <v>618386.08383653814</v>
      </c>
      <c r="S25" s="853">
        <v>635284.49660520698</v>
      </c>
      <c r="T25" s="952">
        <v>674819.04954025079</v>
      </c>
      <c r="U25" s="1112" t="s">
        <v>1052</v>
      </c>
      <c r="V25" s="1096"/>
      <c r="W25" s="1096"/>
      <c r="X25" s="1096"/>
      <c r="Y25" s="1096"/>
      <c r="Z25" s="1096"/>
      <c r="AA25" s="1096"/>
      <c r="AB25" s="1096"/>
      <c r="AC25" s="1096"/>
      <c r="AD25" s="1096"/>
      <c r="AE25" s="1096"/>
      <c r="AF25" s="1096"/>
      <c r="AG25" s="1096"/>
      <c r="AH25" s="1096"/>
      <c r="AI25" s="1096"/>
    </row>
    <row r="26" spans="2:35" s="1097" customFormat="1" ht="26.1" customHeight="1" x14ac:dyDescent="0.2">
      <c r="B26" s="1105" t="s">
        <v>844</v>
      </c>
      <c r="C26" s="843">
        <v>1905.0799103940003</v>
      </c>
      <c r="D26" s="843">
        <v>2388.5165809729997</v>
      </c>
      <c r="E26" s="843">
        <v>3546.3843609729997</v>
      </c>
      <c r="F26" s="843">
        <v>7364.9941769730003</v>
      </c>
      <c r="G26" s="843">
        <v>10543.327312680001</v>
      </c>
      <c r="H26" s="843">
        <v>1489.6919490090002</v>
      </c>
      <c r="I26" s="762">
        <v>9877.5164530000002</v>
      </c>
      <c r="J26" s="760">
        <v>9523.3113910000011</v>
      </c>
      <c r="K26" s="760">
        <v>8378.4621851399988</v>
      </c>
      <c r="L26" s="760">
        <v>8336.0238093799999</v>
      </c>
      <c r="M26" s="760">
        <v>8842.4851625200008</v>
      </c>
      <c r="N26" s="760">
        <v>8457.1177046579996</v>
      </c>
      <c r="O26" s="760">
        <v>7605.63126233</v>
      </c>
      <c r="P26" s="760">
        <v>5099.5624909600001</v>
      </c>
      <c r="Q26" s="760">
        <v>3414.639054878</v>
      </c>
      <c r="R26" s="760">
        <v>2364.10777788</v>
      </c>
      <c r="S26" s="857">
        <v>1734.66500608</v>
      </c>
      <c r="T26" s="951">
        <v>1489.6919490090002</v>
      </c>
      <c r="U26" s="1114" t="s">
        <v>291</v>
      </c>
      <c r="V26" s="1096"/>
      <c r="W26" s="1096"/>
      <c r="X26" s="1096"/>
      <c r="Y26" s="1096"/>
      <c r="Z26" s="1096"/>
      <c r="AA26" s="1096"/>
      <c r="AB26" s="1096"/>
      <c r="AC26" s="1096"/>
      <c r="AD26" s="1096"/>
      <c r="AE26" s="1096"/>
      <c r="AF26" s="1096"/>
      <c r="AG26" s="1096"/>
      <c r="AH26" s="1096"/>
      <c r="AI26" s="1096"/>
    </row>
    <row r="27" spans="2:35" s="1097" customFormat="1" ht="26.1" customHeight="1" x14ac:dyDescent="0.2">
      <c r="B27" s="1109" t="s">
        <v>1037</v>
      </c>
      <c r="C27" s="843">
        <v>115186.5701466593</v>
      </c>
      <c r="D27" s="843">
        <v>127318.74749288143</v>
      </c>
      <c r="E27" s="843">
        <v>160351.1928844616</v>
      </c>
      <c r="F27" s="843">
        <v>227635.26439685718</v>
      </c>
      <c r="G27" s="843">
        <v>311256.44495730335</v>
      </c>
      <c r="H27" s="843">
        <v>393566.82741336431</v>
      </c>
      <c r="I27" s="762">
        <v>317673.42953436932</v>
      </c>
      <c r="J27" s="760">
        <v>333765.74327824463</v>
      </c>
      <c r="K27" s="760">
        <v>343247.07159449713</v>
      </c>
      <c r="L27" s="760">
        <v>340656.12369025103</v>
      </c>
      <c r="M27" s="760">
        <v>344590.6093566257</v>
      </c>
      <c r="N27" s="760">
        <v>365600.24529564654</v>
      </c>
      <c r="O27" s="760">
        <v>350275.01171194349</v>
      </c>
      <c r="P27" s="760">
        <v>337200.80230573227</v>
      </c>
      <c r="Q27" s="760">
        <v>330064.86017527716</v>
      </c>
      <c r="R27" s="760">
        <v>334666.33678684896</v>
      </c>
      <c r="S27" s="857">
        <v>353596.49842217087</v>
      </c>
      <c r="T27" s="951">
        <v>393566.82741336431</v>
      </c>
      <c r="U27" s="1114" t="s">
        <v>36</v>
      </c>
      <c r="V27" s="1096"/>
      <c r="W27" s="1096"/>
      <c r="X27" s="1096"/>
      <c r="Y27" s="1096"/>
      <c r="Z27" s="1096"/>
      <c r="AA27" s="1096"/>
      <c r="AB27" s="1096"/>
      <c r="AC27" s="1096"/>
      <c r="AD27" s="1096"/>
      <c r="AE27" s="1096"/>
      <c r="AF27" s="1096"/>
      <c r="AG27" s="1096"/>
      <c r="AH27" s="1096"/>
      <c r="AI27" s="1096"/>
    </row>
    <row r="28" spans="2:35" s="1097" customFormat="1" ht="26.1" customHeight="1" x14ac:dyDescent="0.2">
      <c r="B28" s="1109" t="s">
        <v>470</v>
      </c>
      <c r="C28" s="843">
        <v>32027.463539484997</v>
      </c>
      <c r="D28" s="843">
        <v>23956.077078871404</v>
      </c>
      <c r="E28" s="843">
        <v>351.07464818290003</v>
      </c>
      <c r="F28" s="843">
        <v>812.85796580329998</v>
      </c>
      <c r="G28" s="843">
        <v>6079.8641825149989</v>
      </c>
      <c r="H28" s="843">
        <v>5439.9320936109989</v>
      </c>
      <c r="I28" s="762">
        <v>6835.9283609889999</v>
      </c>
      <c r="J28" s="760">
        <v>7983.6088001439994</v>
      </c>
      <c r="K28" s="760">
        <v>8178.0707140639988</v>
      </c>
      <c r="L28" s="760">
        <v>9628.9282524779992</v>
      </c>
      <c r="M28" s="760">
        <v>9743.1792446299969</v>
      </c>
      <c r="N28" s="760">
        <v>9916.9178003729994</v>
      </c>
      <c r="O28" s="760">
        <v>9702.6212168340007</v>
      </c>
      <c r="P28" s="760">
        <v>9044.121693309</v>
      </c>
      <c r="Q28" s="760">
        <v>8205.2364108699985</v>
      </c>
      <c r="R28" s="760">
        <v>6972.7986066699996</v>
      </c>
      <c r="S28" s="857">
        <v>5954.0976783800006</v>
      </c>
      <c r="T28" s="951">
        <v>5439.9320936109989</v>
      </c>
      <c r="U28" s="1114" t="s">
        <v>415</v>
      </c>
      <c r="V28" s="1096"/>
      <c r="W28" s="1096"/>
      <c r="X28" s="1096"/>
      <c r="Y28" s="1096"/>
      <c r="Z28" s="1096"/>
      <c r="AA28" s="1096"/>
      <c r="AB28" s="1096"/>
      <c r="AC28" s="1096"/>
      <c r="AD28" s="1096"/>
      <c r="AE28" s="1096"/>
      <c r="AF28" s="1096"/>
      <c r="AG28" s="1096"/>
      <c r="AH28" s="1096"/>
      <c r="AI28" s="1096"/>
    </row>
    <row r="29" spans="2:35" s="1097" customFormat="1" ht="26.1" customHeight="1" x14ac:dyDescent="0.2">
      <c r="B29" s="1105" t="s">
        <v>843</v>
      </c>
      <c r="C29" s="843">
        <v>104318.38542207179</v>
      </c>
      <c r="D29" s="843">
        <v>117534.41639856239</v>
      </c>
      <c r="E29" s="843">
        <v>108620.86809172256</v>
      </c>
      <c r="F29" s="843">
        <v>118483.39236883422</v>
      </c>
      <c r="G29" s="843">
        <v>132128.81402656101</v>
      </c>
      <c r="H29" s="843">
        <v>274322.59808426647</v>
      </c>
      <c r="I29" s="762">
        <v>132058.08792004004</v>
      </c>
      <c r="J29" s="760">
        <v>172921.3368087463</v>
      </c>
      <c r="K29" s="760">
        <v>175714.56318810183</v>
      </c>
      <c r="L29" s="760">
        <v>176341.27710996161</v>
      </c>
      <c r="M29" s="760">
        <v>178251.49623494199</v>
      </c>
      <c r="N29" s="760">
        <v>264165.35870641319</v>
      </c>
      <c r="O29" s="760">
        <v>265380.06210860104</v>
      </c>
      <c r="P29" s="760">
        <v>268189.09404125944</v>
      </c>
      <c r="Q29" s="760">
        <v>272491.40140303801</v>
      </c>
      <c r="R29" s="760">
        <v>274382.8406651392</v>
      </c>
      <c r="S29" s="857">
        <v>273999.23549857602</v>
      </c>
      <c r="T29" s="951">
        <v>274322.59808426647</v>
      </c>
      <c r="U29" s="1114" t="s">
        <v>292</v>
      </c>
      <c r="V29" s="1096"/>
      <c r="W29" s="1096"/>
      <c r="X29" s="1096"/>
      <c r="Y29" s="1096"/>
      <c r="Z29" s="1096"/>
      <c r="AA29" s="1096"/>
      <c r="AB29" s="1096"/>
      <c r="AC29" s="1096"/>
      <c r="AD29" s="1096"/>
      <c r="AE29" s="1096"/>
      <c r="AF29" s="1096"/>
      <c r="AG29" s="1096"/>
      <c r="AH29" s="1096"/>
      <c r="AI29" s="1096"/>
    </row>
    <row r="30" spans="2:35" s="1097" customFormat="1" ht="12" customHeight="1" x14ac:dyDescent="0.2">
      <c r="B30" s="1106"/>
      <c r="C30" s="842"/>
      <c r="D30" s="842"/>
      <c r="E30" s="842"/>
      <c r="F30" s="842"/>
      <c r="G30" s="842"/>
      <c r="H30" s="842"/>
      <c r="I30" s="765"/>
      <c r="J30" s="763"/>
      <c r="K30" s="763"/>
      <c r="L30" s="763"/>
      <c r="M30" s="763"/>
      <c r="N30" s="763"/>
      <c r="O30" s="763"/>
      <c r="P30" s="763"/>
      <c r="Q30" s="763"/>
      <c r="R30" s="763"/>
      <c r="S30" s="853"/>
      <c r="T30" s="952"/>
      <c r="U30" s="1115"/>
      <c r="V30" s="1096"/>
      <c r="W30" s="1096"/>
      <c r="X30" s="1096"/>
      <c r="Y30" s="1096"/>
      <c r="Z30" s="1096"/>
      <c r="AA30" s="1096"/>
      <c r="AB30" s="1096"/>
      <c r="AC30" s="1096"/>
      <c r="AD30" s="1096"/>
      <c r="AE30" s="1096"/>
      <c r="AF30" s="1096"/>
      <c r="AG30" s="1096"/>
      <c r="AH30" s="1096"/>
      <c r="AI30" s="1096"/>
    </row>
    <row r="31" spans="2:35" s="1097" customFormat="1" ht="26.1" customHeight="1" x14ac:dyDescent="0.2">
      <c r="B31" s="1108" t="s">
        <v>1275</v>
      </c>
      <c r="C31" s="842">
        <v>122794.80937886352</v>
      </c>
      <c r="D31" s="842">
        <v>104381.91822755203</v>
      </c>
      <c r="E31" s="842">
        <v>137553.45980396194</v>
      </c>
      <c r="F31" s="842">
        <v>229984.99087548541</v>
      </c>
      <c r="G31" s="842">
        <v>499023.19494870503</v>
      </c>
      <c r="H31" s="842">
        <v>818766.2518304059</v>
      </c>
      <c r="I31" s="765">
        <v>526950.18969697808</v>
      </c>
      <c r="J31" s="763">
        <v>573244.38119477942</v>
      </c>
      <c r="K31" s="763">
        <v>599472.7424180361</v>
      </c>
      <c r="L31" s="763">
        <v>657910.32272214652</v>
      </c>
      <c r="M31" s="763">
        <v>660262.53191697435</v>
      </c>
      <c r="N31" s="763">
        <v>771131.31072656007</v>
      </c>
      <c r="O31" s="763">
        <v>772591.04334778001</v>
      </c>
      <c r="P31" s="763">
        <v>774061.76630003029</v>
      </c>
      <c r="Q31" s="763">
        <v>772591.21621947247</v>
      </c>
      <c r="R31" s="763">
        <v>771605.55481436662</v>
      </c>
      <c r="S31" s="853">
        <v>786080.00235276972</v>
      </c>
      <c r="T31" s="952">
        <v>818766.2518304059</v>
      </c>
      <c r="U31" s="1112" t="s">
        <v>1346</v>
      </c>
      <c r="V31" s="1096"/>
      <c r="W31" s="1096"/>
      <c r="X31" s="1096"/>
      <c r="Y31" s="1096"/>
      <c r="Z31" s="1096"/>
      <c r="AA31" s="1096"/>
      <c r="AB31" s="1096"/>
      <c r="AC31" s="1096"/>
      <c r="AD31" s="1096"/>
      <c r="AE31" s="1096"/>
      <c r="AF31" s="1096"/>
      <c r="AG31" s="1096"/>
      <c r="AH31" s="1096"/>
      <c r="AI31" s="1096"/>
    </row>
    <row r="32" spans="2:35" s="1097" customFormat="1" ht="26.1" customHeight="1" x14ac:dyDescent="0.2">
      <c r="B32" s="1105" t="s">
        <v>978</v>
      </c>
      <c r="C32" s="843">
        <v>93357.55648574706</v>
      </c>
      <c r="D32" s="843">
        <v>78179.324360436294</v>
      </c>
      <c r="E32" s="843">
        <v>114947.13192750252</v>
      </c>
      <c r="F32" s="843">
        <v>202129.14443640359</v>
      </c>
      <c r="G32" s="843">
        <v>466894.34313655051</v>
      </c>
      <c r="H32" s="843">
        <v>724531.15146018402</v>
      </c>
      <c r="I32" s="1028">
        <v>493277.5628838042</v>
      </c>
      <c r="J32" s="1029">
        <v>532419.65434595</v>
      </c>
      <c r="K32" s="1029">
        <v>561423.71305022622</v>
      </c>
      <c r="L32" s="1029">
        <v>612070.21050350973</v>
      </c>
      <c r="M32" s="1029">
        <v>619746.06811460864</v>
      </c>
      <c r="N32" s="1029">
        <v>699817.69799272704</v>
      </c>
      <c r="O32" s="1029">
        <v>658306.29142219364</v>
      </c>
      <c r="P32" s="1029">
        <v>658775.73049223353</v>
      </c>
      <c r="Q32" s="1029">
        <v>693869.28655192116</v>
      </c>
      <c r="R32" s="1029">
        <v>690972.37715726462</v>
      </c>
      <c r="S32" s="1094">
        <v>712516.74159038847</v>
      </c>
      <c r="T32" s="1293">
        <v>724531.15146018402</v>
      </c>
      <c r="U32" s="1114" t="s">
        <v>1010</v>
      </c>
      <c r="V32" s="1096"/>
      <c r="W32" s="1096"/>
      <c r="X32" s="1096"/>
      <c r="Y32" s="1096"/>
      <c r="Z32" s="1096"/>
      <c r="AA32" s="1096"/>
      <c r="AB32" s="1096"/>
      <c r="AC32" s="1096"/>
      <c r="AD32" s="1096"/>
      <c r="AE32" s="1096"/>
      <c r="AF32" s="1096"/>
      <c r="AG32" s="1096"/>
      <c r="AH32" s="1096"/>
      <c r="AI32" s="1096"/>
    </row>
    <row r="33" spans="2:35" s="1097" customFormat="1" ht="26.1" customHeight="1" x14ac:dyDescent="0.2">
      <c r="B33" s="1105" t="s">
        <v>979</v>
      </c>
      <c r="C33" s="843">
        <v>0</v>
      </c>
      <c r="D33" s="843">
        <v>0</v>
      </c>
      <c r="E33" s="843">
        <v>0</v>
      </c>
      <c r="F33" s="843">
        <v>0</v>
      </c>
      <c r="G33" s="843">
        <v>0</v>
      </c>
      <c r="H33" s="843">
        <v>163.93529000000001</v>
      </c>
      <c r="I33" s="1028">
        <v>0</v>
      </c>
      <c r="J33" s="1029">
        <v>0</v>
      </c>
      <c r="K33" s="1029">
        <v>0</v>
      </c>
      <c r="L33" s="1029">
        <v>0</v>
      </c>
      <c r="M33" s="1029">
        <v>0</v>
      </c>
      <c r="N33" s="1029">
        <v>0</v>
      </c>
      <c r="O33" s="1029">
        <v>0</v>
      </c>
      <c r="P33" s="1029">
        <v>0</v>
      </c>
      <c r="Q33" s="1029">
        <v>728</v>
      </c>
      <c r="R33" s="1029">
        <v>163.93979400000001</v>
      </c>
      <c r="S33" s="1094">
        <v>163.93529000000001</v>
      </c>
      <c r="T33" s="1293">
        <v>163.93529000000001</v>
      </c>
      <c r="U33" s="1114" t="s">
        <v>1012</v>
      </c>
      <c r="V33" s="1096"/>
      <c r="W33" s="1096"/>
      <c r="X33" s="1096"/>
      <c r="Y33" s="1096"/>
      <c r="Z33" s="1096"/>
      <c r="AA33" s="1096"/>
      <c r="AB33" s="1096"/>
      <c r="AC33" s="1096"/>
      <c r="AD33" s="1096"/>
      <c r="AE33" s="1096"/>
      <c r="AF33" s="1096"/>
      <c r="AG33" s="1096"/>
      <c r="AH33" s="1096"/>
      <c r="AI33" s="1096"/>
    </row>
    <row r="34" spans="2:35" s="1097" customFormat="1" ht="26.1" customHeight="1" x14ac:dyDescent="0.2">
      <c r="B34" s="1105" t="s">
        <v>980</v>
      </c>
      <c r="C34" s="843">
        <v>0</v>
      </c>
      <c r="D34" s="843">
        <v>0</v>
      </c>
      <c r="E34" s="843">
        <v>0</v>
      </c>
      <c r="F34" s="843">
        <v>0</v>
      </c>
      <c r="G34" s="843">
        <v>0</v>
      </c>
      <c r="H34" s="843">
        <v>0</v>
      </c>
      <c r="I34" s="1028">
        <v>0</v>
      </c>
      <c r="J34" s="1029">
        <v>0</v>
      </c>
      <c r="K34" s="1029">
        <v>0</v>
      </c>
      <c r="L34" s="1029">
        <v>0</v>
      </c>
      <c r="M34" s="1029">
        <v>0</v>
      </c>
      <c r="N34" s="1029">
        <v>0</v>
      </c>
      <c r="O34" s="1029">
        <v>0</v>
      </c>
      <c r="P34" s="1029">
        <v>0</v>
      </c>
      <c r="Q34" s="1029">
        <v>0</v>
      </c>
      <c r="R34" s="1029">
        <v>0</v>
      </c>
      <c r="S34" s="1094">
        <v>0</v>
      </c>
      <c r="T34" s="1293">
        <v>0</v>
      </c>
      <c r="U34" s="1114" t="s">
        <v>1008</v>
      </c>
      <c r="V34" s="1096"/>
      <c r="W34" s="1096"/>
      <c r="X34" s="1096"/>
      <c r="Y34" s="1096"/>
      <c r="Z34" s="1096"/>
      <c r="AA34" s="1096"/>
      <c r="AB34" s="1096"/>
      <c r="AC34" s="1096"/>
      <c r="AD34" s="1096"/>
      <c r="AE34" s="1096"/>
      <c r="AF34" s="1096"/>
      <c r="AG34" s="1096"/>
      <c r="AH34" s="1096"/>
      <c r="AI34" s="1096"/>
    </row>
    <row r="35" spans="2:35" s="1097" customFormat="1" ht="26.1" customHeight="1" x14ac:dyDescent="0.2">
      <c r="B35" s="1105" t="s">
        <v>981</v>
      </c>
      <c r="C35" s="843">
        <v>0</v>
      </c>
      <c r="D35" s="843">
        <v>0</v>
      </c>
      <c r="E35" s="843">
        <v>0</v>
      </c>
      <c r="F35" s="843">
        <v>0</v>
      </c>
      <c r="G35" s="843">
        <v>0</v>
      </c>
      <c r="H35" s="843">
        <v>0</v>
      </c>
      <c r="I35" s="1028">
        <v>0</v>
      </c>
      <c r="J35" s="1029">
        <v>0</v>
      </c>
      <c r="K35" s="1029">
        <v>0</v>
      </c>
      <c r="L35" s="1029">
        <v>0</v>
      </c>
      <c r="M35" s="1029">
        <v>0</v>
      </c>
      <c r="N35" s="1029">
        <v>0</v>
      </c>
      <c r="O35" s="1029">
        <v>0</v>
      </c>
      <c r="P35" s="1029">
        <v>0</v>
      </c>
      <c r="Q35" s="1029">
        <v>0</v>
      </c>
      <c r="R35" s="1029">
        <v>0</v>
      </c>
      <c r="S35" s="1094">
        <v>0</v>
      </c>
      <c r="T35" s="1293">
        <v>0</v>
      </c>
      <c r="U35" s="1114" t="s">
        <v>1017</v>
      </c>
      <c r="V35" s="1096"/>
      <c r="W35" s="1096"/>
      <c r="X35" s="1096"/>
      <c r="Y35" s="1096"/>
      <c r="Z35" s="1096"/>
      <c r="AA35" s="1096"/>
      <c r="AB35" s="1096"/>
      <c r="AC35" s="1096"/>
      <c r="AD35" s="1096"/>
      <c r="AE35" s="1096"/>
      <c r="AF35" s="1096"/>
      <c r="AG35" s="1096"/>
      <c r="AH35" s="1096"/>
      <c r="AI35" s="1096"/>
    </row>
    <row r="36" spans="2:35" s="1097" customFormat="1" ht="26.1" customHeight="1" x14ac:dyDescent="0.2">
      <c r="B36" s="1105" t="s">
        <v>982</v>
      </c>
      <c r="C36" s="843">
        <v>0</v>
      </c>
      <c r="D36" s="843">
        <v>0</v>
      </c>
      <c r="E36" s="843">
        <v>0</v>
      </c>
      <c r="F36" s="843">
        <v>0</v>
      </c>
      <c r="G36" s="843">
        <v>0</v>
      </c>
      <c r="H36" s="843">
        <v>0</v>
      </c>
      <c r="I36" s="1028">
        <v>0</v>
      </c>
      <c r="J36" s="1029">
        <v>0</v>
      </c>
      <c r="K36" s="1029">
        <v>0</v>
      </c>
      <c r="L36" s="1029">
        <v>0</v>
      </c>
      <c r="M36" s="1029">
        <v>0</v>
      </c>
      <c r="N36" s="1029">
        <v>0</v>
      </c>
      <c r="O36" s="1029">
        <v>0</v>
      </c>
      <c r="P36" s="1029">
        <v>0</v>
      </c>
      <c r="Q36" s="1029">
        <v>0</v>
      </c>
      <c r="R36" s="1029">
        <v>0</v>
      </c>
      <c r="S36" s="1094">
        <v>0</v>
      </c>
      <c r="T36" s="1293">
        <v>0</v>
      </c>
      <c r="U36" s="1114" t="s">
        <v>1273</v>
      </c>
      <c r="V36" s="1096"/>
      <c r="W36" s="1096"/>
      <c r="X36" s="1096"/>
      <c r="Y36" s="1096"/>
      <c r="Z36" s="1096"/>
      <c r="AA36" s="1096"/>
      <c r="AB36" s="1096"/>
      <c r="AC36" s="1096"/>
      <c r="AD36" s="1096"/>
      <c r="AE36" s="1096"/>
      <c r="AF36" s="1096"/>
      <c r="AG36" s="1096"/>
      <c r="AH36" s="1096"/>
      <c r="AI36" s="1096"/>
    </row>
    <row r="37" spans="2:35" s="1097" customFormat="1" ht="26.1" customHeight="1" x14ac:dyDescent="0.2">
      <c r="B37" s="1105" t="s">
        <v>983</v>
      </c>
      <c r="C37" s="843">
        <v>2206.5597870000001</v>
      </c>
      <c r="D37" s="843">
        <v>1757.4735695300001</v>
      </c>
      <c r="E37" s="843">
        <v>708.02781529999993</v>
      </c>
      <c r="F37" s="843">
        <v>1367.6662469999999</v>
      </c>
      <c r="G37" s="843">
        <v>3492.0218709999999</v>
      </c>
      <c r="H37" s="843">
        <v>801.33376900003827</v>
      </c>
      <c r="I37" s="1028">
        <v>2167.1337450000001</v>
      </c>
      <c r="J37" s="1029">
        <v>2145.7456189999998</v>
      </c>
      <c r="K37" s="1029">
        <v>1931.287335</v>
      </c>
      <c r="L37" s="1029">
        <v>1908.8290509999999</v>
      </c>
      <c r="M37" s="1029">
        <v>1593.2042170000002</v>
      </c>
      <c r="N37" s="1029">
        <v>1087.5838430000001</v>
      </c>
      <c r="O37" s="1029">
        <v>1070.1255589999998</v>
      </c>
      <c r="P37" s="1029">
        <v>972.76535700000011</v>
      </c>
      <c r="Q37" s="1029">
        <v>692.54042299999992</v>
      </c>
      <c r="R37" s="1029">
        <v>634.75005499999997</v>
      </c>
      <c r="S37" s="1094">
        <v>599.45873699999993</v>
      </c>
      <c r="T37" s="1293">
        <v>801.33376900003827</v>
      </c>
      <c r="U37" s="1114" t="s">
        <v>1038</v>
      </c>
      <c r="V37" s="1096"/>
      <c r="W37" s="1096"/>
      <c r="X37" s="1096"/>
      <c r="Y37" s="1096"/>
      <c r="Z37" s="1096"/>
      <c r="AA37" s="1096"/>
      <c r="AB37" s="1096"/>
      <c r="AC37" s="1096"/>
      <c r="AD37" s="1096"/>
      <c r="AE37" s="1096"/>
      <c r="AF37" s="1096"/>
      <c r="AG37" s="1096"/>
      <c r="AH37" s="1096"/>
      <c r="AI37" s="1096"/>
    </row>
    <row r="38" spans="2:35" s="1097" customFormat="1" ht="26.1" customHeight="1" x14ac:dyDescent="0.2">
      <c r="B38" s="1105" t="s">
        <v>991</v>
      </c>
      <c r="C38" s="843">
        <v>0</v>
      </c>
      <c r="D38" s="843">
        <v>0</v>
      </c>
      <c r="E38" s="843">
        <v>3.2387220400000003</v>
      </c>
      <c r="F38" s="843">
        <v>8.8999999999999996E-2</v>
      </c>
      <c r="G38" s="843">
        <v>0.168714</v>
      </c>
      <c r="H38" s="843">
        <v>0.27641378</v>
      </c>
      <c r="I38" s="1028">
        <v>0</v>
      </c>
      <c r="J38" s="1029">
        <v>0.16850000000000001</v>
      </c>
      <c r="K38" s="1029">
        <v>0.168714</v>
      </c>
      <c r="L38" s="1029">
        <v>6.2399100000000001</v>
      </c>
      <c r="M38" s="1029">
        <v>6.2399100000000001</v>
      </c>
      <c r="N38" s="1029">
        <v>6.2399100000000001</v>
      </c>
      <c r="O38" s="1029">
        <v>27.52532046</v>
      </c>
      <c r="P38" s="1029">
        <v>27.525320460000003</v>
      </c>
      <c r="Q38" s="1029">
        <v>27.525320460000003</v>
      </c>
      <c r="R38" s="1029">
        <v>0.27641378</v>
      </c>
      <c r="S38" s="1094">
        <v>0.27641378</v>
      </c>
      <c r="T38" s="1293">
        <v>0.27641378</v>
      </c>
      <c r="U38" s="1114" t="s">
        <v>1009</v>
      </c>
      <c r="V38" s="1096"/>
      <c r="W38" s="1096"/>
      <c r="X38" s="1096"/>
      <c r="Y38" s="1096"/>
      <c r="Z38" s="1096"/>
      <c r="AA38" s="1096"/>
      <c r="AB38" s="1096"/>
      <c r="AC38" s="1096"/>
      <c r="AD38" s="1096"/>
      <c r="AE38" s="1096"/>
      <c r="AF38" s="1096"/>
      <c r="AG38" s="1096"/>
      <c r="AH38" s="1096"/>
      <c r="AI38" s="1096"/>
    </row>
    <row r="39" spans="2:35" s="1097" customFormat="1" ht="26.1" customHeight="1" x14ac:dyDescent="0.2">
      <c r="B39" s="1105" t="s">
        <v>984</v>
      </c>
      <c r="C39" s="843">
        <v>27230.693106116451</v>
      </c>
      <c r="D39" s="843">
        <v>24445.120297585723</v>
      </c>
      <c r="E39" s="843">
        <v>21895.061339119427</v>
      </c>
      <c r="F39" s="843">
        <v>26488.091192081833</v>
      </c>
      <c r="G39" s="843">
        <v>28636.661227154487</v>
      </c>
      <c r="H39" s="843">
        <v>93269.554897441776</v>
      </c>
      <c r="I39" s="1028">
        <v>31505.493068173819</v>
      </c>
      <c r="J39" s="1029">
        <v>38678.812729829348</v>
      </c>
      <c r="K39" s="1029">
        <v>36117.573318809809</v>
      </c>
      <c r="L39" s="1029">
        <v>43925.043257636848</v>
      </c>
      <c r="M39" s="1029">
        <v>38917.019675365591</v>
      </c>
      <c r="N39" s="1029">
        <v>70219.788980832993</v>
      </c>
      <c r="O39" s="1029">
        <v>113187.10104612641</v>
      </c>
      <c r="P39" s="1029">
        <v>114285.74513033671</v>
      </c>
      <c r="Q39" s="1029">
        <v>77273.863924091362</v>
      </c>
      <c r="R39" s="1029">
        <v>79834.211394321959</v>
      </c>
      <c r="S39" s="1094">
        <v>72799.59032160115</v>
      </c>
      <c r="T39" s="1293">
        <v>93269.554897441776</v>
      </c>
      <c r="U39" s="1114" t="s">
        <v>1013</v>
      </c>
      <c r="V39" s="1096"/>
      <c r="W39" s="1096"/>
      <c r="X39" s="1096"/>
      <c r="Y39" s="1096"/>
      <c r="Z39" s="1096"/>
      <c r="AA39" s="1096"/>
      <c r="AB39" s="1096"/>
      <c r="AC39" s="1096"/>
      <c r="AD39" s="1096"/>
      <c r="AE39" s="1096"/>
      <c r="AF39" s="1096"/>
      <c r="AG39" s="1096"/>
      <c r="AH39" s="1096"/>
      <c r="AI39" s="1096"/>
    </row>
    <row r="40" spans="2:35" s="1097" customFormat="1" ht="12" customHeight="1" x14ac:dyDescent="0.2">
      <c r="B40" s="1105"/>
      <c r="C40" s="843"/>
      <c r="D40" s="843"/>
      <c r="E40" s="843"/>
      <c r="F40" s="843"/>
      <c r="G40" s="843"/>
      <c r="H40" s="843"/>
      <c r="I40" s="1028"/>
      <c r="J40" s="1029"/>
      <c r="K40" s="1029"/>
      <c r="L40" s="1029"/>
      <c r="M40" s="1029"/>
      <c r="N40" s="1029"/>
      <c r="O40" s="1029"/>
      <c r="P40" s="1029"/>
      <c r="Q40" s="1029"/>
      <c r="R40" s="1029"/>
      <c r="S40" s="1094"/>
      <c r="T40" s="1293"/>
      <c r="U40" s="1114"/>
      <c r="V40" s="1096"/>
      <c r="W40" s="1096"/>
      <c r="X40" s="1096"/>
      <c r="Y40" s="1096"/>
      <c r="Z40" s="1096"/>
      <c r="AA40" s="1096"/>
      <c r="AB40" s="1096"/>
      <c r="AC40" s="1096"/>
      <c r="AD40" s="1096"/>
      <c r="AE40" s="1096"/>
      <c r="AF40" s="1096"/>
      <c r="AG40" s="1096"/>
      <c r="AH40" s="1096"/>
      <c r="AI40" s="1096"/>
    </row>
    <row r="41" spans="2:35" s="1097" customFormat="1" ht="26.1" customHeight="1" x14ac:dyDescent="0.2">
      <c r="B41" s="1108" t="s">
        <v>1620</v>
      </c>
      <c r="C41" s="843">
        <v>2858.5876594029151</v>
      </c>
      <c r="D41" s="843">
        <v>4202.9126835503002</v>
      </c>
      <c r="E41" s="843">
        <v>6625.7736694318446</v>
      </c>
      <c r="F41" s="843">
        <v>12843.079033346505</v>
      </c>
      <c r="G41" s="843">
        <v>18490.837147918242</v>
      </c>
      <c r="H41" s="843">
        <v>28970.142926684872</v>
      </c>
      <c r="I41" s="953">
        <v>19227.168286915457</v>
      </c>
      <c r="J41" s="954">
        <v>19938.846844649517</v>
      </c>
      <c r="K41" s="954">
        <v>19857.606049446134</v>
      </c>
      <c r="L41" s="954">
        <v>19402.738652587366</v>
      </c>
      <c r="M41" s="954">
        <v>19020.527571651019</v>
      </c>
      <c r="N41" s="954">
        <v>20046.562378372506</v>
      </c>
      <c r="O41" s="954">
        <v>21583.253452201498</v>
      </c>
      <c r="P41" s="954">
        <v>22841.069398753294</v>
      </c>
      <c r="Q41" s="954">
        <v>24622.702719238838</v>
      </c>
      <c r="R41" s="954">
        <v>25975.623689939122</v>
      </c>
      <c r="S41" s="955">
        <v>27198.4972800502</v>
      </c>
      <c r="T41" s="1294">
        <v>28970.142926684872</v>
      </c>
      <c r="U41" s="1112" t="s">
        <v>1621</v>
      </c>
      <c r="V41" s="1096"/>
      <c r="W41" s="1096"/>
      <c r="X41" s="1096"/>
      <c r="Y41" s="1096"/>
      <c r="Z41" s="1096"/>
      <c r="AA41" s="1096"/>
      <c r="AB41" s="1096"/>
      <c r="AC41" s="1096"/>
      <c r="AD41" s="1096"/>
      <c r="AE41" s="1096"/>
      <c r="AF41" s="1096"/>
      <c r="AG41" s="1096"/>
      <c r="AH41" s="1096"/>
      <c r="AI41" s="1096"/>
    </row>
    <row r="42" spans="2:35" s="1097" customFormat="1" ht="26.1" customHeight="1" x14ac:dyDescent="0.2">
      <c r="B42" s="1105" t="s">
        <v>844</v>
      </c>
      <c r="C42" s="843">
        <v>0</v>
      </c>
      <c r="D42" s="843">
        <v>0</v>
      </c>
      <c r="E42" s="843">
        <v>0</v>
      </c>
      <c r="F42" s="843">
        <v>0</v>
      </c>
      <c r="G42" s="843">
        <v>0</v>
      </c>
      <c r="H42" s="843">
        <v>0</v>
      </c>
      <c r="I42" s="1028">
        <v>0</v>
      </c>
      <c r="J42" s="1029">
        <v>0</v>
      </c>
      <c r="K42" s="1029">
        <v>0</v>
      </c>
      <c r="L42" s="1029">
        <v>0</v>
      </c>
      <c r="M42" s="1029">
        <v>0</v>
      </c>
      <c r="N42" s="1029">
        <v>0</v>
      </c>
      <c r="O42" s="1029">
        <v>0</v>
      </c>
      <c r="P42" s="1029">
        <v>0</v>
      </c>
      <c r="Q42" s="1029">
        <v>0</v>
      </c>
      <c r="R42" s="1029">
        <v>0</v>
      </c>
      <c r="S42" s="1094">
        <v>0</v>
      </c>
      <c r="T42" s="1293">
        <v>0</v>
      </c>
      <c r="U42" s="1114" t="s">
        <v>291</v>
      </c>
      <c r="V42" s="1096"/>
      <c r="W42" s="1096"/>
      <c r="X42" s="1096"/>
      <c r="Y42" s="1096"/>
      <c r="Z42" s="1096"/>
      <c r="AA42" s="1096"/>
      <c r="AB42" s="1096"/>
      <c r="AC42" s="1096"/>
      <c r="AD42" s="1096"/>
      <c r="AE42" s="1096"/>
      <c r="AF42" s="1096"/>
      <c r="AG42" s="1096"/>
      <c r="AH42" s="1096"/>
      <c r="AI42" s="1096"/>
    </row>
    <row r="43" spans="2:35" s="1097" customFormat="1" ht="26.1" customHeight="1" x14ac:dyDescent="0.2">
      <c r="B43" s="1105" t="s">
        <v>1037</v>
      </c>
      <c r="C43" s="843">
        <v>2822.7832751730011</v>
      </c>
      <c r="D43" s="843">
        <v>4163.5772701449996</v>
      </c>
      <c r="E43" s="843">
        <v>6614.1464713520027</v>
      </c>
      <c r="F43" s="843">
        <v>12820.613245223007</v>
      </c>
      <c r="G43" s="843">
        <v>18412.015577775019</v>
      </c>
      <c r="H43" s="843">
        <v>28904.580625821873</v>
      </c>
      <c r="I43" s="1028">
        <v>19149.147531429611</v>
      </c>
      <c r="J43" s="1029">
        <v>19901.285904238932</v>
      </c>
      <c r="K43" s="1029">
        <v>19792.017379113637</v>
      </c>
      <c r="L43" s="1029">
        <v>19214.491607388474</v>
      </c>
      <c r="M43" s="1029">
        <v>18973.179534927018</v>
      </c>
      <c r="N43" s="1029">
        <v>20025.087213820949</v>
      </c>
      <c r="O43" s="1029">
        <v>21551.649395211978</v>
      </c>
      <c r="P43" s="1029">
        <v>22809.574614905796</v>
      </c>
      <c r="Q43" s="1029">
        <v>24587.177456525114</v>
      </c>
      <c r="R43" s="1029">
        <v>25927.89040019114</v>
      </c>
      <c r="S43" s="1094">
        <v>27172.229435425998</v>
      </c>
      <c r="T43" s="1293">
        <v>28904.580625821873</v>
      </c>
      <c r="U43" s="1114" t="s">
        <v>36</v>
      </c>
      <c r="V43" s="1096"/>
      <c r="W43" s="1096"/>
      <c r="X43" s="1096"/>
      <c r="Y43" s="1096"/>
      <c r="Z43" s="1096"/>
      <c r="AA43" s="1096"/>
      <c r="AB43" s="1096"/>
      <c r="AC43" s="1096"/>
      <c r="AD43" s="1096"/>
      <c r="AE43" s="1096"/>
      <c r="AF43" s="1096"/>
      <c r="AG43" s="1096"/>
      <c r="AH43" s="1096"/>
      <c r="AI43" s="1096"/>
    </row>
    <row r="44" spans="2:35" s="1097" customFormat="1" ht="26.1" customHeight="1" x14ac:dyDescent="0.2">
      <c r="B44" s="1105" t="s">
        <v>470</v>
      </c>
      <c r="C44" s="843">
        <v>0</v>
      </c>
      <c r="D44" s="843">
        <v>0</v>
      </c>
      <c r="E44" s="843">
        <v>0</v>
      </c>
      <c r="F44" s="843">
        <v>0</v>
      </c>
      <c r="G44" s="843">
        <v>0</v>
      </c>
      <c r="H44" s="843">
        <v>0</v>
      </c>
      <c r="I44" s="1028">
        <v>0</v>
      </c>
      <c r="J44" s="1029">
        <v>0</v>
      </c>
      <c r="K44" s="1029">
        <v>0</v>
      </c>
      <c r="L44" s="1029">
        <v>0</v>
      </c>
      <c r="M44" s="1029">
        <v>0</v>
      </c>
      <c r="N44" s="1029">
        <v>0</v>
      </c>
      <c r="O44" s="1029">
        <v>0</v>
      </c>
      <c r="P44" s="1029">
        <v>0</v>
      </c>
      <c r="Q44" s="1029">
        <v>0</v>
      </c>
      <c r="R44" s="1029">
        <v>0</v>
      </c>
      <c r="S44" s="1094">
        <v>0</v>
      </c>
      <c r="T44" s="1293">
        <v>0</v>
      </c>
      <c r="U44" s="1114" t="s">
        <v>415</v>
      </c>
      <c r="V44" s="1096"/>
      <c r="W44" s="1096"/>
      <c r="X44" s="1096"/>
      <c r="Y44" s="1096"/>
      <c r="Z44" s="1096"/>
      <c r="AA44" s="1096"/>
      <c r="AB44" s="1096"/>
      <c r="AC44" s="1096"/>
      <c r="AD44" s="1096"/>
      <c r="AE44" s="1096"/>
      <c r="AF44" s="1096"/>
      <c r="AG44" s="1096"/>
      <c r="AH44" s="1096"/>
      <c r="AI44" s="1096"/>
    </row>
    <row r="45" spans="2:35" s="1097" customFormat="1" ht="26.1" customHeight="1" x14ac:dyDescent="0.2">
      <c r="B45" s="1105" t="s">
        <v>843</v>
      </c>
      <c r="C45" s="843">
        <v>35.804384229913971</v>
      </c>
      <c r="D45" s="843">
        <v>39.335413405301061</v>
      </c>
      <c r="E45" s="843">
        <v>11.627198079842106</v>
      </c>
      <c r="F45" s="843">
        <v>22.465788123497425</v>
      </c>
      <c r="G45" s="843">
        <v>78.821570143224122</v>
      </c>
      <c r="H45" s="843">
        <v>65.562300863000004</v>
      </c>
      <c r="I45" s="1028">
        <v>78.020755485846209</v>
      </c>
      <c r="J45" s="1029">
        <v>37.560940410584415</v>
      </c>
      <c r="K45" s="1029">
        <v>65.588670332497799</v>
      </c>
      <c r="L45" s="1029">
        <v>188.2470451988932</v>
      </c>
      <c r="M45" s="1029">
        <v>47.348036723999989</v>
      </c>
      <c r="N45" s="1029">
        <v>21.475164551555562</v>
      </c>
      <c r="O45" s="1029">
        <v>31.604056989520508</v>
      </c>
      <c r="P45" s="1029">
        <v>31.494783847496397</v>
      </c>
      <c r="Q45" s="1029">
        <v>35.525262713723102</v>
      </c>
      <c r="R45" s="1029">
        <v>47.733289747984287</v>
      </c>
      <c r="S45" s="1094">
        <v>26.267844624203267</v>
      </c>
      <c r="T45" s="1293">
        <v>65.562300863000004</v>
      </c>
      <c r="U45" s="1114" t="s">
        <v>292</v>
      </c>
      <c r="V45" s="1096"/>
      <c r="W45" s="1096"/>
      <c r="X45" s="1096"/>
      <c r="Y45" s="1096"/>
      <c r="Z45" s="1096"/>
      <c r="AA45" s="1096"/>
      <c r="AB45" s="1096"/>
      <c r="AC45" s="1096"/>
      <c r="AD45" s="1096"/>
      <c r="AE45" s="1096"/>
      <c r="AF45" s="1096"/>
      <c r="AG45" s="1096"/>
      <c r="AH45" s="1096"/>
      <c r="AI45" s="1096"/>
    </row>
    <row r="46" spans="2:35" s="1097" customFormat="1" ht="12" customHeight="1" x14ac:dyDescent="0.2">
      <c r="B46" s="1106"/>
      <c r="C46" s="842"/>
      <c r="D46" s="842"/>
      <c r="E46" s="842"/>
      <c r="F46" s="842"/>
      <c r="G46" s="842"/>
      <c r="H46" s="842"/>
      <c r="I46" s="765"/>
      <c r="J46" s="763"/>
      <c r="K46" s="763"/>
      <c r="L46" s="763"/>
      <c r="M46" s="763"/>
      <c r="N46" s="763"/>
      <c r="O46" s="763"/>
      <c r="P46" s="763"/>
      <c r="Q46" s="763"/>
      <c r="R46" s="763"/>
      <c r="S46" s="853"/>
      <c r="T46" s="952"/>
      <c r="U46" s="1115"/>
      <c r="V46" s="1096"/>
      <c r="W46" s="1096"/>
      <c r="X46" s="1096"/>
      <c r="Y46" s="1096"/>
      <c r="Z46" s="1096"/>
      <c r="AA46" s="1096"/>
      <c r="AB46" s="1096"/>
      <c r="AC46" s="1096"/>
      <c r="AD46" s="1096"/>
      <c r="AE46" s="1096"/>
      <c r="AF46" s="1096"/>
      <c r="AG46" s="1096"/>
      <c r="AH46" s="1096"/>
      <c r="AI46" s="1096"/>
    </row>
    <row r="47" spans="2:35" s="1097" customFormat="1" ht="26.1" customHeight="1" x14ac:dyDescent="0.2">
      <c r="B47" s="1106" t="s">
        <v>1495</v>
      </c>
      <c r="C47" s="842">
        <v>379090.89605687652</v>
      </c>
      <c r="D47" s="842">
        <v>379782.58846239059</v>
      </c>
      <c r="E47" s="842">
        <v>417048.75345873385</v>
      </c>
      <c r="F47" s="842">
        <v>597124.57881729957</v>
      </c>
      <c r="G47" s="842">
        <v>977522.48257568269</v>
      </c>
      <c r="H47" s="842">
        <v>1522555.4442973416</v>
      </c>
      <c r="I47" s="765">
        <v>1012622.3202522919</v>
      </c>
      <c r="J47" s="763">
        <v>1117377.2283175639</v>
      </c>
      <c r="K47" s="763">
        <v>1154848.5161492852</v>
      </c>
      <c r="L47" s="763">
        <v>1212275.4142368045</v>
      </c>
      <c r="M47" s="763">
        <v>1220710.8294873431</v>
      </c>
      <c r="N47" s="763">
        <v>1439317.5126120234</v>
      </c>
      <c r="O47" s="763">
        <v>1427137.6230996901</v>
      </c>
      <c r="P47" s="763">
        <v>1416436.4162300443</v>
      </c>
      <c r="Q47" s="763">
        <v>1411390.0559827744</v>
      </c>
      <c r="R47" s="763">
        <v>1415967.2623408439</v>
      </c>
      <c r="S47" s="763">
        <v>1448562.9962380268</v>
      </c>
      <c r="T47" s="763">
        <v>1522555.4442973416</v>
      </c>
      <c r="U47" s="1115" t="s">
        <v>1011</v>
      </c>
      <c r="V47" s="1096"/>
      <c r="W47" s="1096"/>
      <c r="X47" s="1096"/>
      <c r="Y47" s="1096"/>
      <c r="Z47" s="1096"/>
      <c r="AA47" s="1096"/>
      <c r="AB47" s="1096"/>
      <c r="AC47" s="1096"/>
      <c r="AD47" s="1096"/>
      <c r="AE47" s="1096"/>
      <c r="AF47" s="1096"/>
      <c r="AG47" s="1096"/>
      <c r="AH47" s="1096"/>
      <c r="AI47" s="1096"/>
    </row>
    <row r="48" spans="2:35" s="1097" customFormat="1" ht="24.75" customHeight="1" thickBot="1" x14ac:dyDescent="0.25">
      <c r="B48" s="1110"/>
      <c r="C48" s="1100"/>
      <c r="D48" s="1100"/>
      <c r="E48" s="1100"/>
      <c r="F48" s="1101"/>
      <c r="G48" s="1101"/>
      <c r="H48" s="1101"/>
      <c r="I48" s="960"/>
      <c r="J48" s="961"/>
      <c r="K48" s="961"/>
      <c r="L48" s="961"/>
      <c r="M48" s="961"/>
      <c r="N48" s="961"/>
      <c r="O48" s="961"/>
      <c r="P48" s="961"/>
      <c r="Q48" s="961"/>
      <c r="R48" s="961"/>
      <c r="S48" s="963"/>
      <c r="T48" s="1122"/>
      <c r="U48" s="1118"/>
      <c r="V48" s="1096"/>
      <c r="W48" s="1096"/>
      <c r="X48" s="1096"/>
      <c r="Y48" s="1096"/>
      <c r="Z48" s="1096"/>
      <c r="AA48" s="1096"/>
      <c r="AB48" s="1096"/>
      <c r="AC48" s="1096"/>
      <c r="AD48" s="1096"/>
      <c r="AE48" s="1096"/>
      <c r="AF48" s="1096"/>
      <c r="AG48" s="1096"/>
      <c r="AH48" s="1096"/>
      <c r="AI48" s="1096"/>
    </row>
    <row r="49" spans="2:35" s="1088" customFormat="1" ht="24.75" customHeight="1" thickTop="1" x14ac:dyDescent="0.2">
      <c r="B49" s="1104"/>
      <c r="C49" s="569"/>
      <c r="D49" s="569"/>
      <c r="E49" s="569"/>
      <c r="F49" s="569"/>
      <c r="G49" s="569"/>
      <c r="H49" s="569"/>
      <c r="I49" s="887"/>
      <c r="J49" s="855"/>
      <c r="K49" s="855"/>
      <c r="L49" s="855"/>
      <c r="M49" s="855"/>
      <c r="N49" s="855"/>
      <c r="O49" s="855"/>
      <c r="P49" s="855"/>
      <c r="Q49" s="855"/>
      <c r="R49" s="855"/>
      <c r="S49" s="942"/>
      <c r="T49" s="359"/>
      <c r="U49" s="1113"/>
      <c r="V49" s="1096"/>
      <c r="W49" s="1096"/>
      <c r="X49" s="1096"/>
      <c r="Y49" s="1096"/>
      <c r="Z49" s="1096"/>
      <c r="AA49" s="1096"/>
      <c r="AB49" s="1096"/>
      <c r="AC49" s="1096"/>
      <c r="AD49" s="1096"/>
      <c r="AE49" s="1096"/>
      <c r="AF49" s="1096"/>
      <c r="AG49" s="1096"/>
      <c r="AH49" s="1096"/>
      <c r="AI49" s="1096"/>
    </row>
    <row r="50" spans="2:35" s="1097" customFormat="1" ht="26.1" customHeight="1" x14ac:dyDescent="0.2">
      <c r="B50" s="1108" t="s">
        <v>1496</v>
      </c>
      <c r="C50" s="622"/>
      <c r="D50" s="622"/>
      <c r="E50" s="622"/>
      <c r="F50" s="622"/>
      <c r="G50" s="622"/>
      <c r="H50" s="622"/>
      <c r="I50" s="885"/>
      <c r="J50" s="851"/>
      <c r="K50" s="851"/>
      <c r="L50" s="851"/>
      <c r="M50" s="851"/>
      <c r="N50" s="851"/>
      <c r="O50" s="851"/>
      <c r="P50" s="851"/>
      <c r="Q50" s="851"/>
      <c r="R50" s="851"/>
      <c r="S50" s="941"/>
      <c r="T50" s="850"/>
      <c r="U50" s="1112" t="s">
        <v>1053</v>
      </c>
      <c r="V50" s="1096"/>
      <c r="W50" s="1096"/>
      <c r="X50" s="1096"/>
      <c r="Y50" s="1096"/>
      <c r="Z50" s="1096"/>
      <c r="AA50" s="1096"/>
      <c r="AB50" s="1096"/>
      <c r="AC50" s="1096"/>
      <c r="AD50" s="1096"/>
      <c r="AE50" s="1096"/>
      <c r="AF50" s="1096"/>
      <c r="AG50" s="1096"/>
      <c r="AH50" s="1096"/>
      <c r="AI50" s="1096"/>
    </row>
    <row r="51" spans="2:35" s="1097" customFormat="1" ht="12" customHeight="1" x14ac:dyDescent="0.2">
      <c r="B51" s="1106"/>
      <c r="C51" s="622"/>
      <c r="D51" s="622"/>
      <c r="E51" s="622"/>
      <c r="F51" s="622"/>
      <c r="G51" s="622"/>
      <c r="H51" s="622"/>
      <c r="I51" s="885"/>
      <c r="J51" s="851"/>
      <c r="K51" s="851"/>
      <c r="L51" s="851"/>
      <c r="M51" s="851"/>
      <c r="N51" s="851"/>
      <c r="O51" s="851"/>
      <c r="P51" s="851"/>
      <c r="Q51" s="851"/>
      <c r="R51" s="851"/>
      <c r="S51" s="941"/>
      <c r="T51" s="850"/>
      <c r="U51" s="1115"/>
      <c r="V51" s="1096"/>
      <c r="W51" s="1096"/>
      <c r="X51" s="1096"/>
      <c r="Y51" s="1096"/>
      <c r="Z51" s="1096"/>
      <c r="AA51" s="1096"/>
      <c r="AB51" s="1096"/>
      <c r="AC51" s="1096"/>
      <c r="AD51" s="1096"/>
      <c r="AE51" s="1096"/>
      <c r="AF51" s="1096"/>
      <c r="AG51" s="1096"/>
      <c r="AH51" s="1096"/>
      <c r="AI51" s="1096"/>
    </row>
    <row r="52" spans="2:35" s="1097" customFormat="1" ht="26.1" customHeight="1" x14ac:dyDescent="0.2">
      <c r="B52" s="1104" t="s">
        <v>1924</v>
      </c>
      <c r="C52" s="622"/>
      <c r="D52" s="622"/>
      <c r="E52" s="622"/>
      <c r="F52" s="622"/>
      <c r="G52" s="622"/>
      <c r="H52" s="622"/>
      <c r="I52" s="885"/>
      <c r="J52" s="851"/>
      <c r="K52" s="851"/>
      <c r="L52" s="851"/>
      <c r="M52" s="851"/>
      <c r="N52" s="851"/>
      <c r="O52" s="851"/>
      <c r="P52" s="851"/>
      <c r="Q52" s="851"/>
      <c r="R52" s="851"/>
      <c r="S52" s="941"/>
      <c r="T52" s="850"/>
      <c r="U52" s="1112" t="s">
        <v>1929</v>
      </c>
      <c r="V52" s="1096"/>
      <c r="W52" s="1096"/>
      <c r="X52" s="1096"/>
      <c r="Y52" s="1096"/>
      <c r="Z52" s="1096"/>
      <c r="AA52" s="1096"/>
      <c r="AB52" s="1096"/>
      <c r="AC52" s="1096"/>
      <c r="AD52" s="1096"/>
      <c r="AE52" s="1096"/>
      <c r="AF52" s="1096"/>
      <c r="AG52" s="1096"/>
      <c r="AH52" s="1096"/>
      <c r="AI52" s="1096"/>
    </row>
    <row r="53" spans="2:35" s="1097" customFormat="1" ht="12" customHeight="1" x14ac:dyDescent="0.2">
      <c r="B53" s="1104"/>
      <c r="C53" s="622"/>
      <c r="D53" s="622"/>
      <c r="E53" s="622"/>
      <c r="F53" s="622"/>
      <c r="G53" s="622"/>
      <c r="H53" s="622"/>
      <c r="I53" s="885"/>
      <c r="J53" s="851"/>
      <c r="K53" s="851"/>
      <c r="L53" s="851"/>
      <c r="M53" s="851"/>
      <c r="N53" s="851"/>
      <c r="O53" s="851"/>
      <c r="P53" s="851"/>
      <c r="Q53" s="851"/>
      <c r="R53" s="851"/>
      <c r="S53" s="941"/>
      <c r="T53" s="850"/>
      <c r="U53" s="1115"/>
      <c r="V53" s="1096"/>
      <c r="W53" s="1096"/>
      <c r="X53" s="1096"/>
      <c r="Y53" s="1096"/>
      <c r="Z53" s="1096"/>
      <c r="AA53" s="1096"/>
      <c r="AB53" s="1096"/>
      <c r="AC53" s="1096"/>
      <c r="AD53" s="1096"/>
      <c r="AE53" s="1096"/>
      <c r="AF53" s="1096"/>
      <c r="AG53" s="1096"/>
      <c r="AH53" s="1096"/>
      <c r="AI53" s="1096"/>
    </row>
    <row r="54" spans="2:35" s="1088" customFormat="1" ht="26.1" customHeight="1" x14ac:dyDescent="0.2">
      <c r="B54" s="1105" t="s">
        <v>849</v>
      </c>
      <c r="C54" s="1102">
        <v>4.7179706011669254E-3</v>
      </c>
      <c r="D54" s="1102">
        <v>6.3867354274303378E-3</v>
      </c>
      <c r="E54" s="1102">
        <v>5.3209193776749047E-3</v>
      </c>
      <c r="F54" s="1102">
        <v>6.5417280322671318E-3</v>
      </c>
      <c r="G54" s="1102">
        <v>5.9160378664975611E-3</v>
      </c>
      <c r="H54" s="1102">
        <v>4.2501598895016209E-2</v>
      </c>
      <c r="I54" s="1710">
        <v>5.9383680824949972E-3</v>
      </c>
      <c r="J54" s="1711">
        <v>5.3623725440251138E-3</v>
      </c>
      <c r="K54" s="1711">
        <v>5.2968356605600569E-3</v>
      </c>
      <c r="L54" s="1711">
        <v>5.1137237371040893E-3</v>
      </c>
      <c r="M54" s="1711">
        <v>5.1229602469254126E-3</v>
      </c>
      <c r="N54" s="1711">
        <v>4.3970076240259833E-3</v>
      </c>
      <c r="O54" s="1711">
        <v>4.5925300214746641E-3</v>
      </c>
      <c r="P54" s="1711">
        <v>4.7068821403225261E-3</v>
      </c>
      <c r="Q54" s="1711">
        <v>8.8163139997031702E-3</v>
      </c>
      <c r="R54" s="1711">
        <v>1.610913969586766E-2</v>
      </c>
      <c r="S54" s="1712">
        <v>2.2759849089162058E-2</v>
      </c>
      <c r="T54" s="1713">
        <v>4.2501598895016209E-2</v>
      </c>
      <c r="U54" s="1114" t="s">
        <v>851</v>
      </c>
      <c r="V54" s="1096"/>
      <c r="W54" s="1096"/>
      <c r="X54" s="1096"/>
      <c r="Y54" s="1096"/>
      <c r="Z54" s="1096"/>
      <c r="AA54" s="1096"/>
      <c r="AB54" s="1096"/>
      <c r="AC54" s="1096"/>
      <c r="AD54" s="1096"/>
      <c r="AE54" s="1096"/>
      <c r="AF54" s="1096"/>
      <c r="AG54" s="1096"/>
      <c r="AH54" s="1096"/>
      <c r="AI54" s="1096"/>
    </row>
    <row r="55" spans="2:35" s="1088" customFormat="1" ht="26.1" customHeight="1" x14ac:dyDescent="0.2">
      <c r="B55" s="1105" t="s">
        <v>177</v>
      </c>
      <c r="C55" s="1102">
        <v>0.28763431333334505</v>
      </c>
      <c r="D55" s="1102">
        <v>0.25963574323704464</v>
      </c>
      <c r="E55" s="1102">
        <v>0.23039571518412932</v>
      </c>
      <c r="F55" s="1102">
        <v>0.21626946774919995</v>
      </c>
      <c r="G55" s="1102">
        <v>0.1707863139591437</v>
      </c>
      <c r="H55" s="1102">
        <v>0.15444739851216524</v>
      </c>
      <c r="I55" s="1710">
        <v>0.16684269392256235</v>
      </c>
      <c r="J55" s="1711">
        <v>0.1708472047068971</v>
      </c>
      <c r="K55" s="1711">
        <v>0.16722861349343543</v>
      </c>
      <c r="L55" s="1711">
        <v>0.16057504307013692</v>
      </c>
      <c r="M55" s="1711">
        <v>0.1640994979287756</v>
      </c>
      <c r="N55" s="1711">
        <v>0.16250573541981211</v>
      </c>
      <c r="O55" s="1711">
        <v>0.16002322136562913</v>
      </c>
      <c r="P55" s="1711">
        <v>0.15663877241335247</v>
      </c>
      <c r="Q55" s="1711">
        <v>0.15406261952231826</v>
      </c>
      <c r="R55" s="1711">
        <v>0.152370411485656</v>
      </c>
      <c r="S55" s="1712">
        <v>0.14871425090057955</v>
      </c>
      <c r="T55" s="1713">
        <v>0.15444739851216524</v>
      </c>
      <c r="U55" s="1114" t="s">
        <v>695</v>
      </c>
      <c r="V55" s="1096"/>
      <c r="W55" s="1096"/>
      <c r="X55" s="1096"/>
      <c r="Y55" s="1096"/>
      <c r="Z55" s="1096"/>
      <c r="AA55" s="1096"/>
      <c r="AB55" s="1096"/>
      <c r="AC55" s="1096"/>
      <c r="AD55" s="1096"/>
      <c r="AE55" s="1096"/>
      <c r="AF55" s="1096"/>
      <c r="AG55" s="1096"/>
      <c r="AH55" s="1096"/>
      <c r="AI55" s="1096"/>
    </row>
    <row r="56" spans="2:35" s="1088" customFormat="1" ht="26.1" customHeight="1" x14ac:dyDescent="0.2">
      <c r="B56" s="1105" t="s">
        <v>100</v>
      </c>
      <c r="C56" s="1102">
        <v>2.8812495636564021E-2</v>
      </c>
      <c r="D56" s="1102">
        <v>3.7678180961614023E-2</v>
      </c>
      <c r="E56" s="1102">
        <v>3.1800771023541091E-2</v>
      </c>
      <c r="F56" s="1102">
        <v>3.3999697410707526E-2</v>
      </c>
      <c r="G56" s="1102">
        <v>3.5816858497619126E-2</v>
      </c>
      <c r="H56" s="1102">
        <v>2.5753522961933572E-2</v>
      </c>
      <c r="I56" s="1710">
        <v>3.528208276384863E-2</v>
      </c>
      <c r="J56" s="1711">
        <v>3.2580213769537687E-2</v>
      </c>
      <c r="K56" s="1711">
        <v>3.1477352455928101E-2</v>
      </c>
      <c r="L56" s="1711">
        <v>3.0129615343312474E-2</v>
      </c>
      <c r="M56" s="1711">
        <v>3.080910068997144E-2</v>
      </c>
      <c r="N56" s="1711">
        <v>2.5992927189736937E-2</v>
      </c>
      <c r="O56" s="1711">
        <v>2.3177163075349744E-2</v>
      </c>
      <c r="P56" s="1711">
        <v>2.3111248885986015E-2</v>
      </c>
      <c r="Q56" s="1711">
        <v>2.3885405512694125E-2</v>
      </c>
      <c r="R56" s="1711">
        <v>2.3431186458615642E-2</v>
      </c>
      <c r="S56" s="1712">
        <v>2.4699880267718188E-2</v>
      </c>
      <c r="T56" s="1713">
        <v>2.5753522961933572E-2</v>
      </c>
      <c r="U56" s="1114" t="s">
        <v>693</v>
      </c>
      <c r="V56" s="1096"/>
      <c r="W56" s="1096"/>
      <c r="X56" s="1096"/>
      <c r="Y56" s="1096"/>
      <c r="Z56" s="1096"/>
      <c r="AA56" s="1096"/>
      <c r="AB56" s="1096"/>
      <c r="AC56" s="1096"/>
      <c r="AD56" s="1096"/>
      <c r="AE56" s="1096"/>
      <c r="AF56" s="1096"/>
      <c r="AG56" s="1096"/>
      <c r="AH56" s="1096"/>
      <c r="AI56" s="1096"/>
    </row>
    <row r="57" spans="2:35" s="1088" customFormat="1" ht="26.1" customHeight="1" x14ac:dyDescent="0.2">
      <c r="B57" s="1105" t="s">
        <v>176</v>
      </c>
      <c r="C57" s="1102">
        <v>0.54698146646721091</v>
      </c>
      <c r="D57" s="1102">
        <v>0.56879426677395761</v>
      </c>
      <c r="E57" s="1102">
        <v>0.58132816268994836</v>
      </c>
      <c r="F57" s="1102">
        <v>0.60354911603287864</v>
      </c>
      <c r="G57" s="1102">
        <v>0.65983914704020441</v>
      </c>
      <c r="H57" s="1102">
        <v>0.68347535268885562</v>
      </c>
      <c r="I57" s="1710">
        <v>0.66465918743118502</v>
      </c>
      <c r="J57" s="1711">
        <v>0.67365534958640927</v>
      </c>
      <c r="K57" s="1711">
        <v>0.67627332616959113</v>
      </c>
      <c r="L57" s="1711">
        <v>0.69151492533599945</v>
      </c>
      <c r="M57" s="1711">
        <v>0.68655700544383491</v>
      </c>
      <c r="N57" s="1711">
        <v>0.70675782972314838</v>
      </c>
      <c r="O57" s="1711">
        <v>0.71647831617068836</v>
      </c>
      <c r="P57" s="1711">
        <v>0.72065599705837968</v>
      </c>
      <c r="Q57" s="1711">
        <v>0.71948254566976566</v>
      </c>
      <c r="R57" s="1711">
        <v>0.71392059228270788</v>
      </c>
      <c r="S57" s="1712">
        <v>0.70681809968002651</v>
      </c>
      <c r="T57" s="1713">
        <v>0.68347535268885562</v>
      </c>
      <c r="U57" s="1114" t="s">
        <v>694</v>
      </c>
      <c r="V57" s="1096"/>
      <c r="W57" s="1096"/>
      <c r="X57" s="1096"/>
      <c r="Y57" s="1096"/>
      <c r="Z57" s="1096"/>
      <c r="AA57" s="1096"/>
      <c r="AB57" s="1096"/>
      <c r="AC57" s="1096"/>
      <c r="AD57" s="1096"/>
      <c r="AE57" s="1096"/>
      <c r="AF57" s="1096"/>
      <c r="AG57" s="1096"/>
      <c r="AH57" s="1096"/>
      <c r="AI57" s="1096"/>
    </row>
    <row r="58" spans="2:35" s="1088" customFormat="1" ht="26.1" customHeight="1" x14ac:dyDescent="0.2">
      <c r="B58" s="1105" t="s">
        <v>258</v>
      </c>
      <c r="C58" s="1102">
        <v>0.13185375396171314</v>
      </c>
      <c r="D58" s="1102">
        <v>0.12750507359995339</v>
      </c>
      <c r="E58" s="1102">
        <v>0.1511544317247063</v>
      </c>
      <c r="F58" s="1102">
        <v>0.13963999077494668</v>
      </c>
      <c r="G58" s="1102">
        <v>0.12764164263653516</v>
      </c>
      <c r="H58" s="1102">
        <v>9.3822126942029405E-2</v>
      </c>
      <c r="I58" s="1710">
        <v>0.12727766779990901</v>
      </c>
      <c r="J58" s="1711">
        <v>0.11755485939313087</v>
      </c>
      <c r="K58" s="1711">
        <v>0.11972387222048525</v>
      </c>
      <c r="L58" s="1711">
        <v>0.11266669251344714</v>
      </c>
      <c r="M58" s="1711">
        <v>0.11341143569049263</v>
      </c>
      <c r="N58" s="1711">
        <v>0.1003465000432765</v>
      </c>
      <c r="O58" s="1711">
        <v>9.5728769366858216E-2</v>
      </c>
      <c r="P58" s="1711">
        <v>9.4887099501959296E-2</v>
      </c>
      <c r="Q58" s="1711">
        <v>9.3753115295518719E-2</v>
      </c>
      <c r="R58" s="1711">
        <v>9.4168670077152933E-2</v>
      </c>
      <c r="S58" s="1712">
        <v>9.7007920062513589E-2</v>
      </c>
      <c r="T58" s="1713">
        <v>9.3822126942029405E-2</v>
      </c>
      <c r="U58" s="1114" t="s">
        <v>602</v>
      </c>
      <c r="V58" s="1096"/>
      <c r="W58" s="1096"/>
      <c r="X58" s="1096"/>
      <c r="Y58" s="1096"/>
      <c r="Z58" s="1096"/>
      <c r="AA58" s="1096"/>
      <c r="AB58" s="1096"/>
      <c r="AC58" s="1096"/>
      <c r="AD58" s="1096"/>
      <c r="AE58" s="1096"/>
      <c r="AF58" s="1096"/>
      <c r="AG58" s="1096"/>
      <c r="AH58" s="1096"/>
      <c r="AI58" s="1096"/>
    </row>
    <row r="59" spans="2:35" s="1097" customFormat="1" ht="26.1" customHeight="1" x14ac:dyDescent="0.2">
      <c r="B59" s="1106" t="s">
        <v>1495</v>
      </c>
      <c r="C59" s="1103">
        <v>1</v>
      </c>
      <c r="D59" s="1103">
        <v>1</v>
      </c>
      <c r="E59" s="1103">
        <v>1</v>
      </c>
      <c r="F59" s="1103">
        <v>0.99999999999999989</v>
      </c>
      <c r="G59" s="1103">
        <v>1</v>
      </c>
      <c r="H59" s="1103">
        <v>1</v>
      </c>
      <c r="I59" s="1714">
        <v>1</v>
      </c>
      <c r="J59" s="1707">
        <v>1</v>
      </c>
      <c r="K59" s="1707">
        <v>1</v>
      </c>
      <c r="L59" s="1707">
        <v>1</v>
      </c>
      <c r="M59" s="1707">
        <v>1</v>
      </c>
      <c r="N59" s="1707">
        <v>0.99999999999999989</v>
      </c>
      <c r="O59" s="1707">
        <v>1.0000000000000002</v>
      </c>
      <c r="P59" s="1707">
        <v>1</v>
      </c>
      <c r="Q59" s="1707">
        <v>1</v>
      </c>
      <c r="R59" s="1707">
        <v>1.0000000000000002</v>
      </c>
      <c r="S59" s="1708">
        <v>0.99999999999999989</v>
      </c>
      <c r="T59" s="1709">
        <v>1</v>
      </c>
      <c r="U59" s="1116" t="s">
        <v>1011</v>
      </c>
      <c r="V59" s="1096"/>
      <c r="W59" s="1096"/>
      <c r="X59" s="1096"/>
      <c r="Y59" s="1096"/>
      <c r="Z59" s="1096"/>
      <c r="AA59" s="1096"/>
      <c r="AB59" s="1096"/>
      <c r="AC59" s="1096"/>
      <c r="AD59" s="1096"/>
      <c r="AE59" s="1096"/>
      <c r="AF59" s="1096"/>
      <c r="AG59" s="1096"/>
      <c r="AH59" s="1096"/>
      <c r="AI59" s="1096"/>
    </row>
    <row r="60" spans="2:35" s="1097" customFormat="1" ht="26.1" customHeight="1" x14ac:dyDescent="0.2">
      <c r="B60" s="1106"/>
      <c r="C60" s="1103"/>
      <c r="D60" s="1103"/>
      <c r="E60" s="1103"/>
      <c r="F60" s="1103"/>
      <c r="G60" s="1103"/>
      <c r="H60" s="1103"/>
      <c r="I60" s="1714"/>
      <c r="J60" s="1707"/>
      <c r="K60" s="1707"/>
      <c r="L60" s="1707"/>
      <c r="M60" s="1707"/>
      <c r="N60" s="1707"/>
      <c r="O60" s="1707"/>
      <c r="P60" s="1707"/>
      <c r="Q60" s="1707"/>
      <c r="R60" s="1707"/>
      <c r="S60" s="1708"/>
      <c r="T60" s="1709"/>
      <c r="U60" s="1115"/>
      <c r="V60" s="1096"/>
      <c r="W60" s="1096"/>
      <c r="X60" s="1096"/>
      <c r="Y60" s="1096"/>
      <c r="Z60" s="1096"/>
      <c r="AA60" s="1096"/>
      <c r="AB60" s="1096"/>
      <c r="AC60" s="1096"/>
      <c r="AD60" s="1096"/>
      <c r="AE60" s="1096"/>
      <c r="AF60" s="1096"/>
      <c r="AG60" s="1096"/>
      <c r="AH60" s="1096"/>
      <c r="AI60" s="1096"/>
    </row>
    <row r="61" spans="2:35" s="1097" customFormat="1" ht="26.1" customHeight="1" x14ac:dyDescent="0.2">
      <c r="B61" s="1108" t="s">
        <v>1925</v>
      </c>
      <c r="C61" s="1103"/>
      <c r="D61" s="1103"/>
      <c r="E61" s="1103"/>
      <c r="F61" s="1103"/>
      <c r="G61" s="1103"/>
      <c r="H61" s="1103"/>
      <c r="I61" s="1714"/>
      <c r="J61" s="1707"/>
      <c r="K61" s="1707"/>
      <c r="L61" s="1707"/>
      <c r="M61" s="1707"/>
      <c r="N61" s="1707"/>
      <c r="O61" s="1707"/>
      <c r="P61" s="1707"/>
      <c r="Q61" s="1707"/>
      <c r="R61" s="1707"/>
      <c r="S61" s="1708"/>
      <c r="T61" s="1709"/>
      <c r="U61" s="1112" t="s">
        <v>1928</v>
      </c>
      <c r="V61" s="1096"/>
      <c r="W61" s="1096"/>
      <c r="X61" s="1096"/>
      <c r="Y61" s="1096"/>
      <c r="Z61" s="1096"/>
      <c r="AA61" s="1096"/>
      <c r="AB61" s="1096"/>
      <c r="AC61" s="1096"/>
      <c r="AD61" s="1096"/>
      <c r="AE61" s="1096"/>
      <c r="AF61" s="1096"/>
      <c r="AG61" s="1096"/>
      <c r="AH61" s="1096"/>
      <c r="AI61" s="1096"/>
    </row>
    <row r="62" spans="2:35" s="1097" customFormat="1" ht="12" customHeight="1" x14ac:dyDescent="0.2">
      <c r="B62" s="1106"/>
      <c r="C62" s="1103"/>
      <c r="D62" s="1103"/>
      <c r="E62" s="1103"/>
      <c r="F62" s="1103"/>
      <c r="G62" s="1103"/>
      <c r="H62" s="1103"/>
      <c r="I62" s="1714"/>
      <c r="J62" s="1707"/>
      <c r="K62" s="1707"/>
      <c r="L62" s="1707"/>
      <c r="M62" s="1707"/>
      <c r="N62" s="1707"/>
      <c r="O62" s="1707"/>
      <c r="P62" s="1707"/>
      <c r="Q62" s="1707"/>
      <c r="R62" s="1707"/>
      <c r="S62" s="1708"/>
      <c r="T62" s="1709"/>
      <c r="U62" s="1115"/>
      <c r="V62" s="1096"/>
      <c r="W62" s="1096"/>
      <c r="X62" s="1096"/>
      <c r="Y62" s="1096"/>
      <c r="Z62" s="1096"/>
      <c r="AA62" s="1096"/>
      <c r="AB62" s="1096"/>
      <c r="AC62" s="1096"/>
      <c r="AD62" s="1096"/>
      <c r="AE62" s="1096"/>
      <c r="AF62" s="1096"/>
      <c r="AG62" s="1096"/>
      <c r="AH62" s="1096"/>
      <c r="AI62" s="1096"/>
    </row>
    <row r="63" spans="2:35" s="1097" customFormat="1" ht="26.1" customHeight="1" x14ac:dyDescent="0.2">
      <c r="B63" s="1105" t="s">
        <v>985</v>
      </c>
      <c r="C63" s="1102">
        <v>0.66854018826288519</v>
      </c>
      <c r="D63" s="1102">
        <v>0.71408686387987119</v>
      </c>
      <c r="E63" s="1102">
        <v>0.65428686148162762</v>
      </c>
      <c r="F63" s="1102">
        <v>0.59333767437643992</v>
      </c>
      <c r="G63" s="1102">
        <v>0.47058605676974202</v>
      </c>
      <c r="H63" s="1102">
        <v>0.44321476243624047</v>
      </c>
      <c r="I63" s="1710">
        <v>0.46063073363046647</v>
      </c>
      <c r="J63" s="1711">
        <v>0.46912894499149088</v>
      </c>
      <c r="K63" s="1711">
        <v>0.46371291142792403</v>
      </c>
      <c r="L63" s="1711">
        <v>0.44128780191328021</v>
      </c>
      <c r="M63" s="1711">
        <v>0.4435348298057607</v>
      </c>
      <c r="N63" s="1711">
        <v>0.45031039630086162</v>
      </c>
      <c r="O63" s="1711">
        <v>0.44351947286270521</v>
      </c>
      <c r="P63" s="1711">
        <v>0.43738891024857823</v>
      </c>
      <c r="Q63" s="1711">
        <v>0.43515691104710386</v>
      </c>
      <c r="R63" s="1711">
        <v>0.43672343300807448</v>
      </c>
      <c r="S63" s="1712">
        <v>0.43856187011201098</v>
      </c>
      <c r="T63" s="1713">
        <v>0.44321476243624047</v>
      </c>
      <c r="U63" s="1114" t="s">
        <v>1146</v>
      </c>
      <c r="V63" s="1096"/>
      <c r="W63" s="1096"/>
      <c r="X63" s="1096"/>
      <c r="Y63" s="1096"/>
      <c r="Z63" s="1096"/>
      <c r="AA63" s="1096"/>
      <c r="AB63" s="1096"/>
      <c r="AC63" s="1096"/>
      <c r="AD63" s="1096"/>
      <c r="AE63" s="1096"/>
      <c r="AF63" s="1096"/>
      <c r="AG63" s="1096"/>
      <c r="AH63" s="1096"/>
      <c r="AI63" s="1096"/>
    </row>
    <row r="64" spans="2:35" s="1097" customFormat="1" ht="26.1" customHeight="1" x14ac:dyDescent="0.2">
      <c r="B64" s="1105" t="s">
        <v>1242</v>
      </c>
      <c r="C64" s="1102">
        <v>0.323919172568154</v>
      </c>
      <c r="D64" s="1102">
        <v>0.27484650797225491</v>
      </c>
      <c r="E64" s="1102">
        <v>0.32982585048674073</v>
      </c>
      <c r="F64" s="1102">
        <v>0.38515411864473464</v>
      </c>
      <c r="G64" s="1102">
        <v>0.51049792085991141</v>
      </c>
      <c r="H64" s="1102">
        <v>0.5377579219837646</v>
      </c>
      <c r="I64" s="1710">
        <v>0.52038176441310324</v>
      </c>
      <c r="J64" s="1711">
        <v>0.51302672603943622</v>
      </c>
      <c r="K64" s="1711">
        <v>0.51909210085571367</v>
      </c>
      <c r="L64" s="1711">
        <v>0.5427069748307467</v>
      </c>
      <c r="M64" s="1711">
        <v>0.54088365235054237</v>
      </c>
      <c r="N64" s="1711">
        <v>0.53576177873854791</v>
      </c>
      <c r="O64" s="1711">
        <v>0.54135707085469509</v>
      </c>
      <c r="P64" s="1711">
        <v>0.54648536103036371</v>
      </c>
      <c r="Q64" s="1711">
        <v>0.54739737816949852</v>
      </c>
      <c r="R64" s="1711">
        <v>0.54493177585106478</v>
      </c>
      <c r="S64" s="1712">
        <v>0.54266193765424731</v>
      </c>
      <c r="T64" s="1713">
        <v>0.5377579219837646</v>
      </c>
      <c r="U64" s="1114" t="s">
        <v>1147</v>
      </c>
      <c r="V64" s="1096"/>
      <c r="W64" s="1096"/>
      <c r="X64" s="1096"/>
      <c r="Y64" s="1096"/>
      <c r="Z64" s="1096"/>
      <c r="AA64" s="1096"/>
      <c r="AB64" s="1096"/>
      <c r="AC64" s="1096"/>
      <c r="AD64" s="1096"/>
      <c r="AE64" s="1096"/>
      <c r="AF64" s="1096"/>
      <c r="AG64" s="1096"/>
      <c r="AH64" s="1096"/>
      <c r="AI64" s="1096"/>
    </row>
    <row r="65" spans="2:35" s="1097" customFormat="1" ht="26.1" customHeight="1" x14ac:dyDescent="0.2">
      <c r="B65" s="1105" t="s">
        <v>1620</v>
      </c>
      <c r="C65" s="1281">
        <v>7.5406391689607595E-3</v>
      </c>
      <c r="D65" s="1281">
        <v>1.1066628147873897E-2</v>
      </c>
      <c r="E65" s="1281">
        <v>1.5887288031631659E-2</v>
      </c>
      <c r="F65" s="1281">
        <v>2.150820697882554E-2</v>
      </c>
      <c r="G65" s="1281">
        <v>1.891602237034648E-2</v>
      </c>
      <c r="H65" s="1281">
        <v>1.9027315579994906E-2</v>
      </c>
      <c r="I65" s="1710">
        <v>1.8987501956430376E-2</v>
      </c>
      <c r="J65" s="1703">
        <v>1.7844328969072926E-2</v>
      </c>
      <c r="K65" s="1703">
        <v>1.7194987716362253E-2</v>
      </c>
      <c r="L65" s="1703">
        <v>1.6005223255973134E-2</v>
      </c>
      <c r="M65" s="1711">
        <v>1.558151784369685E-2</v>
      </c>
      <c r="N65" s="1711">
        <v>1.3927824960590316E-2</v>
      </c>
      <c r="O65" s="1711">
        <v>1.5123456282599762E-2</v>
      </c>
      <c r="P65" s="1711">
        <v>1.6125728721058004E-2</v>
      </c>
      <c r="Q65" s="1711">
        <v>1.7445710783397607E-2</v>
      </c>
      <c r="R65" s="1711">
        <v>1.8344791140860722E-2</v>
      </c>
      <c r="S65" s="1712">
        <v>1.8776192233741808E-2</v>
      </c>
      <c r="T65" s="1713">
        <v>1.9027315579994906E-2</v>
      </c>
      <c r="U65" s="1114" t="s">
        <v>1621</v>
      </c>
      <c r="V65" s="1096"/>
      <c r="W65" s="1096"/>
      <c r="X65" s="1096"/>
      <c r="Y65" s="1096"/>
      <c r="Z65" s="1096"/>
      <c r="AA65" s="1096"/>
      <c r="AB65" s="1096"/>
      <c r="AC65" s="1096"/>
      <c r="AD65" s="1096"/>
      <c r="AE65" s="1096"/>
      <c r="AF65" s="1096"/>
      <c r="AG65" s="1096"/>
      <c r="AH65" s="1096"/>
      <c r="AI65" s="1096"/>
    </row>
    <row r="66" spans="2:35" s="1097" customFormat="1" ht="26.1" customHeight="1" x14ac:dyDescent="0.2">
      <c r="B66" s="1106" t="s">
        <v>1495</v>
      </c>
      <c r="C66" s="1103">
        <v>1</v>
      </c>
      <c r="D66" s="1103">
        <v>0.99999999999999989</v>
      </c>
      <c r="E66" s="1103">
        <v>1</v>
      </c>
      <c r="F66" s="1103">
        <v>1</v>
      </c>
      <c r="G66" s="1103">
        <v>0.99999999999999989</v>
      </c>
      <c r="H66" s="1103">
        <v>1</v>
      </c>
      <c r="I66" s="1714">
        <v>1</v>
      </c>
      <c r="J66" s="1707">
        <v>1</v>
      </c>
      <c r="K66" s="1707">
        <v>1</v>
      </c>
      <c r="L66" s="1707">
        <v>1</v>
      </c>
      <c r="M66" s="1707">
        <v>1</v>
      </c>
      <c r="N66" s="1707">
        <v>0.99999999999999978</v>
      </c>
      <c r="O66" s="1707">
        <v>1</v>
      </c>
      <c r="P66" s="1707">
        <v>0.99999999999999989</v>
      </c>
      <c r="Q66" s="1707">
        <v>1</v>
      </c>
      <c r="R66" s="1707">
        <v>1</v>
      </c>
      <c r="S66" s="1708">
        <v>1</v>
      </c>
      <c r="T66" s="1709">
        <v>1</v>
      </c>
      <c r="U66" s="1116" t="s">
        <v>1011</v>
      </c>
      <c r="V66" s="1096"/>
      <c r="W66" s="1096"/>
      <c r="X66" s="1096"/>
      <c r="Y66" s="1096"/>
      <c r="Z66" s="1096"/>
      <c r="AA66" s="1096"/>
      <c r="AB66" s="1096"/>
      <c r="AC66" s="1096"/>
      <c r="AD66" s="1096"/>
      <c r="AE66" s="1096"/>
      <c r="AF66" s="1096"/>
      <c r="AG66" s="1096"/>
      <c r="AH66" s="1096"/>
      <c r="AI66" s="1096"/>
    </row>
    <row r="67" spans="2:35" s="1097" customFormat="1" ht="26.1" customHeight="1" thickBot="1" x14ac:dyDescent="0.25">
      <c r="B67" s="1110"/>
      <c r="C67" s="959"/>
      <c r="D67" s="959"/>
      <c r="E67" s="959"/>
      <c r="F67" s="964"/>
      <c r="G67" s="964"/>
      <c r="H67" s="964"/>
      <c r="I67" s="960"/>
      <c r="J67" s="961"/>
      <c r="K67" s="961"/>
      <c r="L67" s="961"/>
      <c r="M67" s="961"/>
      <c r="N67" s="961"/>
      <c r="O67" s="961"/>
      <c r="P67" s="961"/>
      <c r="Q67" s="961"/>
      <c r="R67" s="961"/>
      <c r="S67" s="963"/>
      <c r="T67" s="1122"/>
      <c r="U67" s="1118"/>
      <c r="V67" s="1096"/>
      <c r="W67" s="1096"/>
      <c r="X67" s="1096"/>
      <c r="Y67" s="1096"/>
      <c r="Z67" s="1096"/>
      <c r="AA67" s="1096"/>
      <c r="AB67" s="1096"/>
      <c r="AC67" s="1096"/>
      <c r="AD67" s="1096"/>
      <c r="AE67" s="1096"/>
      <c r="AF67" s="1096"/>
      <c r="AG67" s="1096"/>
      <c r="AH67" s="1096"/>
      <c r="AI67" s="1096"/>
    </row>
    <row r="68" spans="2:35" s="434" customFormat="1" ht="12" customHeight="1" thickTop="1" x14ac:dyDescent="0.7">
      <c r="B68" s="443"/>
      <c r="C68" s="456"/>
      <c r="D68" s="456"/>
      <c r="E68" s="456"/>
      <c r="F68" s="456"/>
      <c r="G68" s="456"/>
      <c r="H68" s="456"/>
      <c r="I68" s="456"/>
      <c r="J68" s="456"/>
      <c r="K68" s="456"/>
      <c r="L68" s="456"/>
      <c r="M68" s="456"/>
      <c r="N68" s="456"/>
      <c r="O68" s="456"/>
      <c r="P68" s="456"/>
      <c r="Q68" s="456"/>
      <c r="R68" s="456"/>
      <c r="S68" s="456"/>
      <c r="T68" s="456"/>
      <c r="U68" s="443"/>
      <c r="V68" s="442"/>
      <c r="W68" s="442"/>
      <c r="X68" s="442"/>
    </row>
    <row r="69" spans="2:35" s="330" customFormat="1" ht="26.1" customHeight="1" x14ac:dyDescent="0.5">
      <c r="B69" s="330" t="s">
        <v>1529</v>
      </c>
      <c r="C69" s="413"/>
      <c r="D69" s="413"/>
      <c r="E69" s="413"/>
      <c r="F69" s="413"/>
      <c r="G69" s="413"/>
      <c r="H69" s="413"/>
      <c r="I69" s="413"/>
      <c r="J69" s="413"/>
      <c r="K69" s="413"/>
      <c r="L69" s="413"/>
      <c r="M69" s="413"/>
      <c r="N69" s="413"/>
      <c r="O69" s="413"/>
      <c r="P69" s="413"/>
      <c r="Q69" s="413"/>
      <c r="R69" s="413"/>
      <c r="S69" s="413"/>
      <c r="T69" s="413"/>
      <c r="U69" s="330" t="s">
        <v>1721</v>
      </c>
    </row>
    <row r="70" spans="2:35" s="467" customFormat="1" ht="26.1" customHeight="1" x14ac:dyDescent="0.5">
      <c r="B70" s="229" t="s">
        <v>1926</v>
      </c>
      <c r="C70" s="460"/>
      <c r="D70" s="460"/>
      <c r="E70" s="460"/>
      <c r="F70" s="460"/>
      <c r="G70" s="460"/>
      <c r="H70" s="460"/>
      <c r="I70" s="460"/>
      <c r="J70" s="460"/>
      <c r="K70" s="460"/>
      <c r="L70" s="460"/>
      <c r="M70" s="460"/>
      <c r="N70" s="460"/>
      <c r="O70" s="460"/>
      <c r="P70" s="460"/>
      <c r="Q70" s="460"/>
      <c r="R70" s="460"/>
      <c r="S70" s="460"/>
      <c r="T70" s="460"/>
      <c r="U70" s="477" t="s">
        <v>1927</v>
      </c>
    </row>
    <row r="71" spans="2:35" s="434" customFormat="1" ht="26.1" customHeight="1" x14ac:dyDescent="0.7">
      <c r="B71" s="443"/>
      <c r="C71" s="456"/>
      <c r="D71" s="456"/>
      <c r="E71" s="456"/>
      <c r="F71" s="456"/>
      <c r="G71" s="456"/>
      <c r="H71" s="456"/>
      <c r="I71" s="456"/>
      <c r="J71" s="456"/>
      <c r="K71" s="456"/>
      <c r="L71" s="456"/>
      <c r="M71" s="456"/>
      <c r="N71" s="456"/>
      <c r="O71" s="456"/>
      <c r="P71" s="456"/>
      <c r="Q71" s="456"/>
      <c r="R71" s="456"/>
      <c r="S71" s="456"/>
      <c r="T71" s="456"/>
      <c r="U71" s="443"/>
    </row>
    <row r="72" spans="2:35" ht="26.1" customHeight="1" x14ac:dyDescent="0.85">
      <c r="B72" s="246"/>
      <c r="C72" s="1580"/>
      <c r="D72" s="1580"/>
      <c r="E72" s="1580"/>
      <c r="F72" s="1580"/>
      <c r="G72" s="1580"/>
      <c r="H72" s="1580"/>
      <c r="I72" s="1580"/>
      <c r="J72" s="1580"/>
      <c r="K72" s="1580"/>
      <c r="L72" s="1580"/>
      <c r="M72" s="1580"/>
      <c r="N72" s="1580"/>
      <c r="O72" s="1580"/>
      <c r="P72" s="1580"/>
      <c r="Q72" s="1580"/>
      <c r="R72" s="1580"/>
      <c r="S72" s="1580"/>
      <c r="T72" s="1580"/>
      <c r="U72" s="248"/>
    </row>
    <row r="73" spans="2:35" ht="26.1" customHeight="1" x14ac:dyDescent="0.85">
      <c r="B73" s="249"/>
      <c r="C73" s="1569"/>
      <c r="D73" s="1569"/>
      <c r="E73" s="1569"/>
      <c r="F73" s="1569"/>
      <c r="G73" s="1569"/>
      <c r="H73" s="1569"/>
      <c r="I73" s="1569"/>
      <c r="J73" s="1569"/>
      <c r="K73" s="1569"/>
      <c r="L73" s="1569"/>
      <c r="M73" s="1569"/>
      <c r="N73" s="1569"/>
      <c r="O73" s="1569"/>
      <c r="P73" s="1569"/>
      <c r="Q73" s="1569"/>
      <c r="R73" s="1569"/>
      <c r="S73" s="1569"/>
      <c r="T73" s="1569"/>
      <c r="U73" s="250"/>
    </row>
    <row r="74" spans="2:35" ht="26.1" customHeight="1" x14ac:dyDescent="0.85">
      <c r="B74" s="249"/>
      <c r="C74" s="1569"/>
      <c r="D74" s="1569"/>
      <c r="E74" s="1569"/>
      <c r="F74" s="1569"/>
      <c r="G74" s="1569"/>
      <c r="H74" s="1569"/>
      <c r="I74" s="1569"/>
      <c r="J74" s="1569"/>
      <c r="K74" s="1569"/>
      <c r="L74" s="1569"/>
      <c r="M74" s="1569"/>
      <c r="N74" s="1569"/>
      <c r="O74" s="1569"/>
      <c r="P74" s="1569"/>
      <c r="Q74" s="1569"/>
      <c r="R74" s="1569"/>
      <c r="S74" s="1569"/>
      <c r="T74" s="1569"/>
      <c r="U74" s="250"/>
    </row>
    <row r="75" spans="2:35" ht="26.1" customHeight="1" x14ac:dyDescent="0.5">
      <c r="B75" s="249"/>
      <c r="C75" s="461"/>
      <c r="D75" s="461"/>
      <c r="E75" s="461"/>
      <c r="F75" s="461"/>
      <c r="G75" s="461"/>
      <c r="H75" s="461"/>
      <c r="I75" s="461"/>
      <c r="J75" s="461"/>
      <c r="K75" s="461"/>
      <c r="L75" s="461"/>
      <c r="M75" s="461"/>
      <c r="N75" s="461"/>
      <c r="O75" s="461"/>
      <c r="P75" s="461"/>
      <c r="Q75" s="461"/>
      <c r="R75" s="461"/>
      <c r="S75" s="461"/>
      <c r="T75" s="461"/>
      <c r="U75" s="250"/>
    </row>
    <row r="76" spans="2:35" ht="26.1" customHeight="1" x14ac:dyDescent="0.5">
      <c r="B76" s="246"/>
      <c r="C76" s="460"/>
      <c r="D76" s="460"/>
      <c r="E76" s="460"/>
      <c r="F76" s="460"/>
      <c r="G76" s="460"/>
      <c r="H76" s="460"/>
      <c r="I76" s="460"/>
      <c r="J76" s="460"/>
      <c r="K76" s="460"/>
      <c r="L76" s="460"/>
      <c r="M76" s="460"/>
      <c r="N76" s="460"/>
      <c r="O76" s="460"/>
      <c r="P76" s="460"/>
      <c r="Q76" s="460"/>
      <c r="R76" s="460"/>
      <c r="S76" s="460"/>
      <c r="T76" s="460"/>
      <c r="U76" s="248"/>
    </row>
    <row r="77" spans="2:35" ht="26.1" customHeight="1" x14ac:dyDescent="0.5">
      <c r="B77" s="249"/>
      <c r="C77" s="461"/>
      <c r="D77" s="461"/>
      <c r="E77" s="461"/>
      <c r="F77" s="461"/>
      <c r="G77" s="461"/>
      <c r="H77" s="461"/>
      <c r="I77" s="461"/>
      <c r="J77" s="461"/>
      <c r="K77" s="461"/>
      <c r="L77" s="461"/>
      <c r="M77" s="461"/>
      <c r="N77" s="461"/>
      <c r="O77" s="461"/>
      <c r="P77" s="461"/>
      <c r="Q77" s="461"/>
      <c r="R77" s="461"/>
      <c r="S77" s="461"/>
      <c r="T77" s="461"/>
      <c r="U77" s="250"/>
    </row>
    <row r="78" spans="2:35" ht="26.1" customHeight="1" x14ac:dyDescent="0.5">
      <c r="B78" s="249"/>
      <c r="C78" s="461"/>
      <c r="D78" s="461"/>
      <c r="E78" s="461"/>
      <c r="F78" s="461"/>
      <c r="G78" s="461"/>
      <c r="H78" s="461"/>
      <c r="I78" s="461"/>
      <c r="J78" s="461"/>
      <c r="K78" s="461"/>
      <c r="L78" s="461"/>
      <c r="M78" s="461"/>
      <c r="N78" s="461"/>
      <c r="O78" s="461"/>
      <c r="P78" s="461"/>
      <c r="Q78" s="461"/>
      <c r="R78" s="461"/>
      <c r="S78" s="461"/>
      <c r="T78" s="461"/>
      <c r="U78" s="250"/>
    </row>
    <row r="79" spans="2:35" ht="26.1" customHeight="1" x14ac:dyDescent="0.5">
      <c r="B79" s="249"/>
      <c r="C79" s="461"/>
      <c r="D79" s="461"/>
      <c r="E79" s="461"/>
      <c r="F79" s="461"/>
      <c r="G79" s="461"/>
      <c r="H79" s="461"/>
      <c r="I79" s="461"/>
      <c r="J79" s="461"/>
      <c r="K79" s="461"/>
      <c r="L79" s="461"/>
      <c r="M79" s="461"/>
      <c r="N79" s="461"/>
      <c r="O79" s="461"/>
      <c r="P79" s="461"/>
      <c r="Q79" s="461"/>
      <c r="R79" s="461"/>
      <c r="S79" s="461"/>
      <c r="T79" s="461"/>
      <c r="U79" s="250"/>
    </row>
    <row r="80" spans="2:35" ht="26.1" customHeight="1" x14ac:dyDescent="0.5">
      <c r="B80" s="246"/>
      <c r="C80" s="460"/>
      <c r="D80" s="460"/>
      <c r="E80" s="460"/>
      <c r="F80" s="460"/>
      <c r="G80" s="460"/>
      <c r="H80" s="460"/>
      <c r="I80" s="460"/>
      <c r="J80" s="460"/>
      <c r="K80" s="460"/>
      <c r="L80" s="460"/>
      <c r="M80" s="460"/>
      <c r="N80" s="460"/>
      <c r="O80" s="460"/>
      <c r="P80" s="460"/>
      <c r="Q80" s="460"/>
      <c r="R80" s="460"/>
      <c r="S80" s="460"/>
      <c r="T80" s="460"/>
      <c r="U80" s="248"/>
    </row>
    <row r="81" spans="2:21" ht="26.1" customHeight="1" x14ac:dyDescent="0.5">
      <c r="B81" s="249"/>
      <c r="C81" s="461"/>
      <c r="D81" s="461"/>
      <c r="E81" s="461"/>
      <c r="F81" s="461"/>
      <c r="G81" s="461"/>
      <c r="H81" s="461"/>
      <c r="I81" s="461"/>
      <c r="J81" s="461"/>
      <c r="K81" s="461"/>
      <c r="L81" s="461"/>
      <c r="M81" s="461"/>
      <c r="N81" s="461"/>
      <c r="O81" s="461"/>
      <c r="P81" s="461"/>
      <c r="Q81" s="461"/>
      <c r="R81" s="461"/>
      <c r="S81" s="461"/>
      <c r="T81" s="461"/>
      <c r="U81" s="250"/>
    </row>
    <row r="82" spans="2:21" ht="26.1" customHeight="1" x14ac:dyDescent="0.5">
      <c r="B82" s="249"/>
      <c r="C82" s="461"/>
      <c r="D82" s="461"/>
      <c r="E82" s="461"/>
      <c r="F82" s="461"/>
      <c r="G82" s="461"/>
      <c r="H82" s="461"/>
      <c r="I82" s="461"/>
      <c r="J82" s="461"/>
      <c r="K82" s="461"/>
      <c r="L82" s="461"/>
      <c r="M82" s="461"/>
      <c r="N82" s="461"/>
      <c r="O82" s="461"/>
      <c r="P82" s="461"/>
      <c r="Q82" s="461"/>
      <c r="R82" s="461"/>
      <c r="S82" s="461"/>
      <c r="T82" s="461"/>
      <c r="U82" s="250"/>
    </row>
    <row r="83" spans="2:21" ht="26.1" customHeight="1" x14ac:dyDescent="0.5">
      <c r="B83" s="249"/>
      <c r="C83" s="461"/>
      <c r="D83" s="461"/>
      <c r="E83" s="461"/>
      <c r="F83" s="461"/>
      <c r="G83" s="461"/>
      <c r="H83" s="461"/>
      <c r="I83" s="461"/>
      <c r="J83" s="461"/>
      <c r="K83" s="461"/>
      <c r="L83" s="461"/>
      <c r="M83" s="461"/>
      <c r="N83" s="461"/>
      <c r="O83" s="461"/>
      <c r="P83" s="461"/>
      <c r="Q83" s="461"/>
      <c r="R83" s="461"/>
      <c r="S83" s="461"/>
      <c r="T83" s="461"/>
      <c r="U83" s="250"/>
    </row>
    <row r="84" spans="2:21" ht="26.1" customHeight="1" x14ac:dyDescent="0.5">
      <c r="B84" s="246"/>
      <c r="C84" s="460"/>
      <c r="D84" s="460"/>
      <c r="E84" s="460"/>
      <c r="F84" s="460"/>
      <c r="G84" s="460"/>
      <c r="H84" s="460"/>
      <c r="I84" s="460"/>
      <c r="J84" s="460"/>
      <c r="K84" s="460"/>
      <c r="L84" s="460"/>
      <c r="M84" s="460"/>
      <c r="N84" s="460"/>
      <c r="O84" s="460"/>
      <c r="P84" s="460"/>
      <c r="Q84" s="460"/>
      <c r="R84" s="460"/>
      <c r="S84" s="460"/>
      <c r="T84" s="460"/>
      <c r="U84" s="248"/>
    </row>
    <row r="85" spans="2:21" ht="26.1" customHeight="1" x14ac:dyDescent="0.5">
      <c r="B85" s="249"/>
      <c r="C85" s="461"/>
      <c r="D85" s="461"/>
      <c r="E85" s="461"/>
      <c r="F85" s="461"/>
      <c r="G85" s="461"/>
      <c r="H85" s="461"/>
      <c r="I85" s="461"/>
      <c r="J85" s="461"/>
      <c r="K85" s="461"/>
      <c r="L85" s="461"/>
      <c r="M85" s="461"/>
      <c r="N85" s="461"/>
      <c r="O85" s="461"/>
      <c r="P85" s="461"/>
      <c r="Q85" s="461"/>
      <c r="R85" s="461"/>
      <c r="S85" s="461"/>
      <c r="T85" s="461"/>
      <c r="U85" s="250"/>
    </row>
    <row r="86" spans="2:21" ht="26.1" customHeight="1" x14ac:dyDescent="0.5">
      <c r="B86" s="249"/>
      <c r="C86" s="461"/>
      <c r="D86" s="461"/>
      <c r="E86" s="461"/>
      <c r="F86" s="461"/>
      <c r="G86" s="461"/>
      <c r="H86" s="461"/>
      <c r="I86" s="461"/>
      <c r="J86" s="461"/>
      <c r="K86" s="461"/>
      <c r="L86" s="461"/>
      <c r="M86" s="461"/>
      <c r="N86" s="461"/>
      <c r="O86" s="461"/>
      <c r="P86" s="461"/>
      <c r="Q86" s="461"/>
      <c r="R86" s="461"/>
      <c r="S86" s="461"/>
      <c r="T86" s="461"/>
      <c r="U86" s="250"/>
    </row>
    <row r="87" spans="2:21" ht="26.1" customHeight="1" x14ac:dyDescent="0.5">
      <c r="B87" s="249"/>
      <c r="C87" s="461"/>
      <c r="D87" s="461"/>
      <c r="E87" s="461"/>
      <c r="F87" s="461"/>
      <c r="G87" s="461"/>
      <c r="H87" s="461"/>
      <c r="I87" s="461"/>
      <c r="J87" s="461"/>
      <c r="K87" s="461"/>
      <c r="L87" s="461"/>
      <c r="M87" s="461"/>
      <c r="N87" s="461"/>
      <c r="O87" s="461"/>
      <c r="P87" s="461"/>
      <c r="Q87" s="461"/>
      <c r="R87" s="461"/>
      <c r="S87" s="461"/>
      <c r="T87" s="461"/>
      <c r="U87" s="250"/>
    </row>
    <row r="88" spans="2:21" ht="26.1" customHeight="1" x14ac:dyDescent="0.5">
      <c r="B88" s="246"/>
      <c r="C88" s="460"/>
      <c r="D88" s="460"/>
      <c r="E88" s="460"/>
      <c r="F88" s="460"/>
      <c r="G88" s="460"/>
      <c r="H88" s="460"/>
      <c r="I88" s="460"/>
      <c r="J88" s="460"/>
      <c r="K88" s="460"/>
      <c r="L88" s="460"/>
      <c r="M88" s="460"/>
      <c r="N88" s="460"/>
      <c r="O88" s="460"/>
      <c r="P88" s="460"/>
      <c r="Q88" s="460"/>
      <c r="R88" s="460"/>
      <c r="S88" s="460"/>
      <c r="T88" s="460"/>
      <c r="U88" s="248"/>
    </row>
    <row r="89" spans="2:21" ht="26.1" customHeight="1" x14ac:dyDescent="0.5">
      <c r="B89" s="246"/>
      <c r="C89" s="460"/>
      <c r="D89" s="460"/>
      <c r="E89" s="460"/>
      <c r="F89" s="460"/>
      <c r="G89" s="460"/>
      <c r="H89" s="460"/>
      <c r="I89" s="460"/>
      <c r="J89" s="460"/>
      <c r="K89" s="460"/>
      <c r="L89" s="460"/>
      <c r="M89" s="460"/>
      <c r="N89" s="460"/>
      <c r="O89" s="460"/>
      <c r="P89" s="460"/>
      <c r="Q89" s="460"/>
      <c r="R89" s="460"/>
      <c r="S89" s="460"/>
      <c r="T89" s="460"/>
      <c r="U89" s="248"/>
    </row>
    <row r="90" spans="2:21" ht="26.1" customHeight="1" x14ac:dyDescent="0.5">
      <c r="B90" s="246"/>
      <c r="C90" s="460"/>
      <c r="D90" s="460"/>
      <c r="E90" s="460"/>
      <c r="F90" s="460"/>
      <c r="G90" s="460"/>
      <c r="H90" s="460"/>
      <c r="I90" s="460"/>
      <c r="J90" s="460"/>
      <c r="K90" s="460"/>
      <c r="L90" s="460"/>
      <c r="M90" s="460"/>
      <c r="N90" s="460"/>
      <c r="O90" s="460"/>
      <c r="P90" s="460"/>
      <c r="Q90" s="460"/>
      <c r="R90" s="460"/>
      <c r="S90" s="460"/>
      <c r="T90" s="460"/>
      <c r="U90" s="248"/>
    </row>
    <row r="91" spans="2:21" ht="26.1" customHeight="1" x14ac:dyDescent="0.5">
      <c r="B91" s="246"/>
      <c r="C91" s="460"/>
      <c r="D91" s="460"/>
      <c r="E91" s="460"/>
      <c r="F91" s="460"/>
      <c r="G91" s="460"/>
      <c r="H91" s="460"/>
      <c r="I91" s="460"/>
      <c r="J91" s="460"/>
      <c r="K91" s="460"/>
      <c r="L91" s="460"/>
      <c r="M91" s="460"/>
      <c r="N91" s="460"/>
      <c r="O91" s="460"/>
      <c r="P91" s="460"/>
      <c r="Q91" s="460"/>
      <c r="R91" s="460"/>
      <c r="S91" s="460"/>
      <c r="T91" s="460"/>
      <c r="U91" s="248"/>
    </row>
    <row r="92" spans="2:21" ht="26.1" customHeight="1" x14ac:dyDescent="0.5">
      <c r="B92" s="246"/>
      <c r="C92" s="460"/>
      <c r="D92" s="460"/>
      <c r="E92" s="460"/>
      <c r="F92" s="460"/>
      <c r="G92" s="460"/>
      <c r="H92" s="460"/>
      <c r="I92" s="460"/>
      <c r="J92" s="460"/>
      <c r="K92" s="460"/>
      <c r="L92" s="460"/>
      <c r="M92" s="460"/>
      <c r="N92" s="460"/>
      <c r="O92" s="460"/>
      <c r="P92" s="460"/>
      <c r="Q92" s="460"/>
      <c r="R92" s="460"/>
      <c r="S92" s="460"/>
      <c r="T92" s="460"/>
      <c r="U92" s="248"/>
    </row>
    <row r="93" spans="2:21" ht="26.1" customHeight="1" x14ac:dyDescent="0.5">
      <c r="B93" s="246"/>
      <c r="C93" s="247"/>
      <c r="D93" s="247"/>
      <c r="E93" s="247"/>
      <c r="F93" s="247"/>
      <c r="G93" s="247"/>
      <c r="H93" s="247"/>
      <c r="I93" s="247"/>
      <c r="J93" s="247"/>
      <c r="K93" s="247"/>
      <c r="L93" s="247"/>
      <c r="M93" s="247"/>
      <c r="N93" s="247"/>
      <c r="O93" s="247"/>
      <c r="P93" s="247"/>
      <c r="Q93" s="247"/>
      <c r="R93" s="247"/>
      <c r="S93" s="247"/>
      <c r="T93" s="247"/>
      <c r="U93" s="248"/>
    </row>
    <row r="94" spans="2:21" ht="26.1" customHeight="1" x14ac:dyDescent="0.5">
      <c r="B94" s="246"/>
      <c r="C94" s="247"/>
      <c r="D94" s="247"/>
      <c r="E94" s="247"/>
      <c r="F94" s="247"/>
      <c r="G94" s="247"/>
      <c r="H94" s="247"/>
      <c r="I94" s="247"/>
      <c r="J94" s="247"/>
      <c r="K94" s="247"/>
      <c r="L94" s="247"/>
      <c r="M94" s="247"/>
      <c r="N94" s="247"/>
      <c r="O94" s="247"/>
      <c r="P94" s="247"/>
      <c r="Q94" s="247"/>
      <c r="R94" s="247"/>
      <c r="S94" s="247"/>
      <c r="T94" s="247"/>
      <c r="U94" s="248"/>
    </row>
    <row r="95" spans="2:21" ht="26.1" customHeight="1" x14ac:dyDescent="0.5">
      <c r="B95" s="246"/>
      <c r="C95" s="247"/>
      <c r="D95" s="247"/>
      <c r="E95" s="247"/>
      <c r="F95" s="247"/>
      <c r="G95" s="247"/>
      <c r="H95" s="247"/>
      <c r="I95" s="247"/>
      <c r="J95" s="247"/>
      <c r="K95" s="247"/>
      <c r="L95" s="247"/>
      <c r="M95" s="247"/>
      <c r="N95" s="247"/>
      <c r="O95" s="247"/>
      <c r="P95" s="247"/>
      <c r="Q95" s="247"/>
      <c r="R95" s="247"/>
      <c r="S95" s="247"/>
      <c r="T95" s="247"/>
      <c r="U95" s="248"/>
    </row>
    <row r="96" spans="2:21" ht="26.1" customHeight="1" x14ac:dyDescent="0.5">
      <c r="B96" s="246"/>
      <c r="C96" s="247"/>
      <c r="D96" s="247"/>
      <c r="E96" s="247"/>
      <c r="F96" s="247"/>
      <c r="G96" s="247"/>
      <c r="H96" s="247"/>
      <c r="I96" s="247"/>
      <c r="J96" s="247"/>
      <c r="K96" s="247"/>
      <c r="L96" s="247"/>
      <c r="M96" s="247"/>
      <c r="N96" s="247"/>
      <c r="O96" s="247"/>
      <c r="P96" s="247"/>
      <c r="Q96" s="247"/>
      <c r="R96" s="247"/>
      <c r="S96" s="247"/>
      <c r="T96" s="247"/>
      <c r="U96" s="248"/>
    </row>
    <row r="97" spans="2:21" ht="26.1" customHeight="1" x14ac:dyDescent="0.5">
      <c r="B97" s="246"/>
      <c r="C97" s="247"/>
      <c r="D97" s="247"/>
      <c r="E97" s="247"/>
      <c r="F97" s="247"/>
      <c r="G97" s="247"/>
      <c r="H97" s="247"/>
      <c r="I97" s="247"/>
      <c r="J97" s="247"/>
      <c r="K97" s="247"/>
      <c r="L97" s="247"/>
      <c r="M97" s="247"/>
      <c r="N97" s="247"/>
      <c r="O97" s="247"/>
      <c r="P97" s="247"/>
      <c r="Q97" s="247"/>
      <c r="R97" s="247"/>
      <c r="S97" s="247"/>
      <c r="T97" s="247"/>
      <c r="U97" s="248"/>
    </row>
    <row r="98" spans="2:21" ht="26.1" customHeight="1" x14ac:dyDescent="0.5">
      <c r="B98" s="246"/>
      <c r="C98" s="247"/>
      <c r="D98" s="247"/>
      <c r="E98" s="247"/>
      <c r="F98" s="247"/>
      <c r="G98" s="247"/>
      <c r="H98" s="247"/>
      <c r="I98" s="247"/>
      <c r="J98" s="247"/>
      <c r="K98" s="247"/>
      <c r="L98" s="247"/>
      <c r="M98" s="247"/>
      <c r="N98" s="247"/>
      <c r="O98" s="247"/>
      <c r="P98" s="247"/>
      <c r="Q98" s="247"/>
      <c r="R98" s="247"/>
      <c r="S98" s="247"/>
      <c r="T98" s="247"/>
      <c r="U98" s="248"/>
    </row>
    <row r="99" spans="2:21" ht="26.1" customHeight="1" x14ac:dyDescent="0.5">
      <c r="B99" s="248"/>
      <c r="C99" s="251"/>
      <c r="D99" s="251"/>
      <c r="E99" s="251"/>
      <c r="F99" s="251"/>
      <c r="G99" s="251"/>
      <c r="H99" s="251"/>
      <c r="I99" s="251"/>
      <c r="J99" s="251"/>
      <c r="K99" s="251"/>
      <c r="L99" s="251"/>
      <c r="M99" s="251"/>
      <c r="N99" s="251"/>
      <c r="O99" s="251"/>
      <c r="P99" s="251"/>
      <c r="Q99" s="251"/>
      <c r="R99" s="251"/>
      <c r="S99" s="251"/>
      <c r="T99" s="251"/>
      <c r="U99" s="248"/>
    </row>
    <row r="100" spans="2:21" ht="26.1" customHeight="1" x14ac:dyDescent="0.5">
      <c r="B100" s="243"/>
      <c r="C100" s="245"/>
      <c r="D100" s="245"/>
      <c r="E100" s="245"/>
      <c r="F100" s="245"/>
      <c r="G100" s="245"/>
      <c r="H100" s="245"/>
      <c r="I100" s="245"/>
      <c r="J100" s="245"/>
      <c r="K100" s="245"/>
      <c r="L100" s="245"/>
      <c r="M100" s="245"/>
      <c r="N100" s="245"/>
      <c r="O100" s="245"/>
      <c r="P100" s="245"/>
      <c r="Q100" s="245"/>
      <c r="R100" s="245"/>
      <c r="S100" s="245"/>
      <c r="T100" s="245"/>
      <c r="U100" s="243"/>
    </row>
    <row r="101" spans="2:21" ht="26.1" customHeight="1" x14ac:dyDescent="0.35"/>
    <row r="102" spans="2:21" ht="26.1" customHeight="1" x14ac:dyDescent="0.35"/>
    <row r="103" spans="2:21" ht="26.1" customHeight="1" x14ac:dyDescent="0.35"/>
    <row r="104" spans="2:21" ht="26.1" customHeight="1" x14ac:dyDescent="0.35"/>
    <row r="105" spans="2:21" ht="26.1" customHeight="1" x14ac:dyDescent="0.35"/>
    <row r="106" spans="2:21" ht="26.1" customHeight="1" x14ac:dyDescent="0.35"/>
    <row r="107" spans="2:21" ht="26.1" customHeight="1" x14ac:dyDescent="0.35"/>
    <row r="108" spans="2:21" ht="26.1" customHeight="1" x14ac:dyDescent="0.35"/>
    <row r="109" spans="2:21" ht="26.1" customHeight="1" x14ac:dyDescent="0.35"/>
  </sheetData>
  <mergeCells count="12">
    <mergeCell ref="L4:U4"/>
    <mergeCell ref="B4:K4"/>
    <mergeCell ref="L9:T9"/>
    <mergeCell ref="I9:K9"/>
    <mergeCell ref="H9:H11"/>
    <mergeCell ref="G9:G11"/>
    <mergeCell ref="E9:E11"/>
    <mergeCell ref="D9:D11"/>
    <mergeCell ref="B9:B11"/>
    <mergeCell ref="F9:F11"/>
    <mergeCell ref="C9:C11"/>
    <mergeCell ref="U9:U11"/>
  </mergeCells>
  <phoneticPr fontId="0" type="noConversion"/>
  <printOptions horizontalCentered="1"/>
  <pageMargins left="0.196850393700787" right="0.196850393700787" top="0.196850393700787" bottom="0.196850393700787" header="0.511811023622047" footer="0.511811023622047"/>
  <pageSetup paperSize="9" scale="45" orientation="portrait" r:id="rId1"/>
  <headerFooter alignWithMargins="0">
    <oddFooter>&amp;C&amp;"Times New Roman,Regular"&amp;20- &amp;P+15 -</oddFooter>
  </headerFooter>
  <colBreaks count="1" manualBreakCount="1">
    <brk id="11" max="7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200"/>
  <sheetViews>
    <sheetView rightToLeft="1" view="pageBreakPreview" zoomScale="50" zoomScaleNormal="50" zoomScaleSheetLayoutView="50" workbookViewId="0"/>
  </sheetViews>
  <sheetFormatPr defaultRowHeight="15" x14ac:dyDescent="0.35"/>
  <cols>
    <col min="1" max="1" width="4.5703125" style="47" customWidth="1"/>
    <col min="2" max="2" width="69.42578125" style="47" customWidth="1"/>
    <col min="3" max="20" width="17" style="47" customWidth="1"/>
    <col min="21" max="21" width="65.42578125" style="47" customWidth="1"/>
    <col min="22" max="27" width="12.85546875" style="106" bestFit="1" customWidth="1"/>
    <col min="28" max="31" width="9.140625" style="47"/>
    <col min="32" max="33" width="14.140625" style="47" bestFit="1" customWidth="1"/>
    <col min="34" max="34" width="15.85546875" style="47" customWidth="1"/>
    <col min="35" max="16384" width="9.140625" style="47"/>
  </cols>
  <sheetData>
    <row r="1" spans="1:34" s="5" customFormat="1" ht="19.5" customHeight="1" x14ac:dyDescent="0.65">
      <c r="B1" s="2"/>
      <c r="C1" s="2"/>
      <c r="D1" s="2"/>
      <c r="E1" s="2"/>
      <c r="F1" s="2"/>
      <c r="G1" s="2"/>
      <c r="H1" s="2"/>
      <c r="I1" s="2"/>
      <c r="J1" s="2"/>
      <c r="K1" s="2"/>
      <c r="L1" s="2"/>
      <c r="M1" s="2"/>
      <c r="N1" s="2"/>
      <c r="O1" s="2"/>
      <c r="P1" s="2"/>
      <c r="Q1" s="2"/>
      <c r="R1" s="2"/>
      <c r="S1" s="2"/>
      <c r="T1" s="2"/>
      <c r="V1" s="238"/>
      <c r="W1" s="238"/>
      <c r="X1" s="238"/>
      <c r="Y1" s="238"/>
      <c r="Z1" s="238"/>
      <c r="AA1" s="238"/>
    </row>
    <row r="2" spans="1:34" s="5" customFormat="1" ht="19.5" customHeight="1" x14ac:dyDescent="0.65">
      <c r="B2" s="2"/>
      <c r="C2" s="2"/>
      <c r="D2" s="2"/>
      <c r="E2" s="2"/>
      <c r="F2" s="2"/>
      <c r="G2" s="2"/>
      <c r="H2" s="2"/>
      <c r="I2" s="2"/>
      <c r="J2" s="2"/>
      <c r="K2" s="2"/>
      <c r="L2" s="2"/>
      <c r="M2" s="2"/>
      <c r="N2" s="2"/>
      <c r="O2" s="2"/>
      <c r="P2" s="2"/>
      <c r="Q2" s="2"/>
      <c r="R2" s="2"/>
      <c r="S2" s="2"/>
      <c r="T2" s="2"/>
      <c r="V2" s="238"/>
      <c r="W2" s="238"/>
      <c r="X2" s="238"/>
      <c r="Y2" s="238"/>
      <c r="Z2" s="238"/>
      <c r="AA2" s="238"/>
    </row>
    <row r="3" spans="1:34" s="5" customFormat="1" ht="19.5" customHeight="1" x14ac:dyDescent="0.7">
      <c r="B3" s="2"/>
      <c r="C3" s="235"/>
      <c r="D3" s="235"/>
      <c r="E3" s="235"/>
      <c r="F3" s="235"/>
      <c r="G3" s="235"/>
      <c r="H3" s="235"/>
      <c r="I3" s="235"/>
      <c r="J3" s="235"/>
      <c r="K3" s="235"/>
      <c r="L3" s="235"/>
      <c r="M3" s="235"/>
      <c r="N3" s="235"/>
      <c r="O3" s="235"/>
      <c r="P3" s="235"/>
      <c r="Q3" s="235"/>
      <c r="R3" s="235"/>
      <c r="S3" s="235"/>
      <c r="T3" s="235"/>
      <c r="U3" s="235"/>
      <c r="V3" s="238"/>
      <c r="W3" s="238"/>
      <c r="X3" s="238"/>
      <c r="Y3" s="238"/>
      <c r="Z3" s="238"/>
      <c r="AA3" s="238"/>
    </row>
    <row r="4" spans="1:34" s="463" customFormat="1" ht="36.75" x14ac:dyDescent="0.85">
      <c r="B4" s="1749" t="s">
        <v>1947</v>
      </c>
      <c r="C4" s="1749"/>
      <c r="D4" s="1749"/>
      <c r="E4" s="1749"/>
      <c r="F4" s="1749"/>
      <c r="G4" s="1749"/>
      <c r="H4" s="1749"/>
      <c r="I4" s="1749"/>
      <c r="J4" s="1749"/>
      <c r="K4" s="1749"/>
      <c r="L4" s="1741" t="s">
        <v>1948</v>
      </c>
      <c r="M4" s="1741"/>
      <c r="N4" s="1741"/>
      <c r="O4" s="1741"/>
      <c r="P4" s="1741"/>
      <c r="Q4" s="1741"/>
      <c r="R4" s="1741"/>
      <c r="S4" s="1741"/>
      <c r="T4" s="1741"/>
      <c r="U4" s="1741"/>
      <c r="V4" s="462"/>
      <c r="W4" s="462"/>
      <c r="X4" s="462"/>
      <c r="Y4" s="462"/>
      <c r="Z4" s="462"/>
      <c r="AA4" s="462"/>
      <c r="AB4" s="462"/>
      <c r="AC4" s="462"/>
      <c r="AD4" s="462"/>
      <c r="AE4" s="462"/>
      <c r="AF4" s="462"/>
      <c r="AG4" s="462"/>
    </row>
    <row r="5" spans="1:34" s="75" customFormat="1" ht="19.5" customHeight="1" x14ac:dyDescent="0.65">
      <c r="C5" s="74"/>
      <c r="D5" s="74"/>
      <c r="E5" s="74"/>
      <c r="F5" s="74"/>
      <c r="G5" s="74"/>
      <c r="H5" s="74"/>
      <c r="I5" s="74"/>
      <c r="J5" s="74"/>
      <c r="K5" s="74"/>
      <c r="L5" s="74"/>
      <c r="M5" s="74"/>
      <c r="N5" s="74"/>
      <c r="O5" s="74"/>
      <c r="P5" s="74"/>
      <c r="Q5" s="74"/>
      <c r="R5" s="74"/>
      <c r="S5" s="74"/>
      <c r="T5" s="74"/>
      <c r="U5" s="74"/>
      <c r="V5" s="151"/>
      <c r="W5" s="151"/>
      <c r="X5" s="151"/>
      <c r="Y5" s="151"/>
      <c r="Z5" s="151"/>
      <c r="AA5" s="151"/>
    </row>
    <row r="6" spans="1:34" s="75" customFormat="1" ht="19.5" customHeight="1" x14ac:dyDescent="0.65">
      <c r="C6" s="239"/>
      <c r="D6" s="239"/>
      <c r="E6" s="239"/>
      <c r="F6" s="239"/>
      <c r="G6" s="239"/>
      <c r="H6" s="239"/>
      <c r="I6" s="74"/>
      <c r="J6" s="74"/>
      <c r="K6" s="74"/>
      <c r="L6" s="74"/>
      <c r="M6" s="74"/>
      <c r="N6" s="74"/>
      <c r="O6" s="74"/>
      <c r="P6" s="74"/>
      <c r="Q6" s="74"/>
      <c r="R6" s="74"/>
      <c r="S6" s="74"/>
      <c r="T6" s="74"/>
      <c r="U6" s="74"/>
      <c r="V6" s="151"/>
      <c r="W6" s="151"/>
      <c r="X6" s="151"/>
      <c r="Y6" s="151"/>
      <c r="Z6" s="151"/>
      <c r="AA6" s="151"/>
    </row>
    <row r="7" spans="1:34" s="412" customFormat="1" ht="22.5" x14ac:dyDescent="0.5">
      <c r="B7" s="1655" t="s">
        <v>1718</v>
      </c>
      <c r="U7" s="225" t="s">
        <v>1722</v>
      </c>
      <c r="V7" s="466"/>
      <c r="W7" s="466"/>
      <c r="X7" s="466"/>
      <c r="Y7" s="466"/>
      <c r="Z7" s="466"/>
      <c r="AA7" s="466"/>
    </row>
    <row r="8" spans="1:34" s="75" customFormat="1" ht="19.5" customHeight="1" thickBot="1" x14ac:dyDescent="0.7">
      <c r="C8" s="74"/>
      <c r="D8" s="74"/>
      <c r="E8" s="74"/>
      <c r="F8" s="74"/>
      <c r="G8" s="74"/>
      <c r="H8" s="74"/>
      <c r="I8" s="74"/>
      <c r="J8" s="74"/>
      <c r="K8" s="74"/>
      <c r="L8" s="74"/>
      <c r="M8" s="74"/>
      <c r="N8" s="74"/>
      <c r="O8" s="74"/>
      <c r="P8" s="74"/>
      <c r="Q8" s="74"/>
      <c r="R8" s="74"/>
      <c r="S8" s="74"/>
      <c r="T8" s="74"/>
      <c r="U8" s="74"/>
      <c r="V8" s="151"/>
      <c r="W8" s="151"/>
      <c r="X8" s="151"/>
      <c r="Y8" s="151"/>
      <c r="Z8" s="151"/>
      <c r="AA8" s="151"/>
    </row>
    <row r="9" spans="1:34" s="1479" customFormat="1" ht="25.5" customHeight="1" thickTop="1" x14ac:dyDescent="0.7">
      <c r="A9" s="254"/>
      <c r="B9" s="1785" t="s">
        <v>883</v>
      </c>
      <c r="C9" s="1736">
        <v>2015</v>
      </c>
      <c r="D9" s="1736">
        <v>2016</v>
      </c>
      <c r="E9" s="1736">
        <v>2017</v>
      </c>
      <c r="F9" s="1736">
        <v>2018</v>
      </c>
      <c r="G9" s="1736">
        <v>2019</v>
      </c>
      <c r="H9" s="1736">
        <v>2020</v>
      </c>
      <c r="I9" s="1763">
        <v>2020</v>
      </c>
      <c r="J9" s="1764"/>
      <c r="K9" s="1764"/>
      <c r="L9" s="1761">
        <v>2020</v>
      </c>
      <c r="M9" s="1761"/>
      <c r="N9" s="1761"/>
      <c r="O9" s="1761"/>
      <c r="P9" s="1761"/>
      <c r="Q9" s="1761"/>
      <c r="R9" s="1761"/>
      <c r="S9" s="1761"/>
      <c r="T9" s="1762"/>
      <c r="U9" s="1782" t="s">
        <v>882</v>
      </c>
      <c r="V9" s="425"/>
      <c r="W9" s="425"/>
      <c r="X9" s="425"/>
      <c r="Y9" s="425"/>
      <c r="Z9" s="425"/>
      <c r="AA9" s="425"/>
    </row>
    <row r="10" spans="1:34" s="254" customFormat="1" ht="19.5" customHeight="1" x14ac:dyDescent="0.7">
      <c r="B10" s="1786"/>
      <c r="C10" s="1737"/>
      <c r="D10" s="1737"/>
      <c r="E10" s="1737"/>
      <c r="F10" s="1737"/>
      <c r="G10" s="1737"/>
      <c r="H10" s="1737"/>
      <c r="I10" s="362" t="s">
        <v>372</v>
      </c>
      <c r="J10" s="363" t="s">
        <v>373</v>
      </c>
      <c r="K10" s="363" t="s">
        <v>374</v>
      </c>
      <c r="L10" s="363" t="s">
        <v>375</v>
      </c>
      <c r="M10" s="363" t="s">
        <v>376</v>
      </c>
      <c r="N10" s="363" t="s">
        <v>366</v>
      </c>
      <c r="O10" s="363" t="s">
        <v>367</v>
      </c>
      <c r="P10" s="363" t="s">
        <v>368</v>
      </c>
      <c r="Q10" s="363" t="s">
        <v>369</v>
      </c>
      <c r="R10" s="363" t="s">
        <v>370</v>
      </c>
      <c r="S10" s="363" t="s">
        <v>371</v>
      </c>
      <c r="T10" s="364" t="s">
        <v>1466</v>
      </c>
      <c r="U10" s="1783"/>
      <c r="V10" s="253"/>
      <c r="W10" s="253"/>
      <c r="X10" s="253"/>
      <c r="Y10" s="253"/>
      <c r="Z10" s="253"/>
      <c r="AA10" s="253"/>
    </row>
    <row r="11" spans="1:34" s="334" customFormat="1" ht="19.5" customHeight="1" x14ac:dyDescent="0.7">
      <c r="A11" s="254"/>
      <c r="B11" s="1787"/>
      <c r="C11" s="1738"/>
      <c r="D11" s="1738"/>
      <c r="E11" s="1738"/>
      <c r="F11" s="1738"/>
      <c r="G11" s="1738"/>
      <c r="H11" s="1738"/>
      <c r="I11" s="365" t="s">
        <v>669</v>
      </c>
      <c r="J11" s="366" t="s">
        <v>149</v>
      </c>
      <c r="K11" s="366" t="s">
        <v>150</v>
      </c>
      <c r="L11" s="366" t="s">
        <v>151</v>
      </c>
      <c r="M11" s="366" t="s">
        <v>365</v>
      </c>
      <c r="N11" s="366" t="s">
        <v>663</v>
      </c>
      <c r="O11" s="366" t="s">
        <v>664</v>
      </c>
      <c r="P11" s="366" t="s">
        <v>665</v>
      </c>
      <c r="Q11" s="366" t="s">
        <v>666</v>
      </c>
      <c r="R11" s="366" t="s">
        <v>667</v>
      </c>
      <c r="S11" s="366" t="s">
        <v>668</v>
      </c>
      <c r="T11" s="367" t="s">
        <v>662</v>
      </c>
      <c r="U11" s="1784"/>
      <c r="V11" s="426"/>
      <c r="W11" s="426"/>
      <c r="X11" s="426"/>
      <c r="Y11" s="426"/>
      <c r="Z11" s="426"/>
      <c r="AA11" s="426"/>
    </row>
    <row r="12" spans="1:34" s="254" customFormat="1" ht="15" customHeight="1" x14ac:dyDescent="0.7">
      <c r="B12" s="427"/>
      <c r="C12" s="343"/>
      <c r="D12" s="343"/>
      <c r="E12" s="343"/>
      <c r="F12" s="343"/>
      <c r="G12" s="343"/>
      <c r="H12" s="343"/>
      <c r="I12" s="345"/>
      <c r="J12" s="344"/>
      <c r="K12" s="344"/>
      <c r="L12" s="344"/>
      <c r="M12" s="344"/>
      <c r="N12" s="344"/>
      <c r="O12" s="344"/>
      <c r="P12" s="344"/>
      <c r="Q12" s="344"/>
      <c r="R12" s="344"/>
      <c r="S12" s="346"/>
      <c r="T12" s="342"/>
      <c r="U12" s="428"/>
      <c r="V12" s="253"/>
      <c r="W12" s="253"/>
      <c r="X12" s="253"/>
      <c r="Y12" s="253"/>
      <c r="Z12" s="253"/>
      <c r="AA12" s="253"/>
    </row>
    <row r="13" spans="1:34" s="360" customFormat="1" ht="26.1" customHeight="1" x14ac:dyDescent="0.2">
      <c r="B13" s="1123" t="s">
        <v>1497</v>
      </c>
      <c r="C13" s="831"/>
      <c r="D13" s="831"/>
      <c r="E13" s="831"/>
      <c r="F13" s="831"/>
      <c r="G13" s="831"/>
      <c r="H13" s="831"/>
      <c r="I13" s="1031"/>
      <c r="J13" s="1032"/>
      <c r="K13" s="1032"/>
      <c r="L13" s="1032"/>
      <c r="M13" s="1032"/>
      <c r="N13" s="1032"/>
      <c r="O13" s="1032"/>
      <c r="P13" s="1032"/>
      <c r="Q13" s="1032"/>
      <c r="R13" s="1032"/>
      <c r="S13" s="1120"/>
      <c r="T13" s="1033"/>
      <c r="U13" s="374" t="s">
        <v>1014</v>
      </c>
      <c r="V13" s="821"/>
      <c r="W13" s="821"/>
      <c r="X13" s="821"/>
      <c r="Y13" s="821"/>
      <c r="Z13" s="821"/>
      <c r="AA13" s="821"/>
    </row>
    <row r="14" spans="1:34" s="360" customFormat="1" ht="26.1" customHeight="1" x14ac:dyDescent="0.2">
      <c r="A14" s="1527"/>
      <c r="B14" s="944" t="s">
        <v>527</v>
      </c>
      <c r="C14" s="852">
        <v>4.0000000000000001E-3</v>
      </c>
      <c r="D14" s="852">
        <v>2E-3</v>
      </c>
      <c r="E14" s="852">
        <v>1E-3</v>
      </c>
      <c r="F14" s="852">
        <v>0</v>
      </c>
      <c r="G14" s="852">
        <v>0</v>
      </c>
      <c r="H14" s="852">
        <v>4090.7650117800003</v>
      </c>
      <c r="I14" s="765">
        <v>0.44356055</v>
      </c>
      <c r="J14" s="763">
        <v>3987.4473510599996</v>
      </c>
      <c r="K14" s="763">
        <v>4011.52356293</v>
      </c>
      <c r="L14" s="763">
        <v>4034.8235372800004</v>
      </c>
      <c r="M14" s="763">
        <v>4058.9006058700002</v>
      </c>
      <c r="N14" s="763">
        <v>4082.2014095600002</v>
      </c>
      <c r="O14" s="763">
        <v>4106.2793354100004</v>
      </c>
      <c r="P14" s="763">
        <v>3996.2455205700003</v>
      </c>
      <c r="Q14" s="763">
        <v>4019.8535121599998</v>
      </c>
      <c r="R14" s="763">
        <v>4043.5044214999998</v>
      </c>
      <c r="S14" s="853">
        <v>4067.1132437899996</v>
      </c>
      <c r="T14" s="952">
        <v>4090.7650117800003</v>
      </c>
      <c r="U14" s="597" t="s">
        <v>181</v>
      </c>
      <c r="V14" s="1527"/>
      <c r="W14" s="1527"/>
      <c r="X14" s="1527"/>
      <c r="Y14" s="1527"/>
      <c r="Z14" s="1527"/>
      <c r="AA14" s="821"/>
      <c r="AB14" s="821"/>
      <c r="AC14" s="821"/>
      <c r="AD14" s="821"/>
      <c r="AE14" s="821"/>
      <c r="AF14" s="821"/>
      <c r="AG14" s="821"/>
      <c r="AH14" s="821"/>
    </row>
    <row r="15" spans="1:34" s="360" customFormat="1" ht="26.1" customHeight="1" x14ac:dyDescent="0.2">
      <c r="A15" s="1527"/>
      <c r="B15" s="945" t="s">
        <v>954</v>
      </c>
      <c r="C15" s="856">
        <v>0</v>
      </c>
      <c r="D15" s="856">
        <v>0</v>
      </c>
      <c r="E15" s="856">
        <v>0</v>
      </c>
      <c r="F15" s="856">
        <v>0</v>
      </c>
      <c r="G15" s="856">
        <v>0</v>
      </c>
      <c r="H15" s="856">
        <v>4090.7650117800003</v>
      </c>
      <c r="I15" s="762">
        <v>0</v>
      </c>
      <c r="J15" s="760">
        <v>3987.4473510599996</v>
      </c>
      <c r="K15" s="760">
        <v>4011.52356293</v>
      </c>
      <c r="L15" s="760">
        <v>4034.8235372800004</v>
      </c>
      <c r="M15" s="760">
        <v>4058.9006058700002</v>
      </c>
      <c r="N15" s="760">
        <v>4082.2014095600002</v>
      </c>
      <c r="O15" s="760">
        <v>4106.2793354100004</v>
      </c>
      <c r="P15" s="760">
        <v>3996.2455205700003</v>
      </c>
      <c r="Q15" s="760">
        <v>4019.8535121599998</v>
      </c>
      <c r="R15" s="760">
        <v>4043.5044214999998</v>
      </c>
      <c r="S15" s="857">
        <v>4067.1132437899996</v>
      </c>
      <c r="T15" s="951">
        <v>4090.7650117800003</v>
      </c>
      <c r="U15" s="884" t="s">
        <v>934</v>
      </c>
      <c r="V15" s="1527"/>
      <c r="W15" s="1527"/>
      <c r="X15" s="1527"/>
      <c r="Y15" s="1527"/>
      <c r="Z15" s="1527"/>
      <c r="AA15" s="821"/>
      <c r="AB15" s="821"/>
      <c r="AC15" s="821"/>
      <c r="AD15" s="821"/>
      <c r="AE15" s="821"/>
      <c r="AF15" s="821"/>
      <c r="AG15" s="821"/>
      <c r="AH15" s="821"/>
    </row>
    <row r="16" spans="1:34" s="360" customFormat="1" ht="26.1" customHeight="1" x14ac:dyDescent="0.2">
      <c r="A16" s="1527"/>
      <c r="B16" s="945" t="s">
        <v>955</v>
      </c>
      <c r="C16" s="856">
        <v>4.0000000000000001E-3</v>
      </c>
      <c r="D16" s="856">
        <v>2E-3</v>
      </c>
      <c r="E16" s="856">
        <v>1E-3</v>
      </c>
      <c r="F16" s="856">
        <v>0</v>
      </c>
      <c r="G16" s="856">
        <v>0</v>
      </c>
      <c r="H16" s="856">
        <v>0</v>
      </c>
      <c r="I16" s="762">
        <v>0.44356055</v>
      </c>
      <c r="J16" s="760">
        <v>0</v>
      </c>
      <c r="K16" s="760">
        <v>0</v>
      </c>
      <c r="L16" s="760">
        <v>0</v>
      </c>
      <c r="M16" s="760">
        <v>0</v>
      </c>
      <c r="N16" s="760">
        <v>0</v>
      </c>
      <c r="O16" s="760">
        <v>0</v>
      </c>
      <c r="P16" s="760">
        <v>0</v>
      </c>
      <c r="Q16" s="760">
        <v>0</v>
      </c>
      <c r="R16" s="760">
        <v>0</v>
      </c>
      <c r="S16" s="857">
        <v>0</v>
      </c>
      <c r="T16" s="951">
        <v>0</v>
      </c>
      <c r="U16" s="884" t="s">
        <v>1269</v>
      </c>
      <c r="V16" s="1527"/>
      <c r="W16" s="1527"/>
      <c r="X16" s="1527"/>
      <c r="Y16" s="1527"/>
      <c r="Z16" s="1527"/>
      <c r="AA16" s="821"/>
      <c r="AB16" s="821"/>
      <c r="AC16" s="821"/>
      <c r="AD16" s="821"/>
      <c r="AE16" s="821"/>
      <c r="AF16" s="821"/>
      <c r="AG16" s="821"/>
      <c r="AH16" s="821"/>
    </row>
    <row r="17" spans="1:34" s="360" customFormat="1" ht="26.1" customHeight="1" x14ac:dyDescent="0.2">
      <c r="A17" s="1527"/>
      <c r="B17" s="945" t="s">
        <v>956</v>
      </c>
      <c r="C17" s="856">
        <v>0</v>
      </c>
      <c r="D17" s="856">
        <v>0</v>
      </c>
      <c r="E17" s="856">
        <v>0</v>
      </c>
      <c r="F17" s="856">
        <v>0</v>
      </c>
      <c r="G17" s="856">
        <v>0</v>
      </c>
      <c r="H17" s="856">
        <v>0</v>
      </c>
      <c r="I17" s="762">
        <v>0</v>
      </c>
      <c r="J17" s="760">
        <v>0</v>
      </c>
      <c r="K17" s="760">
        <v>0</v>
      </c>
      <c r="L17" s="760">
        <v>0</v>
      </c>
      <c r="M17" s="760">
        <v>0</v>
      </c>
      <c r="N17" s="760">
        <v>0</v>
      </c>
      <c r="O17" s="760">
        <v>0</v>
      </c>
      <c r="P17" s="760">
        <v>0</v>
      </c>
      <c r="Q17" s="760">
        <v>0</v>
      </c>
      <c r="R17" s="760">
        <v>0</v>
      </c>
      <c r="S17" s="857">
        <v>0</v>
      </c>
      <c r="T17" s="951">
        <v>0</v>
      </c>
      <c r="U17" s="884" t="s">
        <v>1225</v>
      </c>
      <c r="V17" s="1527"/>
      <c r="W17" s="1527"/>
      <c r="X17" s="1527"/>
      <c r="Y17" s="1527"/>
      <c r="Z17" s="1527"/>
      <c r="AA17" s="821"/>
      <c r="AB17" s="821"/>
      <c r="AC17" s="821"/>
      <c r="AD17" s="821"/>
      <c r="AE17" s="821"/>
      <c r="AF17" s="821"/>
      <c r="AG17" s="821"/>
      <c r="AH17" s="821"/>
    </row>
    <row r="18" spans="1:34" s="360" customFormat="1" ht="26.1" customHeight="1" x14ac:dyDescent="0.2">
      <c r="A18" s="1527"/>
      <c r="B18" s="944" t="s">
        <v>180</v>
      </c>
      <c r="C18" s="852">
        <v>379090.89205727656</v>
      </c>
      <c r="D18" s="852">
        <v>379782.58646239061</v>
      </c>
      <c r="E18" s="852">
        <v>417048.75245176384</v>
      </c>
      <c r="F18" s="852">
        <v>597124.57881394948</v>
      </c>
      <c r="G18" s="852">
        <v>977522.48257533263</v>
      </c>
      <c r="H18" s="852">
        <v>1522555.4449447715</v>
      </c>
      <c r="I18" s="765">
        <v>1012621.8762145515</v>
      </c>
      <c r="J18" s="763">
        <v>1117377.228154894</v>
      </c>
      <c r="K18" s="763">
        <v>1154848.5154841451</v>
      </c>
      <c r="L18" s="763">
        <v>1212275.4138100047</v>
      </c>
      <c r="M18" s="763">
        <v>1220710.8286176228</v>
      </c>
      <c r="N18" s="763">
        <v>1439317.5124098731</v>
      </c>
      <c r="O18" s="763">
        <v>1427137.6228983705</v>
      </c>
      <c r="P18" s="763">
        <v>1416436.4155957357</v>
      </c>
      <c r="Q18" s="763">
        <v>1411390.0559073042</v>
      </c>
      <c r="R18" s="763">
        <v>1415967.2632642635</v>
      </c>
      <c r="S18" s="853">
        <v>1448562.9960382967</v>
      </c>
      <c r="T18" s="952">
        <v>1522555.4449447715</v>
      </c>
      <c r="U18" s="597" t="s">
        <v>990</v>
      </c>
      <c r="V18" s="1527"/>
      <c r="W18" s="1527"/>
      <c r="X18" s="1527"/>
      <c r="Y18" s="1527"/>
      <c r="Z18" s="1527"/>
      <c r="AA18" s="821"/>
      <c r="AB18" s="821"/>
      <c r="AC18" s="821"/>
      <c r="AD18" s="821"/>
      <c r="AE18" s="821"/>
      <c r="AF18" s="821"/>
      <c r="AG18" s="821"/>
      <c r="AH18" s="821"/>
    </row>
    <row r="19" spans="1:34" s="360" customFormat="1" ht="26.1" customHeight="1" x14ac:dyDescent="0.2">
      <c r="A19" s="1527"/>
      <c r="B19" s="945" t="s">
        <v>937</v>
      </c>
      <c r="C19" s="856">
        <v>378882.86858600954</v>
      </c>
      <c r="D19" s="856">
        <v>379530.74710773618</v>
      </c>
      <c r="E19" s="856">
        <v>416524.32647789823</v>
      </c>
      <c r="F19" s="856">
        <v>596756.7469341472</v>
      </c>
      <c r="G19" s="856">
        <v>976986.88917684241</v>
      </c>
      <c r="H19" s="856">
        <v>1521917.5216251251</v>
      </c>
      <c r="I19" s="762">
        <v>1012158.890956904</v>
      </c>
      <c r="J19" s="760">
        <v>1116886.0003820881</v>
      </c>
      <c r="K19" s="760">
        <v>1154305.3275964023</v>
      </c>
      <c r="L19" s="760">
        <v>1211794.465590229</v>
      </c>
      <c r="M19" s="760">
        <v>1220157.1743875628</v>
      </c>
      <c r="N19" s="760">
        <v>1438629.9841840614</v>
      </c>
      <c r="O19" s="760">
        <v>1426508.2591786669</v>
      </c>
      <c r="P19" s="760">
        <v>1415813.6592673599</v>
      </c>
      <c r="Q19" s="760">
        <v>1410783.7464276166</v>
      </c>
      <c r="R19" s="760">
        <v>1415316.7544728273</v>
      </c>
      <c r="S19" s="857">
        <v>1447918.9547710894</v>
      </c>
      <c r="T19" s="951">
        <v>1521917.5216251251</v>
      </c>
      <c r="U19" s="599" t="s">
        <v>1274</v>
      </c>
      <c r="V19" s="1527"/>
      <c r="W19" s="1527"/>
      <c r="X19" s="1527"/>
      <c r="Y19" s="1527"/>
      <c r="Z19" s="1527"/>
      <c r="AA19" s="821"/>
      <c r="AB19" s="821"/>
      <c r="AC19" s="821"/>
      <c r="AD19" s="821"/>
      <c r="AE19" s="821"/>
      <c r="AF19" s="821"/>
      <c r="AG19" s="821"/>
      <c r="AH19" s="821"/>
    </row>
    <row r="20" spans="1:34" s="360" customFormat="1" ht="26.1" customHeight="1" x14ac:dyDescent="0.2">
      <c r="A20" s="1527"/>
      <c r="B20" s="946" t="s">
        <v>1344</v>
      </c>
      <c r="C20" s="856">
        <v>315181.27773495781</v>
      </c>
      <c r="D20" s="856">
        <v>297165.27714629605</v>
      </c>
      <c r="E20" s="856">
        <v>326522.66898490343</v>
      </c>
      <c r="F20" s="856">
        <v>467516.61045818782</v>
      </c>
      <c r="G20" s="856">
        <v>770298.56453522108</v>
      </c>
      <c r="H20" s="856">
        <v>1263941.9747210888</v>
      </c>
      <c r="I20" s="762">
        <v>794435.15447243745</v>
      </c>
      <c r="J20" s="760">
        <v>898710.48038043943</v>
      </c>
      <c r="K20" s="760">
        <v>939761.90021374857</v>
      </c>
      <c r="L20" s="760">
        <v>975969.09046448313</v>
      </c>
      <c r="M20" s="760">
        <v>997774.5856747065</v>
      </c>
      <c r="N20" s="760">
        <v>1203465.3219781423</v>
      </c>
      <c r="O20" s="760">
        <v>1181291.5215225273</v>
      </c>
      <c r="P20" s="760">
        <v>1174925.7932438764</v>
      </c>
      <c r="Q20" s="760">
        <v>1181325.8498541031</v>
      </c>
      <c r="R20" s="760">
        <v>1181338.5956758289</v>
      </c>
      <c r="S20" s="857">
        <v>1198558.2735459665</v>
      </c>
      <c r="T20" s="951">
        <v>1263941.9747210888</v>
      </c>
      <c r="U20" s="884" t="s">
        <v>1191</v>
      </c>
      <c r="V20" s="1527"/>
      <c r="W20" s="1527"/>
      <c r="X20" s="1527"/>
      <c r="Y20" s="1527"/>
      <c r="Z20" s="1527"/>
      <c r="AA20" s="821"/>
      <c r="AB20" s="821"/>
      <c r="AC20" s="821"/>
      <c r="AD20" s="821"/>
      <c r="AE20" s="821"/>
      <c r="AF20" s="821"/>
      <c r="AG20" s="821"/>
      <c r="AH20" s="821"/>
    </row>
    <row r="21" spans="1:34" s="360" customFormat="1" ht="26.1" customHeight="1" x14ac:dyDescent="0.2">
      <c r="A21" s="1527"/>
      <c r="B21" s="946" t="s">
        <v>1345</v>
      </c>
      <c r="C21" s="856">
        <v>63446.327341380544</v>
      </c>
      <c r="D21" s="856">
        <v>81777.972245380093</v>
      </c>
      <c r="E21" s="856">
        <v>89169.787626151883</v>
      </c>
      <c r="F21" s="856">
        <v>128059.29050808946</v>
      </c>
      <c r="G21" s="856">
        <v>205147.05562287034</v>
      </c>
      <c r="H21" s="856">
        <v>256193.41034571649</v>
      </c>
      <c r="I21" s="762">
        <v>216205.21245061664</v>
      </c>
      <c r="J21" s="760">
        <v>216719.63168946854</v>
      </c>
      <c r="K21" s="760">
        <v>213108.34158327375</v>
      </c>
      <c r="L21" s="760">
        <v>234450.22537799578</v>
      </c>
      <c r="M21" s="760">
        <v>221022.34641681626</v>
      </c>
      <c r="N21" s="760">
        <v>233855.05033478915</v>
      </c>
      <c r="O21" s="760">
        <v>243929.32846068955</v>
      </c>
      <c r="P21" s="760">
        <v>239665.46258659326</v>
      </c>
      <c r="Q21" s="760">
        <v>228257.89332009366</v>
      </c>
      <c r="R21" s="760">
        <v>232696.44945730854</v>
      </c>
      <c r="S21" s="857">
        <v>247529.68949971275</v>
      </c>
      <c r="T21" s="951">
        <v>256193.41034571649</v>
      </c>
      <c r="U21" s="884" t="s">
        <v>1192</v>
      </c>
      <c r="V21" s="1527"/>
      <c r="W21" s="1527"/>
      <c r="X21" s="1527"/>
      <c r="Y21" s="1527"/>
      <c r="Z21" s="1527"/>
      <c r="AA21" s="821"/>
      <c r="AB21" s="821"/>
      <c r="AC21" s="821"/>
      <c r="AD21" s="821"/>
      <c r="AE21" s="821"/>
      <c r="AF21" s="821"/>
      <c r="AG21" s="821"/>
      <c r="AH21" s="821"/>
    </row>
    <row r="22" spans="1:34" s="360" customFormat="1" ht="26.1" customHeight="1" x14ac:dyDescent="0.2">
      <c r="A22" s="1527"/>
      <c r="B22" s="946" t="s">
        <v>938</v>
      </c>
      <c r="C22" s="856">
        <v>255.26350967119998</v>
      </c>
      <c r="D22" s="856">
        <v>587.49771606000002</v>
      </c>
      <c r="E22" s="856">
        <v>831.86986684290002</v>
      </c>
      <c r="F22" s="856">
        <v>1180.8459678700001</v>
      </c>
      <c r="G22" s="856">
        <v>1541.269018751</v>
      </c>
      <c r="H22" s="856">
        <v>1782.1365583200002</v>
      </c>
      <c r="I22" s="762">
        <v>1518.52403385</v>
      </c>
      <c r="J22" s="760">
        <v>1455.8883121800002</v>
      </c>
      <c r="K22" s="760">
        <v>1435.08579938</v>
      </c>
      <c r="L22" s="760">
        <v>1375.14974775</v>
      </c>
      <c r="M22" s="760">
        <v>1360.2422960399997</v>
      </c>
      <c r="N22" s="760">
        <v>1309.6118711300001</v>
      </c>
      <c r="O22" s="760">
        <v>1287.4091954499997</v>
      </c>
      <c r="P22" s="760">
        <v>1222.4034368900002</v>
      </c>
      <c r="Q22" s="760">
        <v>1200.00325342</v>
      </c>
      <c r="R22" s="760">
        <v>1281.70933969</v>
      </c>
      <c r="S22" s="857">
        <v>1830.9917254099998</v>
      </c>
      <c r="T22" s="951">
        <v>1782.1365583200002</v>
      </c>
      <c r="U22" s="884" t="s">
        <v>1193</v>
      </c>
      <c r="V22" s="1527"/>
      <c r="W22" s="1527"/>
      <c r="X22" s="1527"/>
      <c r="Y22" s="1527"/>
      <c r="Z22" s="1527"/>
      <c r="AA22" s="821"/>
      <c r="AB22" s="821"/>
      <c r="AC22" s="821"/>
      <c r="AD22" s="821"/>
      <c r="AE22" s="821"/>
      <c r="AF22" s="821"/>
      <c r="AG22" s="821"/>
      <c r="AH22" s="821"/>
    </row>
    <row r="23" spans="1:34" s="360" customFormat="1" ht="26.1" customHeight="1" x14ac:dyDescent="0.2">
      <c r="A23" s="1527"/>
      <c r="B23" s="945" t="s">
        <v>1343</v>
      </c>
      <c r="C23" s="856">
        <v>208.02347126699999</v>
      </c>
      <c r="D23" s="856">
        <v>251.83935465444327</v>
      </c>
      <c r="E23" s="856">
        <v>524.42597386559805</v>
      </c>
      <c r="F23" s="856">
        <v>367.83187980226779</v>
      </c>
      <c r="G23" s="856">
        <v>535.59339849017158</v>
      </c>
      <c r="H23" s="856">
        <v>637.92331964647826</v>
      </c>
      <c r="I23" s="762">
        <v>462.98525764750633</v>
      </c>
      <c r="J23" s="760">
        <v>491.22777280589497</v>
      </c>
      <c r="K23" s="760">
        <v>543.18788774285383</v>
      </c>
      <c r="L23" s="760">
        <v>480.94821977579778</v>
      </c>
      <c r="M23" s="760">
        <v>553.65423006012338</v>
      </c>
      <c r="N23" s="760">
        <v>687.52822581160933</v>
      </c>
      <c r="O23" s="760">
        <v>629.36371970353116</v>
      </c>
      <c r="P23" s="760">
        <v>622.75632837566673</v>
      </c>
      <c r="Q23" s="760">
        <v>606.30947968758721</v>
      </c>
      <c r="R23" s="760">
        <v>650.50879143630368</v>
      </c>
      <c r="S23" s="857">
        <v>644.04126720745444</v>
      </c>
      <c r="T23" s="951">
        <v>637.92331964647826</v>
      </c>
      <c r="U23" s="599" t="s">
        <v>1283</v>
      </c>
      <c r="V23" s="1527"/>
      <c r="W23" s="1527"/>
      <c r="X23" s="1527"/>
      <c r="Y23" s="1527"/>
      <c r="Z23" s="1527"/>
      <c r="AA23" s="821"/>
      <c r="AB23" s="821"/>
      <c r="AC23" s="821"/>
      <c r="AD23" s="821"/>
      <c r="AE23" s="821"/>
      <c r="AF23" s="821"/>
      <c r="AG23" s="821"/>
      <c r="AH23" s="821"/>
    </row>
    <row r="24" spans="1:34" s="355" customFormat="1" ht="26.1" customHeight="1" x14ac:dyDescent="0.2">
      <c r="A24" s="1527"/>
      <c r="B24" s="944" t="s">
        <v>1495</v>
      </c>
      <c r="C24" s="852">
        <v>379090.89605727658</v>
      </c>
      <c r="D24" s="852">
        <v>379782.58846239059</v>
      </c>
      <c r="E24" s="852">
        <v>417048.75345176383</v>
      </c>
      <c r="F24" s="852">
        <v>597124.57881394948</v>
      </c>
      <c r="G24" s="852">
        <v>977522.48257533263</v>
      </c>
      <c r="H24" s="852">
        <v>1526646.2099565514</v>
      </c>
      <c r="I24" s="765">
        <v>1012622.3197751015</v>
      </c>
      <c r="J24" s="763">
        <v>1121364.6755059541</v>
      </c>
      <c r="K24" s="763">
        <v>1158860.0390470752</v>
      </c>
      <c r="L24" s="763">
        <v>1216310.2373472848</v>
      </c>
      <c r="M24" s="763">
        <v>1224769.7292234928</v>
      </c>
      <c r="N24" s="763">
        <v>1443399.713819433</v>
      </c>
      <c r="O24" s="763">
        <v>1431243.9022337806</v>
      </c>
      <c r="P24" s="763">
        <v>1420432.6611163057</v>
      </c>
      <c r="Q24" s="763">
        <v>1415409.9094194642</v>
      </c>
      <c r="R24" s="763">
        <v>1420010.7676857635</v>
      </c>
      <c r="S24" s="853">
        <v>1452630.1092820868</v>
      </c>
      <c r="T24" s="952">
        <v>1526646.2099565514</v>
      </c>
      <c r="U24" s="597" t="s">
        <v>1011</v>
      </c>
      <c r="V24" s="1527"/>
      <c r="W24" s="1527"/>
      <c r="X24" s="1527"/>
      <c r="Y24" s="1527"/>
      <c r="Z24" s="1527"/>
      <c r="AA24" s="821"/>
      <c r="AB24" s="821"/>
      <c r="AC24" s="821"/>
      <c r="AD24" s="821"/>
      <c r="AE24" s="821"/>
      <c r="AF24" s="821"/>
      <c r="AG24" s="821"/>
      <c r="AH24" s="821"/>
    </row>
    <row r="25" spans="1:34" s="355" customFormat="1" ht="26.1" customHeight="1" thickBot="1" x14ac:dyDescent="0.25">
      <c r="A25" s="1527"/>
      <c r="B25" s="944"/>
      <c r="C25" s="852"/>
      <c r="D25" s="852"/>
      <c r="E25" s="852"/>
      <c r="F25" s="852"/>
      <c r="G25" s="852"/>
      <c r="H25" s="852"/>
      <c r="I25" s="765"/>
      <c r="J25" s="763"/>
      <c r="K25" s="763"/>
      <c r="L25" s="763"/>
      <c r="M25" s="763"/>
      <c r="N25" s="763"/>
      <c r="O25" s="763"/>
      <c r="P25" s="763"/>
      <c r="Q25" s="763"/>
      <c r="R25" s="763"/>
      <c r="S25" s="853"/>
      <c r="T25" s="952"/>
      <c r="U25" s="1129"/>
      <c r="V25" s="1527"/>
      <c r="W25" s="1527"/>
      <c r="X25" s="1527"/>
      <c r="Y25" s="1527"/>
      <c r="Z25" s="1527"/>
      <c r="AA25" s="821"/>
      <c r="AB25" s="821"/>
      <c r="AC25" s="821"/>
      <c r="AD25" s="821"/>
      <c r="AE25" s="821"/>
      <c r="AF25" s="821"/>
      <c r="AG25" s="821"/>
      <c r="AH25" s="821"/>
    </row>
    <row r="26" spans="1:34" s="360" customFormat="1" ht="12" customHeight="1" thickTop="1" x14ac:dyDescent="0.2">
      <c r="A26" s="1527"/>
      <c r="B26" s="1124"/>
      <c r="C26" s="1043"/>
      <c r="D26" s="1043"/>
      <c r="E26" s="1043"/>
      <c r="F26" s="1043"/>
      <c r="G26" s="1043"/>
      <c r="H26" s="1043"/>
      <c r="I26" s="1044"/>
      <c r="J26" s="1045"/>
      <c r="K26" s="1045"/>
      <c r="L26" s="1045"/>
      <c r="M26" s="1045"/>
      <c r="N26" s="1045"/>
      <c r="O26" s="1045"/>
      <c r="P26" s="1045"/>
      <c r="Q26" s="1045"/>
      <c r="R26" s="1045"/>
      <c r="S26" s="1046"/>
      <c r="T26" s="1500"/>
      <c r="U26" s="601"/>
      <c r="V26" s="1527"/>
      <c r="W26" s="1527"/>
      <c r="X26" s="1527"/>
      <c r="Y26" s="1527"/>
      <c r="Z26" s="1527"/>
      <c r="AA26" s="821"/>
      <c r="AB26" s="821"/>
      <c r="AC26" s="821"/>
      <c r="AD26" s="821"/>
      <c r="AE26" s="821"/>
      <c r="AF26" s="821"/>
      <c r="AG26" s="821"/>
      <c r="AH26" s="821"/>
    </row>
    <row r="27" spans="1:34" s="355" customFormat="1" ht="26.1" customHeight="1" x14ac:dyDescent="0.2">
      <c r="A27" s="1527"/>
      <c r="B27" s="943" t="s">
        <v>1498</v>
      </c>
      <c r="C27" s="852"/>
      <c r="D27" s="852"/>
      <c r="E27" s="852"/>
      <c r="F27" s="852"/>
      <c r="G27" s="852"/>
      <c r="H27" s="852"/>
      <c r="I27" s="765"/>
      <c r="J27" s="763"/>
      <c r="K27" s="763"/>
      <c r="L27" s="763"/>
      <c r="M27" s="763"/>
      <c r="N27" s="763"/>
      <c r="O27" s="763"/>
      <c r="P27" s="763"/>
      <c r="Q27" s="763"/>
      <c r="R27" s="763"/>
      <c r="S27" s="853"/>
      <c r="T27" s="952"/>
      <c r="U27" s="374" t="s">
        <v>1015</v>
      </c>
      <c r="V27" s="1527"/>
      <c r="W27" s="1527"/>
      <c r="X27" s="1527"/>
      <c r="Y27" s="1527"/>
      <c r="Z27" s="1527"/>
      <c r="AA27" s="821"/>
      <c r="AB27" s="821"/>
      <c r="AC27" s="821"/>
      <c r="AD27" s="821"/>
      <c r="AE27" s="821"/>
      <c r="AF27" s="821"/>
      <c r="AG27" s="821"/>
      <c r="AH27" s="821"/>
    </row>
    <row r="28" spans="1:34" s="355" customFormat="1" ht="26.1" customHeight="1" x14ac:dyDescent="0.2">
      <c r="A28" s="1527"/>
      <c r="B28" s="945" t="s">
        <v>1499</v>
      </c>
      <c r="C28" s="856">
        <v>291469.382396292</v>
      </c>
      <c r="D28" s="856">
        <v>247319.79840696999</v>
      </c>
      <c r="E28" s="856">
        <v>288418.40802444227</v>
      </c>
      <c r="F28" s="856">
        <v>442654.65207380877</v>
      </c>
      <c r="G28" s="856">
        <v>828193.96479662845</v>
      </c>
      <c r="H28" s="856">
        <v>1061773.5048207538</v>
      </c>
      <c r="I28" s="762">
        <v>849963.96100674663</v>
      </c>
      <c r="J28" s="760">
        <v>866673.81897665816</v>
      </c>
      <c r="K28" s="760">
        <v>899480.12303427025</v>
      </c>
      <c r="L28" s="760">
        <v>940181.84164642054</v>
      </c>
      <c r="M28" s="760">
        <v>955984.77834693366</v>
      </c>
      <c r="N28" s="760">
        <v>983303.33429682325</v>
      </c>
      <c r="O28" s="760">
        <v>964935.14174204727</v>
      </c>
      <c r="P28" s="760">
        <v>952218.54688230774</v>
      </c>
      <c r="Q28" s="760">
        <v>943492.75869937276</v>
      </c>
      <c r="R28" s="760">
        <v>949916.80927285319</v>
      </c>
      <c r="S28" s="857">
        <v>983991.55523639522</v>
      </c>
      <c r="T28" s="951">
        <v>1061773.5048207538</v>
      </c>
      <c r="U28" s="599" t="s">
        <v>1301</v>
      </c>
      <c r="V28" s="1527"/>
      <c r="W28" s="1527"/>
      <c r="X28" s="1527"/>
      <c r="Y28" s="1527"/>
      <c r="Z28" s="1527"/>
      <c r="AA28" s="821"/>
      <c r="AB28" s="821"/>
      <c r="AC28" s="821"/>
      <c r="AD28" s="821"/>
      <c r="AE28" s="821"/>
      <c r="AF28" s="821"/>
      <c r="AG28" s="821"/>
      <c r="AH28" s="821"/>
    </row>
    <row r="29" spans="1:34" s="355" customFormat="1" ht="26.1" customHeight="1" x14ac:dyDescent="0.2">
      <c r="A29" s="1527"/>
      <c r="B29" s="945" t="s">
        <v>1500</v>
      </c>
      <c r="C29" s="856">
        <v>87621.513660984536</v>
      </c>
      <c r="D29" s="856">
        <v>132462.79005542054</v>
      </c>
      <c r="E29" s="856">
        <v>128630.3454273216</v>
      </c>
      <c r="F29" s="856">
        <v>154469.92674014071</v>
      </c>
      <c r="G29" s="856">
        <v>149328.517778704</v>
      </c>
      <c r="H29" s="856">
        <v>464872.70513579791</v>
      </c>
      <c r="I29" s="762">
        <v>162658.35876835501</v>
      </c>
      <c r="J29" s="760">
        <v>254690.85652929576</v>
      </c>
      <c r="K29" s="760">
        <v>259379.91601280484</v>
      </c>
      <c r="L29" s="760">
        <v>276128.3957008642</v>
      </c>
      <c r="M29" s="760">
        <v>268784.95087655919</v>
      </c>
      <c r="N29" s="760">
        <v>460096.37952260976</v>
      </c>
      <c r="O29" s="760">
        <v>466308.76049173286</v>
      </c>
      <c r="P29" s="760">
        <v>468214.11423399759</v>
      </c>
      <c r="Q29" s="760">
        <v>471917.15072009154</v>
      </c>
      <c r="R29" s="760">
        <v>470093.95841291052</v>
      </c>
      <c r="S29" s="857">
        <v>468638.55404569145</v>
      </c>
      <c r="T29" s="951">
        <v>464872.70513579791</v>
      </c>
      <c r="U29" s="599" t="s">
        <v>1302</v>
      </c>
      <c r="V29" s="1527"/>
      <c r="W29" s="1527"/>
      <c r="X29" s="1527"/>
      <c r="Y29" s="1527"/>
      <c r="Z29" s="1527"/>
      <c r="AA29" s="821"/>
      <c r="AB29" s="821"/>
      <c r="AC29" s="821"/>
      <c r="AD29" s="821"/>
      <c r="AE29" s="821"/>
      <c r="AF29" s="821"/>
      <c r="AG29" s="821"/>
      <c r="AH29" s="821"/>
    </row>
    <row r="30" spans="1:34" s="355" customFormat="1" ht="26.1" customHeight="1" x14ac:dyDescent="0.2">
      <c r="A30" s="1527"/>
      <c r="B30" s="944" t="s">
        <v>1495</v>
      </c>
      <c r="C30" s="852">
        <v>379090.89605727652</v>
      </c>
      <c r="D30" s="852">
        <v>379782.58846239053</v>
      </c>
      <c r="E30" s="852">
        <v>417048.75345176389</v>
      </c>
      <c r="F30" s="852">
        <v>597124.57881394948</v>
      </c>
      <c r="G30" s="852">
        <v>977522.48257533251</v>
      </c>
      <c r="H30" s="852">
        <v>1526646.2099565517</v>
      </c>
      <c r="I30" s="765">
        <v>1012622.3197751016</v>
      </c>
      <c r="J30" s="763">
        <v>1121364.6755059538</v>
      </c>
      <c r="K30" s="763">
        <v>1158860.039047075</v>
      </c>
      <c r="L30" s="763">
        <v>1216310.2373472848</v>
      </c>
      <c r="M30" s="763">
        <v>1224769.7292234928</v>
      </c>
      <c r="N30" s="763">
        <v>1443399.713819433</v>
      </c>
      <c r="O30" s="763">
        <v>1431243.9022337801</v>
      </c>
      <c r="P30" s="763">
        <v>1420432.6611163053</v>
      </c>
      <c r="Q30" s="763">
        <v>1415409.9094194644</v>
      </c>
      <c r="R30" s="763">
        <v>1420010.7676857638</v>
      </c>
      <c r="S30" s="853">
        <v>1452630.1092820866</v>
      </c>
      <c r="T30" s="952">
        <v>1526646.2099565517</v>
      </c>
      <c r="U30" s="597" t="s">
        <v>1011</v>
      </c>
      <c r="V30" s="1527"/>
      <c r="W30" s="1527"/>
      <c r="X30" s="1527"/>
      <c r="Y30" s="1527"/>
      <c r="Z30" s="1527"/>
      <c r="AA30" s="821"/>
      <c r="AB30" s="821"/>
      <c r="AC30" s="821"/>
      <c r="AD30" s="821"/>
      <c r="AE30" s="821"/>
      <c r="AF30" s="821"/>
      <c r="AG30" s="821"/>
      <c r="AH30" s="821"/>
    </row>
    <row r="31" spans="1:34" s="355" customFormat="1" ht="26.1" customHeight="1" thickBot="1" x14ac:dyDescent="0.25">
      <c r="A31" s="1527"/>
      <c r="B31" s="1125"/>
      <c r="C31" s="986"/>
      <c r="D31" s="986"/>
      <c r="E31" s="986"/>
      <c r="F31" s="987"/>
      <c r="G31" s="987"/>
      <c r="H31" s="987"/>
      <c r="I31" s="988"/>
      <c r="J31" s="989"/>
      <c r="K31" s="989"/>
      <c r="L31" s="989"/>
      <c r="M31" s="989"/>
      <c r="N31" s="989"/>
      <c r="O31" s="989"/>
      <c r="P31" s="989"/>
      <c r="Q31" s="989"/>
      <c r="R31" s="989"/>
      <c r="S31" s="1121"/>
      <c r="T31" s="1501"/>
      <c r="U31" s="1130"/>
      <c r="V31" s="1527"/>
      <c r="W31" s="1527"/>
      <c r="X31" s="1527"/>
      <c r="Y31" s="1527"/>
      <c r="Z31" s="1527"/>
      <c r="AA31" s="821"/>
      <c r="AB31" s="821"/>
      <c r="AC31" s="821"/>
      <c r="AD31" s="821"/>
      <c r="AE31" s="821"/>
      <c r="AF31" s="821"/>
      <c r="AG31" s="821"/>
      <c r="AH31" s="821"/>
    </row>
    <row r="32" spans="1:34" s="355" customFormat="1" ht="12" customHeight="1" thickTop="1" x14ac:dyDescent="0.2">
      <c r="A32" s="1527"/>
      <c r="B32" s="944"/>
      <c r="C32" s="852"/>
      <c r="D32" s="852"/>
      <c r="E32" s="852"/>
      <c r="F32" s="852"/>
      <c r="G32" s="852"/>
      <c r="H32" s="852"/>
      <c r="I32" s="765"/>
      <c r="J32" s="763"/>
      <c r="K32" s="763"/>
      <c r="L32" s="763"/>
      <c r="M32" s="763"/>
      <c r="N32" s="763"/>
      <c r="O32" s="763"/>
      <c r="P32" s="763"/>
      <c r="Q32" s="763"/>
      <c r="R32" s="763"/>
      <c r="S32" s="853"/>
      <c r="T32" s="952"/>
      <c r="U32" s="1129"/>
      <c r="V32" s="1527"/>
      <c r="W32" s="1527"/>
      <c r="X32" s="1527"/>
      <c r="Y32" s="1527"/>
      <c r="Z32" s="1527"/>
      <c r="AA32" s="821"/>
      <c r="AB32" s="821"/>
      <c r="AC32" s="821"/>
      <c r="AD32" s="821"/>
      <c r="AE32" s="821"/>
      <c r="AF32" s="821"/>
      <c r="AG32" s="821"/>
      <c r="AH32" s="821"/>
    </row>
    <row r="33" spans="1:34" s="355" customFormat="1" ht="26.1" customHeight="1" x14ac:dyDescent="0.2">
      <c r="A33" s="1527"/>
      <c r="B33" s="943" t="s">
        <v>1610</v>
      </c>
      <c r="C33" s="852"/>
      <c r="D33" s="852"/>
      <c r="E33" s="852"/>
      <c r="F33" s="852"/>
      <c r="G33" s="852"/>
      <c r="H33" s="852"/>
      <c r="I33" s="765"/>
      <c r="J33" s="763"/>
      <c r="K33" s="763"/>
      <c r="L33" s="763"/>
      <c r="M33" s="763"/>
      <c r="N33" s="763"/>
      <c r="O33" s="763"/>
      <c r="P33" s="763"/>
      <c r="Q33" s="763"/>
      <c r="R33" s="763"/>
      <c r="S33" s="853"/>
      <c r="T33" s="952"/>
      <c r="U33" s="374" t="s">
        <v>1614</v>
      </c>
      <c r="V33" s="1527"/>
      <c r="W33" s="1527"/>
      <c r="X33" s="1527"/>
      <c r="Y33" s="1527"/>
      <c r="Z33" s="1527"/>
      <c r="AA33" s="821"/>
      <c r="AB33" s="821"/>
      <c r="AC33" s="821"/>
      <c r="AD33" s="821"/>
      <c r="AE33" s="821"/>
      <c r="AF33" s="821"/>
      <c r="AG33" s="821"/>
      <c r="AH33" s="821"/>
    </row>
    <row r="34" spans="1:34" s="360" customFormat="1" ht="26.1" customHeight="1" x14ac:dyDescent="0.2">
      <c r="A34" s="1527"/>
      <c r="B34" s="945" t="s">
        <v>1611</v>
      </c>
      <c r="C34" s="856">
        <v>276439.69474321051</v>
      </c>
      <c r="D34" s="856">
        <v>251605.53456584073</v>
      </c>
      <c r="E34" s="856">
        <v>253255.06416093413</v>
      </c>
      <c r="F34" s="856">
        <v>371896.7477234347</v>
      </c>
      <c r="G34" s="856">
        <v>676702.00647944189</v>
      </c>
      <c r="H34" s="856">
        <v>941149.01977633266</v>
      </c>
      <c r="I34" s="762">
        <v>701956.38762899302</v>
      </c>
      <c r="J34" s="760">
        <v>793258.30669447151</v>
      </c>
      <c r="K34" s="760">
        <v>760818.18228027609</v>
      </c>
      <c r="L34" s="760">
        <v>817285.38431577676</v>
      </c>
      <c r="M34" s="760">
        <v>827282.21959466836</v>
      </c>
      <c r="N34" s="760">
        <v>964296.412447065</v>
      </c>
      <c r="O34" s="760">
        <v>984588.15250702528</v>
      </c>
      <c r="P34" s="760">
        <v>974195.55833728891</v>
      </c>
      <c r="Q34" s="760">
        <v>844190.71851848287</v>
      </c>
      <c r="R34" s="760">
        <v>856304.64387297502</v>
      </c>
      <c r="S34" s="857">
        <v>856452.56571464962</v>
      </c>
      <c r="T34" s="951">
        <v>941149.01977633266</v>
      </c>
      <c r="U34" s="599" t="s">
        <v>1615</v>
      </c>
      <c r="V34" s="1527"/>
      <c r="W34" s="1527"/>
      <c r="X34" s="1527"/>
      <c r="Y34" s="1527"/>
      <c r="Z34" s="1527"/>
      <c r="AA34" s="821"/>
      <c r="AB34" s="821"/>
      <c r="AC34" s="821"/>
      <c r="AD34" s="821"/>
      <c r="AE34" s="821"/>
      <c r="AF34" s="821"/>
      <c r="AG34" s="821"/>
      <c r="AH34" s="821"/>
    </row>
    <row r="35" spans="1:34" s="360" customFormat="1" ht="26.1" customHeight="1" x14ac:dyDescent="0.2">
      <c r="A35" s="1527"/>
      <c r="B35" s="945" t="s">
        <v>1612</v>
      </c>
      <c r="C35" s="856">
        <v>70208.439223851645</v>
      </c>
      <c r="D35" s="856">
        <v>85949.943295104924</v>
      </c>
      <c r="E35" s="856">
        <v>102248.90030195611</v>
      </c>
      <c r="F35" s="856">
        <v>145350.82740261132</v>
      </c>
      <c r="G35" s="856">
        <v>188291.00470283433</v>
      </c>
      <c r="H35" s="856">
        <v>421432.19971075526</v>
      </c>
      <c r="I35" s="762">
        <v>193639.54319548927</v>
      </c>
      <c r="J35" s="760">
        <v>204291.9779902898</v>
      </c>
      <c r="K35" s="760">
        <v>273197.11088965222</v>
      </c>
      <c r="L35" s="760">
        <v>274515.11545967666</v>
      </c>
      <c r="M35" s="760">
        <v>270649.44998057</v>
      </c>
      <c r="N35" s="760">
        <v>341163.00641412573</v>
      </c>
      <c r="O35" s="760">
        <v>309159.69754485931</v>
      </c>
      <c r="P35" s="760">
        <v>311897.85485004785</v>
      </c>
      <c r="Q35" s="760">
        <v>430365.76154487126</v>
      </c>
      <c r="R35" s="760">
        <v>419525.82088670187</v>
      </c>
      <c r="S35" s="857">
        <v>443510.18678974215</v>
      </c>
      <c r="T35" s="951">
        <v>421432.19971075526</v>
      </c>
      <c r="U35" s="599" t="s">
        <v>1617</v>
      </c>
      <c r="V35" s="1527"/>
      <c r="W35" s="1527"/>
      <c r="X35" s="1527"/>
      <c r="Y35" s="1527"/>
      <c r="Z35" s="1527"/>
      <c r="AA35" s="821"/>
      <c r="AB35" s="821"/>
      <c r="AC35" s="821"/>
      <c r="AD35" s="821"/>
      <c r="AE35" s="821"/>
      <c r="AF35" s="821"/>
      <c r="AG35" s="821"/>
      <c r="AH35" s="821"/>
    </row>
    <row r="36" spans="1:34" s="360" customFormat="1" ht="26.1" customHeight="1" x14ac:dyDescent="0.2">
      <c r="A36" s="1527"/>
      <c r="B36" s="945" t="s">
        <v>1613</v>
      </c>
      <c r="C36" s="856">
        <v>32442.762279456903</v>
      </c>
      <c r="D36" s="856">
        <v>42227.110137228767</v>
      </c>
      <c r="E36" s="856">
        <v>61544.788916901765</v>
      </c>
      <c r="F36" s="856">
        <v>79877.004345199734</v>
      </c>
      <c r="G36" s="856">
        <v>112529.47140026525</v>
      </c>
      <c r="H36" s="856">
        <v>164064.99052036001</v>
      </c>
      <c r="I36" s="762">
        <v>117026.38942136741</v>
      </c>
      <c r="J36" s="760">
        <v>123814.39291224697</v>
      </c>
      <c r="K36" s="760">
        <v>124844.7463988941</v>
      </c>
      <c r="L36" s="760">
        <v>124509.73883867204</v>
      </c>
      <c r="M36" s="760">
        <v>126838.06091134492</v>
      </c>
      <c r="N36" s="760">
        <v>137940.29506926399</v>
      </c>
      <c r="O36" s="760">
        <v>137496.05206741867</v>
      </c>
      <c r="P36" s="760">
        <v>134339.24806123969</v>
      </c>
      <c r="Q36" s="760">
        <v>140853.42872048373</v>
      </c>
      <c r="R36" s="760">
        <v>144180.30261656563</v>
      </c>
      <c r="S36" s="857">
        <v>152667.35658412348</v>
      </c>
      <c r="T36" s="951">
        <v>164064.99052036001</v>
      </c>
      <c r="U36" s="599" t="s">
        <v>1616</v>
      </c>
      <c r="V36" s="1527"/>
      <c r="W36" s="1527"/>
      <c r="X36" s="1527"/>
      <c r="Y36" s="1527"/>
      <c r="Z36" s="1527"/>
      <c r="AA36" s="821"/>
      <c r="AB36" s="821"/>
      <c r="AC36" s="821"/>
      <c r="AD36" s="821"/>
      <c r="AE36" s="821"/>
      <c r="AF36" s="821"/>
      <c r="AG36" s="821"/>
      <c r="AH36" s="821"/>
    </row>
    <row r="37" spans="1:34" s="355" customFormat="1" ht="26.1" customHeight="1" x14ac:dyDescent="0.2">
      <c r="A37" s="1527"/>
      <c r="B37" s="944" t="s">
        <v>1495</v>
      </c>
      <c r="C37" s="852">
        <v>379090.89624651906</v>
      </c>
      <c r="D37" s="852">
        <v>379782.58799817436</v>
      </c>
      <c r="E37" s="852">
        <v>417048.75337979198</v>
      </c>
      <c r="F37" s="852">
        <v>597124.57947124576</v>
      </c>
      <c r="G37" s="852">
        <v>977522.48258254142</v>
      </c>
      <c r="H37" s="852">
        <v>1526646.2100074477</v>
      </c>
      <c r="I37" s="765">
        <v>1012622.3202458498</v>
      </c>
      <c r="J37" s="763">
        <v>1121364.6775970082</v>
      </c>
      <c r="K37" s="763">
        <v>1158860.0395688224</v>
      </c>
      <c r="L37" s="763">
        <v>1216310.2386141254</v>
      </c>
      <c r="M37" s="763">
        <v>1224769.7304865832</v>
      </c>
      <c r="N37" s="763">
        <v>1443399.7139304548</v>
      </c>
      <c r="O37" s="763">
        <v>1431243.9021193031</v>
      </c>
      <c r="P37" s="763">
        <v>1420432.6612485764</v>
      </c>
      <c r="Q37" s="763">
        <v>1415409.9087838379</v>
      </c>
      <c r="R37" s="763">
        <v>1420010.7673762427</v>
      </c>
      <c r="S37" s="853">
        <v>1452630.1090885154</v>
      </c>
      <c r="T37" s="952">
        <v>1526646.2100074477</v>
      </c>
      <c r="U37" s="597" t="s">
        <v>1011</v>
      </c>
      <c r="V37" s="1527"/>
      <c r="W37" s="1527"/>
      <c r="X37" s="1527"/>
      <c r="Y37" s="1527"/>
      <c r="Z37" s="1527"/>
      <c r="AA37" s="821"/>
      <c r="AB37" s="821"/>
      <c r="AC37" s="821"/>
      <c r="AD37" s="821"/>
      <c r="AE37" s="821"/>
      <c r="AF37" s="821"/>
      <c r="AG37" s="821"/>
      <c r="AH37" s="821"/>
    </row>
    <row r="38" spans="1:34" s="355" customFormat="1" ht="26.1" customHeight="1" thickBot="1" x14ac:dyDescent="0.25">
      <c r="A38" s="1527"/>
      <c r="B38" s="1125"/>
      <c r="C38" s="959"/>
      <c r="D38" s="959"/>
      <c r="E38" s="959"/>
      <c r="F38" s="959"/>
      <c r="G38" s="959"/>
      <c r="H38" s="964"/>
      <c r="I38" s="960"/>
      <c r="J38" s="961"/>
      <c r="K38" s="961"/>
      <c r="L38" s="961"/>
      <c r="M38" s="961"/>
      <c r="N38" s="961"/>
      <c r="O38" s="961"/>
      <c r="P38" s="961"/>
      <c r="Q38" s="961"/>
      <c r="R38" s="961"/>
      <c r="S38" s="963"/>
      <c r="T38" s="1122"/>
      <c r="U38" s="1130"/>
      <c r="V38" s="1527"/>
      <c r="W38" s="1527"/>
      <c r="X38" s="1527"/>
      <c r="Y38" s="1527"/>
      <c r="Z38" s="1527"/>
      <c r="AA38" s="821"/>
      <c r="AB38" s="821"/>
      <c r="AC38" s="821"/>
      <c r="AD38" s="821"/>
      <c r="AE38" s="821"/>
      <c r="AF38" s="821"/>
      <c r="AG38" s="821"/>
      <c r="AH38" s="821"/>
    </row>
    <row r="39" spans="1:34" s="360" customFormat="1" ht="12" customHeight="1" thickTop="1" x14ac:dyDescent="0.2">
      <c r="A39" s="1527"/>
      <c r="B39" s="1123"/>
      <c r="C39" s="327"/>
      <c r="D39" s="327"/>
      <c r="E39" s="327"/>
      <c r="F39" s="327"/>
      <c r="G39" s="327"/>
      <c r="H39" s="327"/>
      <c r="I39" s="887"/>
      <c r="J39" s="855"/>
      <c r="K39" s="855"/>
      <c r="L39" s="855"/>
      <c r="M39" s="855"/>
      <c r="N39" s="855"/>
      <c r="O39" s="855"/>
      <c r="P39" s="855"/>
      <c r="Q39" s="855"/>
      <c r="R39" s="855"/>
      <c r="S39" s="942"/>
      <c r="T39" s="359"/>
      <c r="U39" s="600"/>
      <c r="V39" s="1527"/>
      <c r="W39" s="1527"/>
      <c r="X39" s="1527"/>
      <c r="Y39" s="1527"/>
      <c r="Z39" s="1527"/>
      <c r="AA39" s="821"/>
      <c r="AB39" s="821"/>
      <c r="AC39" s="821"/>
      <c r="AD39" s="821"/>
      <c r="AE39" s="821"/>
      <c r="AF39" s="821"/>
      <c r="AG39" s="821"/>
      <c r="AH39" s="821"/>
    </row>
    <row r="40" spans="1:34" s="355" customFormat="1" ht="26.1" customHeight="1" x14ac:dyDescent="0.2">
      <c r="A40" s="1527"/>
      <c r="B40" s="944" t="s">
        <v>1496</v>
      </c>
      <c r="C40" s="356"/>
      <c r="D40" s="356"/>
      <c r="E40" s="356"/>
      <c r="F40" s="356"/>
      <c r="G40" s="356"/>
      <c r="H40" s="356"/>
      <c r="I40" s="885"/>
      <c r="J40" s="851"/>
      <c r="K40" s="851"/>
      <c r="L40" s="851"/>
      <c r="M40" s="851"/>
      <c r="N40" s="851"/>
      <c r="O40" s="851"/>
      <c r="P40" s="851"/>
      <c r="Q40" s="851"/>
      <c r="R40" s="851"/>
      <c r="S40" s="941"/>
      <c r="T40" s="850"/>
      <c r="U40" s="597" t="s">
        <v>1228</v>
      </c>
      <c r="V40" s="1527"/>
      <c r="W40" s="1527"/>
      <c r="X40" s="1527"/>
      <c r="Y40" s="1527"/>
      <c r="Z40" s="1527"/>
      <c r="AA40" s="821"/>
      <c r="AB40" s="821"/>
      <c r="AC40" s="821"/>
      <c r="AD40" s="821"/>
      <c r="AE40" s="821"/>
      <c r="AF40" s="821"/>
      <c r="AG40" s="821"/>
      <c r="AH40" s="821"/>
    </row>
    <row r="41" spans="1:34" s="355" customFormat="1" ht="12" customHeight="1" x14ac:dyDescent="0.2">
      <c r="A41" s="1527"/>
      <c r="B41" s="944"/>
      <c r="C41" s="356"/>
      <c r="D41" s="356"/>
      <c r="E41" s="356"/>
      <c r="F41" s="356"/>
      <c r="G41" s="356"/>
      <c r="H41" s="356"/>
      <c r="I41" s="885"/>
      <c r="J41" s="851"/>
      <c r="K41" s="851"/>
      <c r="L41" s="851"/>
      <c r="M41" s="851"/>
      <c r="N41" s="851"/>
      <c r="O41" s="851"/>
      <c r="P41" s="851"/>
      <c r="Q41" s="851"/>
      <c r="R41" s="851"/>
      <c r="S41" s="941"/>
      <c r="T41" s="850"/>
      <c r="U41" s="1129"/>
      <c r="V41" s="1527"/>
      <c r="W41" s="1527"/>
      <c r="X41" s="1527"/>
      <c r="Y41" s="1527"/>
      <c r="Z41" s="1527"/>
      <c r="AA41" s="821"/>
      <c r="AB41" s="821"/>
      <c r="AC41" s="821"/>
      <c r="AD41" s="821"/>
      <c r="AE41" s="821"/>
      <c r="AF41" s="821"/>
      <c r="AG41" s="821"/>
      <c r="AH41" s="821"/>
    </row>
    <row r="42" spans="1:34" s="355" customFormat="1" ht="26.1" customHeight="1" x14ac:dyDescent="0.2">
      <c r="A42" s="1527"/>
      <c r="B42" s="1123" t="s">
        <v>1497</v>
      </c>
      <c r="C42" s="356"/>
      <c r="D42" s="356"/>
      <c r="E42" s="356"/>
      <c r="F42" s="356"/>
      <c r="G42" s="356"/>
      <c r="H42" s="356"/>
      <c r="I42" s="885"/>
      <c r="J42" s="851"/>
      <c r="K42" s="851"/>
      <c r="L42" s="851"/>
      <c r="M42" s="851"/>
      <c r="N42" s="851"/>
      <c r="O42" s="851"/>
      <c r="P42" s="851"/>
      <c r="Q42" s="851"/>
      <c r="R42" s="851"/>
      <c r="S42" s="941"/>
      <c r="T42" s="850"/>
      <c r="U42" s="374" t="s">
        <v>1014</v>
      </c>
      <c r="V42" s="1527"/>
      <c r="W42" s="1527"/>
      <c r="X42" s="1527"/>
      <c r="Y42" s="1527"/>
      <c r="Z42" s="1527"/>
      <c r="AA42" s="821"/>
      <c r="AB42" s="821"/>
      <c r="AC42" s="821"/>
      <c r="AD42" s="821"/>
      <c r="AE42" s="821"/>
      <c r="AF42" s="821"/>
      <c r="AG42" s="821"/>
      <c r="AH42" s="821"/>
    </row>
    <row r="43" spans="1:34" s="355" customFormat="1" ht="26.1" customHeight="1" x14ac:dyDescent="0.2">
      <c r="A43" s="1527"/>
      <c r="B43" s="1126" t="s">
        <v>931</v>
      </c>
      <c r="C43" s="1063">
        <v>0</v>
      </c>
      <c r="D43" s="1063">
        <v>0</v>
      </c>
      <c r="E43" s="1063">
        <v>0</v>
      </c>
      <c r="F43" s="1063">
        <v>0</v>
      </c>
      <c r="G43" s="1570">
        <v>0</v>
      </c>
      <c r="H43" s="1570">
        <v>2.679576305957897E-3</v>
      </c>
      <c r="I43" s="1702">
        <v>0</v>
      </c>
      <c r="J43" s="1703">
        <v>3.5558881407253919E-3</v>
      </c>
      <c r="K43" s="1703">
        <v>3.4616117803394583E-3</v>
      </c>
      <c r="L43" s="1703">
        <v>3.3172651297252581E-3</v>
      </c>
      <c r="M43" s="1703">
        <v>3.3140112047375255E-3</v>
      </c>
      <c r="N43" s="1703">
        <v>2.8281849930245151E-3</v>
      </c>
      <c r="O43" s="1703">
        <v>2.8690283528902518E-3</v>
      </c>
      <c r="P43" s="1703">
        <v>2.8134001913398595E-3</v>
      </c>
      <c r="Q43" s="1703">
        <v>2.8400631403017081E-3</v>
      </c>
      <c r="R43" s="1703">
        <v>2.8475167326300114E-3</v>
      </c>
      <c r="S43" s="1704">
        <v>2.7998271671513353E-3</v>
      </c>
      <c r="T43" s="1705">
        <v>2.679576305957897E-3</v>
      </c>
      <c r="U43" s="599" t="s">
        <v>934</v>
      </c>
      <c r="V43" s="1527"/>
      <c r="W43" s="1527"/>
      <c r="X43" s="1527"/>
      <c r="Y43" s="1527"/>
      <c r="Z43" s="1527"/>
      <c r="AA43" s="821"/>
      <c r="AB43" s="821"/>
      <c r="AC43" s="821"/>
      <c r="AD43" s="821"/>
      <c r="AE43" s="821"/>
      <c r="AF43" s="821"/>
      <c r="AG43" s="821"/>
      <c r="AH43" s="821"/>
    </row>
    <row r="44" spans="1:34" s="355" customFormat="1" ht="26.1" customHeight="1" x14ac:dyDescent="0.2">
      <c r="A44" s="1527"/>
      <c r="B44" s="1126" t="s">
        <v>950</v>
      </c>
      <c r="C44" s="1063">
        <v>1.0551559115773761E-8</v>
      </c>
      <c r="D44" s="1063">
        <v>5.2661708586939541E-9</v>
      </c>
      <c r="E44" s="1063">
        <v>2.3978011964389214E-9</v>
      </c>
      <c r="F44" s="1063">
        <v>0</v>
      </c>
      <c r="G44" s="1570">
        <v>0</v>
      </c>
      <c r="H44" s="1570">
        <v>0</v>
      </c>
      <c r="I44" s="1702">
        <v>4.3803157538391277E-7</v>
      </c>
      <c r="J44" s="1703">
        <v>0</v>
      </c>
      <c r="K44" s="1703">
        <v>0</v>
      </c>
      <c r="L44" s="1703">
        <v>0</v>
      </c>
      <c r="M44" s="1703">
        <v>0</v>
      </c>
      <c r="N44" s="1703">
        <v>0</v>
      </c>
      <c r="O44" s="1703">
        <v>0</v>
      </c>
      <c r="P44" s="1703">
        <v>0</v>
      </c>
      <c r="Q44" s="1703">
        <v>0</v>
      </c>
      <c r="R44" s="1703">
        <v>0</v>
      </c>
      <c r="S44" s="1704">
        <v>0</v>
      </c>
      <c r="T44" s="1705">
        <v>0</v>
      </c>
      <c r="U44" s="599" t="s">
        <v>1269</v>
      </c>
      <c r="V44" s="1527"/>
      <c r="W44" s="1527"/>
      <c r="X44" s="1527"/>
      <c r="Y44" s="1527"/>
      <c r="Z44" s="1527"/>
      <c r="AA44" s="821"/>
      <c r="AB44" s="821"/>
      <c r="AC44" s="821"/>
      <c r="AD44" s="821"/>
      <c r="AE44" s="821"/>
      <c r="AF44" s="821"/>
      <c r="AG44" s="821"/>
      <c r="AH44" s="821"/>
    </row>
    <row r="45" spans="1:34" s="355" customFormat="1" ht="26.1" customHeight="1" x14ac:dyDescent="0.2">
      <c r="A45" s="1527"/>
      <c r="B45" s="1126" t="s">
        <v>1016</v>
      </c>
      <c r="C45" s="1063">
        <v>0.99932663244534192</v>
      </c>
      <c r="D45" s="1063">
        <v>0.99845306305789694</v>
      </c>
      <c r="E45" s="1063">
        <v>0.99800533904020139</v>
      </c>
      <c r="F45" s="1063">
        <v>0.99802244622015823</v>
      </c>
      <c r="G45" s="1570">
        <v>0.99842329046520706</v>
      </c>
      <c r="H45" s="1570">
        <v>0.99615306969499695</v>
      </c>
      <c r="I45" s="1702">
        <v>0.99849996631050231</v>
      </c>
      <c r="J45" s="1703">
        <v>0.99514579352984867</v>
      </c>
      <c r="K45" s="1703">
        <v>0.99530002832198028</v>
      </c>
      <c r="L45" s="1703">
        <v>0.99555214359057853</v>
      </c>
      <c r="M45" s="1703">
        <v>0.99557537815263797</v>
      </c>
      <c r="N45" s="1703">
        <v>0.99626450439953151</v>
      </c>
      <c r="O45" s="1703">
        <v>0.99623146794027073</v>
      </c>
      <c r="P45" s="1703">
        <v>0.99632601453041858</v>
      </c>
      <c r="Q45" s="1703">
        <v>0.99631212362521837</v>
      </c>
      <c r="R45" s="1703">
        <v>0.99624987790066644</v>
      </c>
      <c r="S45" s="1704">
        <v>0.99593970623938455</v>
      </c>
      <c r="T45" s="1705">
        <v>0.99615306969499695</v>
      </c>
      <c r="U45" s="599" t="s">
        <v>294</v>
      </c>
      <c r="V45" s="1527"/>
      <c r="W45" s="1527"/>
      <c r="X45" s="1527"/>
      <c r="Y45" s="1527"/>
      <c r="Z45" s="1527"/>
      <c r="AA45" s="821"/>
      <c r="AB45" s="821"/>
      <c r="AC45" s="821"/>
      <c r="AD45" s="821"/>
      <c r="AE45" s="821"/>
      <c r="AF45" s="821"/>
      <c r="AG45" s="821"/>
      <c r="AH45" s="821"/>
    </row>
    <row r="46" spans="1:34" s="355" customFormat="1" ht="26.1" customHeight="1" x14ac:dyDescent="0.2">
      <c r="A46" s="1527"/>
      <c r="B46" s="1126" t="s">
        <v>932</v>
      </c>
      <c r="C46" s="1063">
        <v>6.7335700309888841E-4</v>
      </c>
      <c r="D46" s="1063">
        <v>1.5469316759322135E-3</v>
      </c>
      <c r="E46" s="1063">
        <v>1.9946585619973916E-3</v>
      </c>
      <c r="F46" s="1063">
        <v>1.9775537798418529E-3</v>
      </c>
      <c r="G46" s="1570">
        <v>1.5767095347929477E-3</v>
      </c>
      <c r="H46" s="1570">
        <v>1.1673539990452143E-3</v>
      </c>
      <c r="I46" s="1702">
        <v>1.4995956579223503E-3</v>
      </c>
      <c r="J46" s="1703">
        <v>1.2983183294258049E-3</v>
      </c>
      <c r="K46" s="1703">
        <v>1.2383598976801926E-3</v>
      </c>
      <c r="L46" s="1703">
        <v>1.1305912796961543E-3</v>
      </c>
      <c r="M46" s="1703">
        <v>1.1106106426245503E-3</v>
      </c>
      <c r="N46" s="1703">
        <v>9.0731060744399618E-4</v>
      </c>
      <c r="O46" s="1703">
        <v>8.9950370683899918E-4</v>
      </c>
      <c r="P46" s="1703">
        <v>8.6058527824143659E-4</v>
      </c>
      <c r="Q46" s="1703">
        <v>8.4781323448002838E-4</v>
      </c>
      <c r="R46" s="1703">
        <v>9.0260536670355132E-4</v>
      </c>
      <c r="S46" s="1704">
        <v>1.2604665934639791E-3</v>
      </c>
      <c r="T46" s="1705">
        <v>1.1673539990452143E-3</v>
      </c>
      <c r="U46" s="599" t="s">
        <v>1225</v>
      </c>
      <c r="V46" s="1527"/>
      <c r="W46" s="1527"/>
      <c r="X46" s="1527"/>
      <c r="Y46" s="1527"/>
      <c r="Z46" s="1527"/>
      <c r="AA46" s="821"/>
      <c r="AB46" s="821"/>
      <c r="AC46" s="821"/>
      <c r="AD46" s="821"/>
      <c r="AE46" s="821"/>
      <c r="AF46" s="821"/>
      <c r="AG46" s="821"/>
      <c r="AH46" s="821"/>
    </row>
    <row r="47" spans="1:34" s="355" customFormat="1" ht="26.1" customHeight="1" x14ac:dyDescent="0.2">
      <c r="A47" s="1527"/>
      <c r="B47" s="1127" t="s">
        <v>1495</v>
      </c>
      <c r="C47" s="1064">
        <v>0.99999999999999989</v>
      </c>
      <c r="D47" s="1064">
        <v>1</v>
      </c>
      <c r="E47" s="1064">
        <v>1</v>
      </c>
      <c r="F47" s="1064">
        <v>1</v>
      </c>
      <c r="G47" s="1064">
        <v>1</v>
      </c>
      <c r="H47" s="1064">
        <v>1</v>
      </c>
      <c r="I47" s="1706">
        <v>1</v>
      </c>
      <c r="J47" s="1707">
        <v>0.99999999999999989</v>
      </c>
      <c r="K47" s="1707">
        <v>0.99999999999999989</v>
      </c>
      <c r="L47" s="1707">
        <v>1</v>
      </c>
      <c r="M47" s="1707">
        <v>1</v>
      </c>
      <c r="N47" s="1707">
        <v>1</v>
      </c>
      <c r="O47" s="1707">
        <v>1</v>
      </c>
      <c r="P47" s="1707">
        <v>0.99999999999999989</v>
      </c>
      <c r="Q47" s="1707">
        <v>1.0000000000000002</v>
      </c>
      <c r="R47" s="1707">
        <v>1</v>
      </c>
      <c r="S47" s="1708">
        <v>0.99999999999999989</v>
      </c>
      <c r="T47" s="1709">
        <v>1</v>
      </c>
      <c r="U47" s="597" t="s">
        <v>1011</v>
      </c>
      <c r="V47" s="1527"/>
      <c r="W47" s="1527"/>
      <c r="X47" s="1527"/>
      <c r="Y47" s="1527"/>
      <c r="Z47" s="1527"/>
      <c r="AA47" s="821"/>
      <c r="AB47" s="821"/>
      <c r="AC47" s="821"/>
      <c r="AD47" s="821"/>
      <c r="AE47" s="821"/>
      <c r="AF47" s="821"/>
      <c r="AG47" s="821"/>
      <c r="AH47" s="821"/>
    </row>
    <row r="48" spans="1:34" s="355" customFormat="1" ht="12" customHeight="1" x14ac:dyDescent="0.2">
      <c r="A48" s="1527"/>
      <c r="B48" s="1127"/>
      <c r="C48" s="1063"/>
      <c r="D48" s="1063"/>
      <c r="E48" s="1063"/>
      <c r="F48" s="1063"/>
      <c r="G48" s="1063"/>
      <c r="H48" s="1063"/>
      <c r="I48" s="1710"/>
      <c r="J48" s="1711"/>
      <c r="K48" s="1711"/>
      <c r="L48" s="1711"/>
      <c r="M48" s="1711"/>
      <c r="N48" s="1711"/>
      <c r="O48" s="1711"/>
      <c r="P48" s="1711"/>
      <c r="Q48" s="1711"/>
      <c r="R48" s="1711"/>
      <c r="S48" s="1712"/>
      <c r="T48" s="1713"/>
      <c r="U48" s="1129"/>
      <c r="V48" s="1527"/>
      <c r="W48" s="1527"/>
      <c r="X48" s="1527"/>
      <c r="Y48" s="1527"/>
      <c r="Z48" s="1527"/>
      <c r="AA48" s="821"/>
      <c r="AB48" s="821"/>
      <c r="AC48" s="821"/>
      <c r="AD48" s="821"/>
      <c r="AE48" s="821"/>
      <c r="AF48" s="821"/>
      <c r="AG48" s="821"/>
      <c r="AH48" s="821"/>
    </row>
    <row r="49" spans="1:34" s="355" customFormat="1" ht="26.1" customHeight="1" x14ac:dyDescent="0.2">
      <c r="A49" s="1527"/>
      <c r="B49" s="1128" t="s">
        <v>1498</v>
      </c>
      <c r="C49" s="1063"/>
      <c r="D49" s="1063"/>
      <c r="E49" s="1063"/>
      <c r="F49" s="1063"/>
      <c r="G49" s="1063"/>
      <c r="H49" s="1063"/>
      <c r="I49" s="1710"/>
      <c r="J49" s="1711"/>
      <c r="K49" s="1711"/>
      <c r="L49" s="1711"/>
      <c r="M49" s="1711"/>
      <c r="N49" s="1711"/>
      <c r="O49" s="1711"/>
      <c r="P49" s="1711"/>
      <c r="Q49" s="1711"/>
      <c r="R49" s="1711"/>
      <c r="S49" s="1712"/>
      <c r="T49" s="1713"/>
      <c r="U49" s="374" t="s">
        <v>1015</v>
      </c>
      <c r="V49" s="1527"/>
      <c r="W49" s="1527"/>
      <c r="X49" s="1527"/>
      <c r="Y49" s="1527"/>
      <c r="Z49" s="1527"/>
      <c r="AA49" s="821"/>
      <c r="AB49" s="821"/>
      <c r="AC49" s="821"/>
      <c r="AD49" s="821"/>
      <c r="AE49" s="821"/>
      <c r="AF49" s="821"/>
      <c r="AG49" s="821"/>
      <c r="AH49" s="821"/>
    </row>
    <row r="50" spans="1:34" s="355" customFormat="1" ht="26.1" customHeight="1" x14ac:dyDescent="0.2">
      <c r="A50" s="1527"/>
      <c r="B50" s="1126" t="s">
        <v>1499</v>
      </c>
      <c r="C50" s="1063">
        <v>0.76886410469813593</v>
      </c>
      <c r="D50" s="1063">
        <v>0.65121415757442447</v>
      </c>
      <c r="E50" s="1063">
        <v>0.69157000383601652</v>
      </c>
      <c r="F50" s="1063">
        <v>0.74131038610576094</v>
      </c>
      <c r="G50" s="1063">
        <v>0.84723776645495608</v>
      </c>
      <c r="H50" s="1063">
        <v>0.695494147822875</v>
      </c>
      <c r="I50" s="1710">
        <v>0.83936917487214724</v>
      </c>
      <c r="J50" s="1711">
        <v>0.77287419329989104</v>
      </c>
      <c r="K50" s="1711">
        <v>0.77617666735139856</v>
      </c>
      <c r="L50" s="1711">
        <v>0.7729786470406701</v>
      </c>
      <c r="M50" s="1711">
        <v>0.78054246078814382</v>
      </c>
      <c r="N50" s="1711">
        <v>0.68124118695774727</v>
      </c>
      <c r="O50" s="1711">
        <v>0.67419336441262567</v>
      </c>
      <c r="P50" s="1711">
        <v>0.67037218514390373</v>
      </c>
      <c r="Q50" s="1711">
        <v>0.66658623231368341</v>
      </c>
      <c r="R50" s="1711">
        <v>0.66895042691891871</v>
      </c>
      <c r="S50" s="1712">
        <v>0.67738617625287956</v>
      </c>
      <c r="T50" s="1713">
        <v>0.695494147822875</v>
      </c>
      <c r="U50" s="599" t="s">
        <v>1301</v>
      </c>
      <c r="V50" s="1527"/>
      <c r="W50" s="1527"/>
      <c r="X50" s="1527"/>
      <c r="Y50" s="1527"/>
      <c r="Z50" s="1527"/>
      <c r="AA50" s="821"/>
      <c r="AB50" s="821"/>
      <c r="AC50" s="821"/>
      <c r="AD50" s="821"/>
      <c r="AE50" s="821"/>
      <c r="AF50" s="821"/>
      <c r="AG50" s="821"/>
      <c r="AH50" s="821"/>
    </row>
    <row r="51" spans="1:34" s="355" customFormat="1" ht="26.1" customHeight="1" x14ac:dyDescent="0.2">
      <c r="A51" s="1527"/>
      <c r="B51" s="1126" t="s">
        <v>1500</v>
      </c>
      <c r="C51" s="1063">
        <v>0.23113589530186415</v>
      </c>
      <c r="D51" s="1063">
        <v>0.34878584242557553</v>
      </c>
      <c r="E51" s="1063">
        <v>0.30842999616398342</v>
      </c>
      <c r="F51" s="1063">
        <v>0.25868961389423906</v>
      </c>
      <c r="G51" s="1063">
        <v>0.15276223354504384</v>
      </c>
      <c r="H51" s="1063">
        <v>0.30450585217712506</v>
      </c>
      <c r="I51" s="1710">
        <v>0.16063082512785282</v>
      </c>
      <c r="J51" s="1711">
        <v>0.22712580670010904</v>
      </c>
      <c r="K51" s="1711">
        <v>0.22382333264860155</v>
      </c>
      <c r="L51" s="1711">
        <v>0.22702135295932985</v>
      </c>
      <c r="M51" s="1711">
        <v>0.21945753921185621</v>
      </c>
      <c r="N51" s="1711">
        <v>0.31875881304225273</v>
      </c>
      <c r="O51" s="1711">
        <v>0.32580663558737438</v>
      </c>
      <c r="P51" s="1711">
        <v>0.32962781485609627</v>
      </c>
      <c r="Q51" s="1711">
        <v>0.33341376768631648</v>
      </c>
      <c r="R51" s="1711">
        <v>0.33104957308108124</v>
      </c>
      <c r="S51" s="1712">
        <v>0.3226138237471205</v>
      </c>
      <c r="T51" s="1713">
        <v>0.30450585217712506</v>
      </c>
      <c r="U51" s="599" t="s">
        <v>1302</v>
      </c>
      <c r="V51" s="1527"/>
      <c r="W51" s="1527"/>
      <c r="X51" s="1527"/>
      <c r="Y51" s="1527"/>
      <c r="Z51" s="1527"/>
      <c r="AA51" s="821"/>
      <c r="AB51" s="821"/>
      <c r="AC51" s="821"/>
      <c r="AD51" s="821"/>
      <c r="AE51" s="821"/>
      <c r="AF51" s="821"/>
      <c r="AG51" s="821"/>
      <c r="AH51" s="821"/>
    </row>
    <row r="52" spans="1:34" s="355" customFormat="1" ht="26.1" customHeight="1" x14ac:dyDescent="0.2">
      <c r="A52" s="1527"/>
      <c r="B52" s="1127" t="s">
        <v>1495</v>
      </c>
      <c r="C52" s="1064">
        <v>1</v>
      </c>
      <c r="D52" s="1064">
        <v>1</v>
      </c>
      <c r="E52" s="1064">
        <v>1</v>
      </c>
      <c r="F52" s="1064">
        <v>1</v>
      </c>
      <c r="G52" s="1064">
        <v>0.99999999999999989</v>
      </c>
      <c r="H52" s="1064">
        <v>1</v>
      </c>
      <c r="I52" s="1714">
        <v>1</v>
      </c>
      <c r="J52" s="1707">
        <v>1</v>
      </c>
      <c r="K52" s="1707">
        <v>1</v>
      </c>
      <c r="L52" s="1707">
        <v>1</v>
      </c>
      <c r="M52" s="1707">
        <v>1</v>
      </c>
      <c r="N52" s="1707">
        <v>1</v>
      </c>
      <c r="O52" s="1707">
        <v>1</v>
      </c>
      <c r="P52" s="1707">
        <v>1</v>
      </c>
      <c r="Q52" s="1707">
        <v>0.99999999999999989</v>
      </c>
      <c r="R52" s="1707">
        <v>1</v>
      </c>
      <c r="S52" s="1708">
        <v>1</v>
      </c>
      <c r="T52" s="1709">
        <v>1</v>
      </c>
      <c r="U52" s="597" t="s">
        <v>1011</v>
      </c>
      <c r="V52" s="1527"/>
      <c r="W52" s="1527"/>
      <c r="X52" s="1527"/>
      <c r="Y52" s="1527"/>
      <c r="Z52" s="1527"/>
      <c r="AA52" s="821"/>
      <c r="AB52" s="821"/>
      <c r="AC52" s="821"/>
      <c r="AD52" s="821"/>
      <c r="AE52" s="821"/>
      <c r="AF52" s="821"/>
      <c r="AG52" s="821"/>
      <c r="AH52" s="821"/>
    </row>
    <row r="53" spans="1:34" s="355" customFormat="1" ht="26.25" customHeight="1" thickBot="1" x14ac:dyDescent="0.25">
      <c r="A53" s="1527"/>
      <c r="B53" s="1125"/>
      <c r="C53" s="959"/>
      <c r="D53" s="959"/>
      <c r="E53" s="959"/>
      <c r="F53" s="964"/>
      <c r="G53" s="964"/>
      <c r="H53" s="964"/>
      <c r="I53" s="960"/>
      <c r="J53" s="961"/>
      <c r="K53" s="961"/>
      <c r="L53" s="961"/>
      <c r="M53" s="961"/>
      <c r="N53" s="961"/>
      <c r="O53" s="961"/>
      <c r="P53" s="961"/>
      <c r="Q53" s="961"/>
      <c r="R53" s="961"/>
      <c r="S53" s="963"/>
      <c r="T53" s="1122"/>
      <c r="U53" s="908"/>
      <c r="V53" s="1527"/>
      <c r="W53" s="1527"/>
      <c r="X53" s="1527"/>
      <c r="Y53" s="1527"/>
      <c r="Z53" s="1527"/>
      <c r="AA53" s="821"/>
      <c r="AB53" s="821"/>
      <c r="AC53" s="821"/>
      <c r="AD53" s="821"/>
      <c r="AE53" s="821"/>
      <c r="AF53" s="821"/>
      <c r="AG53" s="821"/>
      <c r="AH53" s="821"/>
    </row>
    <row r="54" spans="1:34" s="754" customFormat="1" ht="24.95" customHeight="1" thickTop="1" x14ac:dyDescent="0.2">
      <c r="B54" s="749"/>
      <c r="C54" s="492"/>
      <c r="D54" s="492"/>
      <c r="E54" s="492"/>
      <c r="F54" s="492"/>
      <c r="G54" s="492"/>
      <c r="H54" s="492"/>
      <c r="I54" s="492"/>
      <c r="J54" s="492"/>
      <c r="K54" s="492"/>
      <c r="L54" s="492"/>
      <c r="M54" s="492"/>
      <c r="N54" s="492"/>
      <c r="O54" s="492"/>
      <c r="P54" s="492"/>
      <c r="Q54" s="492"/>
      <c r="R54" s="492"/>
      <c r="S54" s="492"/>
      <c r="T54" s="492"/>
      <c r="U54" s="749"/>
      <c r="V54" s="1527"/>
      <c r="W54" s="1527"/>
      <c r="X54" s="1527"/>
      <c r="Y54" s="1527"/>
      <c r="Z54" s="1527"/>
      <c r="AA54" s="786"/>
      <c r="AB54" s="786"/>
      <c r="AC54" s="786"/>
      <c r="AD54" s="786"/>
      <c r="AE54" s="786"/>
      <c r="AF54" s="786"/>
      <c r="AG54" s="786"/>
    </row>
    <row r="55" spans="1:34" s="754" customFormat="1" ht="15" customHeight="1" x14ac:dyDescent="0.2">
      <c r="B55" s="787"/>
      <c r="C55" s="492"/>
      <c r="D55" s="492"/>
      <c r="E55" s="492"/>
      <c r="F55" s="492"/>
      <c r="G55" s="492"/>
      <c r="H55" s="492"/>
      <c r="I55" s="492"/>
      <c r="J55" s="492"/>
      <c r="K55" s="492"/>
      <c r="L55" s="492"/>
      <c r="M55" s="492"/>
      <c r="N55" s="492"/>
      <c r="O55" s="492"/>
      <c r="P55" s="492"/>
      <c r="Q55" s="492"/>
      <c r="R55" s="492"/>
      <c r="S55" s="492"/>
      <c r="T55" s="492"/>
      <c r="V55" s="1527"/>
      <c r="W55" s="1527"/>
      <c r="X55" s="1527"/>
      <c r="Y55" s="1527"/>
      <c r="Z55" s="1527"/>
      <c r="AA55" s="786"/>
      <c r="AB55" s="786"/>
      <c r="AC55" s="786"/>
      <c r="AD55" s="786"/>
      <c r="AE55" s="786"/>
      <c r="AF55" s="786"/>
      <c r="AG55" s="786"/>
    </row>
    <row r="56" spans="1:34" s="789" customFormat="1" ht="36.75" x14ac:dyDescent="0.2">
      <c r="B56" s="1788" t="s">
        <v>1791</v>
      </c>
      <c r="C56" s="1788"/>
      <c r="D56" s="1788"/>
      <c r="E56" s="1788"/>
      <c r="F56" s="1788"/>
      <c r="G56" s="1788"/>
      <c r="H56" s="1788"/>
      <c r="I56" s="1788"/>
      <c r="J56" s="1788"/>
      <c r="K56" s="1788"/>
      <c r="L56" s="1789" t="s">
        <v>1790</v>
      </c>
      <c r="M56" s="1789"/>
      <c r="N56" s="1789"/>
      <c r="O56" s="1789"/>
      <c r="P56" s="1789"/>
      <c r="Q56" s="1789"/>
      <c r="R56" s="1789"/>
      <c r="S56" s="1789"/>
      <c r="T56" s="1789"/>
      <c r="U56" s="1789"/>
      <c r="V56" s="1527"/>
      <c r="W56" s="1527"/>
      <c r="X56" s="1527"/>
      <c r="Y56" s="1527"/>
      <c r="Z56" s="1527"/>
      <c r="AA56" s="788"/>
      <c r="AB56" s="788"/>
      <c r="AC56" s="788"/>
      <c r="AD56" s="788"/>
      <c r="AE56" s="788"/>
      <c r="AF56" s="788"/>
      <c r="AG56" s="788"/>
    </row>
    <row r="57" spans="1:34" s="754" customFormat="1" ht="12.75" customHeight="1" x14ac:dyDescent="0.2">
      <c r="B57" s="790"/>
      <c r="C57" s="753"/>
      <c r="D57" s="753"/>
      <c r="E57" s="753"/>
      <c r="F57" s="753"/>
      <c r="G57" s="753"/>
      <c r="H57" s="753"/>
      <c r="I57" s="753"/>
      <c r="J57" s="753"/>
      <c r="K57" s="753"/>
      <c r="L57" s="753"/>
      <c r="M57" s="753"/>
      <c r="N57" s="753"/>
      <c r="O57" s="753"/>
      <c r="P57" s="753"/>
      <c r="Q57" s="753"/>
      <c r="R57" s="753"/>
      <c r="S57" s="753"/>
      <c r="T57" s="753"/>
      <c r="V57" s="1527"/>
      <c r="W57" s="1527"/>
      <c r="X57" s="1527"/>
      <c r="Y57" s="1527"/>
      <c r="Z57" s="1527"/>
      <c r="AA57" s="786"/>
      <c r="AB57" s="786"/>
      <c r="AC57" s="786"/>
      <c r="AD57" s="786"/>
      <c r="AE57" s="786"/>
      <c r="AF57" s="786"/>
      <c r="AG57" s="786"/>
    </row>
    <row r="58" spans="1:34" s="793" customFormat="1" ht="24.95" customHeight="1" x14ac:dyDescent="0.2">
      <c r="B58" s="1656" t="s">
        <v>1718</v>
      </c>
      <c r="C58" s="791"/>
      <c r="D58" s="791"/>
      <c r="E58" s="791"/>
      <c r="F58" s="791"/>
      <c r="G58" s="791"/>
      <c r="H58" s="791"/>
      <c r="I58" s="791"/>
      <c r="J58" s="791"/>
      <c r="K58" s="791"/>
      <c r="L58" s="791"/>
      <c r="M58" s="791"/>
      <c r="N58" s="791"/>
      <c r="O58" s="791"/>
      <c r="P58" s="791"/>
      <c r="Q58" s="791"/>
      <c r="R58" s="791"/>
      <c r="S58" s="791"/>
      <c r="T58" s="791"/>
      <c r="U58" s="679" t="s">
        <v>1722</v>
      </c>
      <c r="V58" s="1527"/>
      <c r="W58" s="1527"/>
      <c r="X58" s="1527"/>
      <c r="Y58" s="1527"/>
      <c r="Z58" s="1527"/>
      <c r="AA58" s="792"/>
      <c r="AB58" s="792"/>
      <c r="AC58" s="792"/>
      <c r="AD58" s="792"/>
      <c r="AE58" s="792"/>
      <c r="AF58" s="792"/>
      <c r="AG58" s="792"/>
    </row>
    <row r="59" spans="1:34" s="754" customFormat="1" ht="12.75" customHeight="1" thickBot="1" x14ac:dyDescent="0.25">
      <c r="B59" s="794"/>
      <c r="C59" s="492"/>
      <c r="D59" s="492"/>
      <c r="E59" s="492"/>
      <c r="F59" s="492"/>
      <c r="G59" s="492"/>
      <c r="H59" s="492"/>
      <c r="I59" s="492"/>
      <c r="J59" s="492"/>
      <c r="K59" s="492"/>
      <c r="L59" s="492"/>
      <c r="M59" s="492"/>
      <c r="N59" s="492"/>
      <c r="O59" s="492"/>
      <c r="P59" s="492"/>
      <c r="Q59" s="492"/>
      <c r="R59" s="492"/>
      <c r="S59" s="492"/>
      <c r="T59" s="492"/>
      <c r="U59" s="794"/>
      <c r="V59" s="1527"/>
      <c r="W59" s="1527"/>
      <c r="X59" s="1527"/>
      <c r="Y59" s="1527"/>
      <c r="Z59" s="1527"/>
      <c r="AA59" s="786"/>
      <c r="AB59" s="786"/>
      <c r="AC59" s="786"/>
      <c r="AD59" s="786"/>
      <c r="AE59" s="786"/>
      <c r="AF59" s="786"/>
      <c r="AG59" s="786"/>
    </row>
    <row r="60" spans="1:34" s="795" customFormat="1" ht="27" customHeight="1" thickTop="1" x14ac:dyDescent="0.2">
      <c r="B60" s="1790" t="s">
        <v>883</v>
      </c>
      <c r="C60" s="1736">
        <v>2015</v>
      </c>
      <c r="D60" s="1736">
        <v>2016</v>
      </c>
      <c r="E60" s="1736">
        <v>2017</v>
      </c>
      <c r="F60" s="1736">
        <v>2018</v>
      </c>
      <c r="G60" s="1736">
        <v>2019</v>
      </c>
      <c r="H60" s="1736">
        <v>2020</v>
      </c>
      <c r="I60" s="1763">
        <v>2020</v>
      </c>
      <c r="J60" s="1764"/>
      <c r="K60" s="1764"/>
      <c r="L60" s="1761">
        <v>2020</v>
      </c>
      <c r="M60" s="1761"/>
      <c r="N60" s="1761"/>
      <c r="O60" s="1761"/>
      <c r="P60" s="1761"/>
      <c r="Q60" s="1761"/>
      <c r="R60" s="1761"/>
      <c r="S60" s="1761"/>
      <c r="T60" s="1762"/>
      <c r="U60" s="1793" t="s">
        <v>882</v>
      </c>
      <c r="V60" s="1527"/>
      <c r="W60" s="1527"/>
      <c r="X60" s="1527"/>
      <c r="Y60" s="1527"/>
      <c r="Z60" s="1527"/>
    </row>
    <row r="61" spans="1:34" s="796" customFormat="1" ht="24.95" customHeight="1" x14ac:dyDescent="0.2">
      <c r="B61" s="1791"/>
      <c r="C61" s="1737"/>
      <c r="D61" s="1737"/>
      <c r="E61" s="1737"/>
      <c r="F61" s="1737"/>
      <c r="G61" s="1737"/>
      <c r="H61" s="1737"/>
      <c r="I61" s="362" t="s">
        <v>372</v>
      </c>
      <c r="J61" s="363" t="s">
        <v>373</v>
      </c>
      <c r="K61" s="363" t="s">
        <v>374</v>
      </c>
      <c r="L61" s="363" t="s">
        <v>375</v>
      </c>
      <c r="M61" s="363" t="s">
        <v>376</v>
      </c>
      <c r="N61" s="363" t="s">
        <v>366</v>
      </c>
      <c r="O61" s="363" t="s">
        <v>367</v>
      </c>
      <c r="P61" s="363" t="s">
        <v>368</v>
      </c>
      <c r="Q61" s="363" t="s">
        <v>369</v>
      </c>
      <c r="R61" s="363" t="s">
        <v>370</v>
      </c>
      <c r="S61" s="363" t="s">
        <v>371</v>
      </c>
      <c r="T61" s="364" t="s">
        <v>1466</v>
      </c>
      <c r="U61" s="1794"/>
      <c r="V61" s="1527"/>
      <c r="W61" s="1527"/>
      <c r="X61" s="1527"/>
      <c r="Y61" s="1527"/>
      <c r="Z61" s="1527"/>
    </row>
    <row r="62" spans="1:34" s="796" customFormat="1" ht="24.95" customHeight="1" x14ac:dyDescent="0.2">
      <c r="B62" s="1792"/>
      <c r="C62" s="1738"/>
      <c r="D62" s="1738"/>
      <c r="E62" s="1738"/>
      <c r="F62" s="1738"/>
      <c r="G62" s="1738"/>
      <c r="H62" s="1738"/>
      <c r="I62" s="365" t="s">
        <v>669</v>
      </c>
      <c r="J62" s="366" t="s">
        <v>149</v>
      </c>
      <c r="K62" s="366" t="s">
        <v>150</v>
      </c>
      <c r="L62" s="366" t="s">
        <v>151</v>
      </c>
      <c r="M62" s="366" t="s">
        <v>365</v>
      </c>
      <c r="N62" s="366" t="s">
        <v>663</v>
      </c>
      <c r="O62" s="366" t="s">
        <v>664</v>
      </c>
      <c r="P62" s="366" t="s">
        <v>665</v>
      </c>
      <c r="Q62" s="366" t="s">
        <v>666</v>
      </c>
      <c r="R62" s="366" t="s">
        <v>667</v>
      </c>
      <c r="S62" s="366" t="s">
        <v>668</v>
      </c>
      <c r="T62" s="367" t="s">
        <v>662</v>
      </c>
      <c r="U62" s="1795"/>
      <c r="V62" s="1527"/>
      <c r="W62" s="1527"/>
      <c r="X62" s="1527"/>
      <c r="Y62" s="1527"/>
      <c r="Z62" s="1527"/>
    </row>
    <row r="63" spans="1:34" s="754" customFormat="1" ht="12" customHeight="1" x14ac:dyDescent="0.2">
      <c r="B63" s="759"/>
      <c r="C63" s="748"/>
      <c r="D63" s="748"/>
      <c r="E63" s="748"/>
      <c r="F63" s="748"/>
      <c r="G63" s="748"/>
      <c r="H63" s="748"/>
      <c r="I63" s="752"/>
      <c r="J63" s="753"/>
      <c r="K63" s="753"/>
      <c r="L63" s="753"/>
      <c r="M63" s="753"/>
      <c r="N63" s="753"/>
      <c r="O63" s="753"/>
      <c r="P63" s="753"/>
      <c r="Q63" s="753"/>
      <c r="R63" s="753"/>
      <c r="S63" s="753"/>
      <c r="T63" s="751"/>
      <c r="U63" s="766"/>
      <c r="V63" s="1527"/>
      <c r="W63" s="1527"/>
      <c r="X63" s="1527"/>
      <c r="Y63" s="1527"/>
      <c r="Z63" s="1527"/>
      <c r="AA63" s="786"/>
      <c r="AB63" s="786"/>
      <c r="AC63" s="786"/>
      <c r="AD63" s="786"/>
      <c r="AE63" s="786"/>
      <c r="AF63" s="786"/>
      <c r="AG63" s="786"/>
    </row>
    <row r="64" spans="1:34" s="754" customFormat="1" ht="26.1" customHeight="1" x14ac:dyDescent="0.2">
      <c r="B64" s="817" t="s">
        <v>332</v>
      </c>
      <c r="C64" s="748"/>
      <c r="D64" s="748"/>
      <c r="E64" s="748"/>
      <c r="F64" s="748"/>
      <c r="G64" s="748"/>
      <c r="H64" s="748"/>
      <c r="I64" s="752"/>
      <c r="J64" s="753"/>
      <c r="K64" s="753"/>
      <c r="L64" s="753"/>
      <c r="M64" s="753"/>
      <c r="N64" s="753"/>
      <c r="O64" s="753"/>
      <c r="P64" s="753"/>
      <c r="Q64" s="753"/>
      <c r="R64" s="753"/>
      <c r="S64" s="753"/>
      <c r="T64" s="751"/>
      <c r="U64" s="418" t="s">
        <v>333</v>
      </c>
      <c r="V64" s="1527"/>
      <c r="W64" s="1527"/>
      <c r="X64" s="1527"/>
      <c r="Y64" s="1527"/>
      <c r="Z64" s="1527"/>
      <c r="AA64" s="786"/>
      <c r="AB64" s="786"/>
      <c r="AC64" s="786"/>
      <c r="AD64" s="786"/>
      <c r="AE64" s="786"/>
      <c r="AF64" s="786"/>
      <c r="AG64" s="786"/>
    </row>
    <row r="65" spans="2:33" s="754" customFormat="1" ht="26.1" customHeight="1" x14ac:dyDescent="0.2">
      <c r="B65" s="818" t="s">
        <v>334</v>
      </c>
      <c r="C65" s="757">
        <v>544611.90330000001</v>
      </c>
      <c r="D65" s="757">
        <v>572527.24479999999</v>
      </c>
      <c r="E65" s="757">
        <v>628841.13450000004</v>
      </c>
      <c r="F65" s="757">
        <v>736612.39300000004</v>
      </c>
      <c r="G65" s="748">
        <v>874398.25349999999</v>
      </c>
      <c r="H65" s="748">
        <v>988176.84030000004</v>
      </c>
      <c r="I65" s="752">
        <v>886128.37410000002</v>
      </c>
      <c r="J65" s="753">
        <v>897534.65359999996</v>
      </c>
      <c r="K65" s="753">
        <v>904771.7916</v>
      </c>
      <c r="L65" s="753">
        <v>909751.51309999998</v>
      </c>
      <c r="M65" s="753">
        <v>915686.875</v>
      </c>
      <c r="N65" s="753">
        <v>925604.05909999995</v>
      </c>
      <c r="O65" s="753">
        <v>938194.57660000003</v>
      </c>
      <c r="P65" s="753">
        <v>949719.42729999998</v>
      </c>
      <c r="Q65" s="753">
        <v>960539.61289999995</v>
      </c>
      <c r="R65" s="753">
        <v>969301.64540000004</v>
      </c>
      <c r="S65" s="753">
        <v>979258.24450000003</v>
      </c>
      <c r="T65" s="751">
        <v>988176.84030000004</v>
      </c>
      <c r="U65" s="816" t="s">
        <v>335</v>
      </c>
      <c r="V65" s="1527"/>
      <c r="W65" s="1527"/>
      <c r="X65" s="1527"/>
      <c r="Y65" s="1527"/>
      <c r="Z65" s="1527"/>
      <c r="AA65" s="786"/>
      <c r="AB65" s="786"/>
      <c r="AC65" s="786"/>
      <c r="AD65" s="786"/>
      <c r="AE65" s="786"/>
      <c r="AF65" s="786"/>
      <c r="AG65" s="786"/>
    </row>
    <row r="66" spans="2:33" s="754" customFormat="1" ht="26.1" customHeight="1" x14ac:dyDescent="0.2">
      <c r="B66" s="818" t="s">
        <v>986</v>
      </c>
      <c r="C66" s="757">
        <v>9102.7099999999991</v>
      </c>
      <c r="D66" s="757">
        <v>9224.8330000000005</v>
      </c>
      <c r="E66" s="757">
        <v>9387.3490000000002</v>
      </c>
      <c r="F66" s="757">
        <v>9630.7780000000002</v>
      </c>
      <c r="G66" s="748">
        <v>9922.08</v>
      </c>
      <c r="H66" s="748">
        <v>10150.861999999999</v>
      </c>
      <c r="I66" s="752">
        <v>9950.3009999999995</v>
      </c>
      <c r="J66" s="753">
        <v>9974.8259999999991</v>
      </c>
      <c r="K66" s="753">
        <v>9990.8019999999997</v>
      </c>
      <c r="L66" s="753">
        <v>10000.441000000001</v>
      </c>
      <c r="M66" s="753">
        <v>10012.805</v>
      </c>
      <c r="N66" s="753">
        <v>10034.644</v>
      </c>
      <c r="O66" s="753">
        <v>10058.009</v>
      </c>
      <c r="P66" s="753">
        <v>10075.661</v>
      </c>
      <c r="Q66" s="753">
        <v>10096.93</v>
      </c>
      <c r="R66" s="753">
        <v>10114.955</v>
      </c>
      <c r="S66" s="753">
        <v>10134.119000000001</v>
      </c>
      <c r="T66" s="751">
        <v>10150.861999999999</v>
      </c>
      <c r="U66" s="816" t="s">
        <v>99</v>
      </c>
      <c r="V66" s="1527"/>
      <c r="W66" s="1527"/>
      <c r="X66" s="1527"/>
      <c r="Y66" s="1527"/>
      <c r="Z66" s="1527"/>
      <c r="AA66" s="786"/>
      <c r="AB66" s="786"/>
      <c r="AC66" s="786"/>
      <c r="AD66" s="786"/>
      <c r="AE66" s="786"/>
      <c r="AF66" s="786"/>
      <c r="AG66" s="786"/>
    </row>
    <row r="67" spans="2:33" s="754" customFormat="1" ht="12" customHeight="1" x14ac:dyDescent="0.2">
      <c r="B67" s="818"/>
      <c r="C67" s="757"/>
      <c r="D67" s="757"/>
      <c r="E67" s="757"/>
      <c r="F67" s="757"/>
      <c r="G67" s="748"/>
      <c r="H67" s="748"/>
      <c r="I67" s="752"/>
      <c r="J67" s="753"/>
      <c r="K67" s="753"/>
      <c r="L67" s="753"/>
      <c r="M67" s="753"/>
      <c r="N67" s="753"/>
      <c r="O67" s="753"/>
      <c r="P67" s="753"/>
      <c r="Q67" s="753"/>
      <c r="R67" s="753"/>
      <c r="S67" s="753"/>
      <c r="T67" s="751"/>
      <c r="U67" s="1131"/>
      <c r="V67" s="1527"/>
      <c r="W67" s="1527"/>
      <c r="X67" s="1527"/>
      <c r="Y67" s="1527"/>
      <c r="Z67" s="1527"/>
      <c r="AA67" s="786"/>
      <c r="AB67" s="786"/>
      <c r="AC67" s="786"/>
      <c r="AD67" s="786"/>
      <c r="AE67" s="786"/>
      <c r="AF67" s="786"/>
      <c r="AG67" s="786"/>
    </row>
    <row r="68" spans="2:33" s="754" customFormat="1" ht="26.1" customHeight="1" x14ac:dyDescent="0.2">
      <c r="B68" s="817" t="s">
        <v>987</v>
      </c>
      <c r="C68" s="757"/>
      <c r="D68" s="757"/>
      <c r="E68" s="757"/>
      <c r="F68" s="757"/>
      <c r="G68" s="748"/>
      <c r="H68" s="748"/>
      <c r="I68" s="752"/>
      <c r="J68" s="753"/>
      <c r="K68" s="753"/>
      <c r="L68" s="753"/>
      <c r="M68" s="753"/>
      <c r="N68" s="753"/>
      <c r="O68" s="753"/>
      <c r="P68" s="753"/>
      <c r="Q68" s="753"/>
      <c r="R68" s="753"/>
      <c r="S68" s="753"/>
      <c r="T68" s="751"/>
      <c r="U68" s="418" t="s">
        <v>692</v>
      </c>
      <c r="V68" s="1527"/>
      <c r="W68" s="1527"/>
      <c r="X68" s="1527"/>
      <c r="Y68" s="1527"/>
      <c r="Z68" s="1527"/>
      <c r="AA68" s="786"/>
      <c r="AB68" s="786"/>
      <c r="AC68" s="786"/>
      <c r="AD68" s="786"/>
      <c r="AE68" s="786"/>
      <c r="AF68" s="786"/>
      <c r="AG68" s="786"/>
    </row>
    <row r="69" spans="2:33" s="754" customFormat="1" ht="26.1" customHeight="1" x14ac:dyDescent="0.2">
      <c r="B69" s="818" t="s">
        <v>334</v>
      </c>
      <c r="C69" s="757">
        <v>477526.30619999999</v>
      </c>
      <c r="D69" s="757">
        <v>501951.95289999997</v>
      </c>
      <c r="E69" s="757">
        <v>524057.86180000001</v>
      </c>
      <c r="F69" s="757">
        <v>560805.56885000004</v>
      </c>
      <c r="G69" s="748">
        <v>634017.45755000005</v>
      </c>
      <c r="H69" s="748">
        <v>743470.93625000003</v>
      </c>
      <c r="I69" s="752">
        <v>644904.57235000003</v>
      </c>
      <c r="J69" s="753">
        <v>651632.62965000002</v>
      </c>
      <c r="K69" s="753">
        <v>658223.38045000006</v>
      </c>
      <c r="L69" s="753">
        <v>661971.20545000001</v>
      </c>
      <c r="M69" s="753">
        <v>672069.24245000002</v>
      </c>
      <c r="N69" s="753">
        <v>692414.51425000001</v>
      </c>
      <c r="O69" s="753">
        <v>702441.34514999995</v>
      </c>
      <c r="P69" s="753">
        <v>709008.32444999996</v>
      </c>
      <c r="Q69" s="753">
        <v>716613.05674999999</v>
      </c>
      <c r="R69" s="753">
        <v>724513.99034999998</v>
      </c>
      <c r="S69" s="753">
        <v>735963.51714999997</v>
      </c>
      <c r="T69" s="751">
        <v>743470.93625000003</v>
      </c>
      <c r="U69" s="816" t="s">
        <v>335</v>
      </c>
      <c r="V69" s="1527"/>
      <c r="W69" s="1527"/>
      <c r="X69" s="1527"/>
      <c r="Y69" s="1527"/>
      <c r="Z69" s="1527"/>
      <c r="AA69" s="786"/>
      <c r="AB69" s="786"/>
      <c r="AC69" s="786"/>
      <c r="AD69" s="786"/>
      <c r="AE69" s="786"/>
      <c r="AF69" s="786"/>
      <c r="AG69" s="786"/>
    </row>
    <row r="70" spans="2:33" s="754" customFormat="1" ht="26.1" customHeight="1" x14ac:dyDescent="0.2">
      <c r="B70" s="818" t="s">
        <v>986</v>
      </c>
      <c r="C70" s="757">
        <v>7196.09</v>
      </c>
      <c r="D70" s="757">
        <v>7312.8540000000003</v>
      </c>
      <c r="E70" s="757">
        <v>7407.4129999999996</v>
      </c>
      <c r="F70" s="757">
        <v>7527.3</v>
      </c>
      <c r="G70" s="748">
        <v>7704.8689999999997</v>
      </c>
      <c r="H70" s="748">
        <v>7943.4319999999998</v>
      </c>
      <c r="I70" s="752">
        <v>7726.2889999999998</v>
      </c>
      <c r="J70" s="753">
        <v>7742.7380000000003</v>
      </c>
      <c r="K70" s="753">
        <v>7759.2640000000001</v>
      </c>
      <c r="L70" s="753">
        <v>7767.7910000000002</v>
      </c>
      <c r="M70" s="753">
        <v>7787.7120000000004</v>
      </c>
      <c r="N70" s="753">
        <v>7828.2389999999996</v>
      </c>
      <c r="O70" s="753">
        <v>7850.4319999999998</v>
      </c>
      <c r="P70" s="753">
        <v>7865.4080000000004</v>
      </c>
      <c r="Q70" s="753">
        <v>7883.7389999999996</v>
      </c>
      <c r="R70" s="753">
        <v>7901.6570000000002</v>
      </c>
      <c r="S70" s="753">
        <v>7926.31</v>
      </c>
      <c r="T70" s="751">
        <v>7943.4319999999998</v>
      </c>
      <c r="U70" s="816" t="s">
        <v>99</v>
      </c>
      <c r="V70" s="1527"/>
      <c r="W70" s="1527"/>
      <c r="X70" s="1527"/>
      <c r="Y70" s="1527"/>
      <c r="Z70" s="1527"/>
      <c r="AA70" s="786"/>
      <c r="AB70" s="786"/>
      <c r="AC70" s="786"/>
      <c r="AD70" s="786"/>
      <c r="AE70" s="786"/>
      <c r="AF70" s="786"/>
      <c r="AG70" s="786"/>
    </row>
    <row r="71" spans="2:33" s="754" customFormat="1" ht="12" customHeight="1" x14ac:dyDescent="0.2">
      <c r="B71" s="818"/>
      <c r="C71" s="757"/>
      <c r="D71" s="757"/>
      <c r="E71" s="757"/>
      <c r="F71" s="757"/>
      <c r="G71" s="748"/>
      <c r="H71" s="748"/>
      <c r="I71" s="752"/>
      <c r="J71" s="753"/>
      <c r="K71" s="753"/>
      <c r="L71" s="753"/>
      <c r="M71" s="753"/>
      <c r="N71" s="753"/>
      <c r="O71" s="753"/>
      <c r="P71" s="753"/>
      <c r="Q71" s="753"/>
      <c r="R71" s="753"/>
      <c r="S71" s="753"/>
      <c r="T71" s="751"/>
      <c r="U71" s="1131"/>
      <c r="V71" s="1527"/>
      <c r="W71" s="1527"/>
      <c r="X71" s="1527"/>
      <c r="Y71" s="1527"/>
      <c r="Z71" s="1527"/>
      <c r="AA71" s="786"/>
      <c r="AB71" s="786"/>
      <c r="AC71" s="786"/>
      <c r="AD71" s="786"/>
      <c r="AE71" s="786"/>
      <c r="AF71" s="786"/>
      <c r="AG71" s="786"/>
    </row>
    <row r="72" spans="2:33" s="754" customFormat="1" ht="26.1" customHeight="1" x14ac:dyDescent="0.2">
      <c r="B72" s="817" t="s">
        <v>988</v>
      </c>
      <c r="C72" s="756">
        <v>67085.597100000014</v>
      </c>
      <c r="D72" s="756">
        <v>70575.291900000011</v>
      </c>
      <c r="E72" s="756">
        <v>104783.27270000003</v>
      </c>
      <c r="F72" s="756">
        <v>175806.82415</v>
      </c>
      <c r="G72" s="455">
        <v>240380.79594999994</v>
      </c>
      <c r="H72" s="455">
        <v>244705.90405000001</v>
      </c>
      <c r="I72" s="750">
        <v>241223.80174999998</v>
      </c>
      <c r="J72" s="492">
        <v>245902.02394999994</v>
      </c>
      <c r="K72" s="492">
        <v>246548.41114999994</v>
      </c>
      <c r="L72" s="492">
        <v>247780.30764999997</v>
      </c>
      <c r="M72" s="492">
        <v>243617.63254999998</v>
      </c>
      <c r="N72" s="492">
        <v>233189.54484999995</v>
      </c>
      <c r="O72" s="492">
        <v>235753.23145000008</v>
      </c>
      <c r="P72" s="492">
        <v>240711.10285000002</v>
      </c>
      <c r="Q72" s="492">
        <v>243926.55614999996</v>
      </c>
      <c r="R72" s="492">
        <v>244787.65505000006</v>
      </c>
      <c r="S72" s="492">
        <v>243294.72735000006</v>
      </c>
      <c r="T72" s="1475">
        <v>244705.90405000001</v>
      </c>
      <c r="U72" s="418" t="s">
        <v>324</v>
      </c>
      <c r="V72" s="1527"/>
      <c r="W72" s="1527"/>
      <c r="X72" s="1527"/>
      <c r="Y72" s="1527"/>
      <c r="Z72" s="1527"/>
      <c r="AA72" s="786"/>
      <c r="AB72" s="786"/>
      <c r="AC72" s="786"/>
      <c r="AD72" s="786"/>
      <c r="AE72" s="786"/>
      <c r="AF72" s="786"/>
      <c r="AG72" s="786"/>
    </row>
    <row r="73" spans="2:33" s="254" customFormat="1" ht="26.1" customHeight="1" thickBot="1" x14ac:dyDescent="0.75">
      <c r="B73" s="429"/>
      <c r="C73" s="1613"/>
      <c r="D73" s="1613"/>
      <c r="E73" s="1613"/>
      <c r="F73" s="1613"/>
      <c r="G73" s="1613"/>
      <c r="H73" s="1613"/>
      <c r="I73" s="1614"/>
      <c r="J73" s="459"/>
      <c r="K73" s="459"/>
      <c r="L73" s="459"/>
      <c r="M73" s="459"/>
      <c r="N73" s="459"/>
      <c r="O73" s="459"/>
      <c r="P73" s="459"/>
      <c r="Q73" s="459"/>
      <c r="R73" s="459"/>
      <c r="S73" s="459"/>
      <c r="T73" s="1476"/>
      <c r="U73" s="348"/>
      <c r="V73" s="1527"/>
      <c r="W73" s="1527"/>
      <c r="X73" s="1527"/>
      <c r="Y73" s="1527"/>
      <c r="Z73" s="1527"/>
      <c r="AA73" s="253"/>
      <c r="AB73" s="253"/>
      <c r="AC73" s="253"/>
      <c r="AD73" s="253"/>
      <c r="AE73" s="253"/>
      <c r="AF73" s="253"/>
      <c r="AG73" s="253"/>
    </row>
    <row r="74" spans="2:33" s="254" customFormat="1" ht="12" customHeight="1" thickTop="1" x14ac:dyDescent="0.7">
      <c r="B74" s="430"/>
      <c r="C74" s="457"/>
      <c r="D74" s="457"/>
      <c r="E74" s="457"/>
      <c r="F74" s="457"/>
      <c r="G74" s="457"/>
      <c r="H74" s="457"/>
      <c r="I74" s="457"/>
      <c r="J74" s="457"/>
      <c r="K74" s="457"/>
      <c r="L74" s="457"/>
      <c r="M74" s="457"/>
      <c r="N74" s="457"/>
      <c r="O74" s="457"/>
      <c r="P74" s="457"/>
      <c r="Q74" s="457"/>
      <c r="R74" s="457"/>
      <c r="S74" s="457"/>
      <c r="T74" s="457"/>
      <c r="U74" s="433"/>
      <c r="V74" s="1527"/>
      <c r="W74" s="1527"/>
      <c r="X74" s="1527"/>
      <c r="Y74" s="1527"/>
      <c r="Z74" s="1527"/>
      <c r="AA74" s="253"/>
    </row>
    <row r="75" spans="2:33" s="412" customFormat="1" ht="26.1" customHeight="1" x14ac:dyDescent="0.5">
      <c r="B75" s="330" t="s">
        <v>1719</v>
      </c>
      <c r="C75" s="413"/>
      <c r="D75" s="413"/>
      <c r="E75" s="413"/>
      <c r="F75" s="413"/>
      <c r="G75" s="413"/>
      <c r="H75" s="413"/>
      <c r="I75" s="413"/>
      <c r="J75" s="413"/>
      <c r="K75" s="413"/>
      <c r="L75" s="413"/>
      <c r="M75" s="413"/>
      <c r="N75" s="413"/>
      <c r="O75" s="413"/>
      <c r="P75" s="413"/>
      <c r="Q75" s="413"/>
      <c r="R75" s="413"/>
      <c r="S75" s="413"/>
      <c r="T75" s="413"/>
      <c r="U75" s="330" t="s">
        <v>1721</v>
      </c>
      <c r="V75" s="466"/>
      <c r="W75" s="466"/>
      <c r="X75" s="466"/>
      <c r="Y75" s="466"/>
      <c r="Z75" s="466"/>
      <c r="AA75" s="466"/>
    </row>
    <row r="76" spans="2:33" ht="26.1" customHeight="1" x14ac:dyDescent="0.35"/>
    <row r="77" spans="2:33" ht="26.1" customHeight="1" x14ac:dyDescent="0.5">
      <c r="C77" s="1537"/>
      <c r="D77" s="1537"/>
      <c r="E77" s="1537"/>
      <c r="F77" s="1537"/>
      <c r="G77" s="1537"/>
      <c r="H77" s="1537"/>
      <c r="I77" s="1537"/>
      <c r="J77" s="1537"/>
      <c r="K77" s="1537"/>
      <c r="L77" s="1537"/>
      <c r="M77" s="1537"/>
      <c r="N77" s="1537"/>
      <c r="O77" s="1537"/>
      <c r="P77" s="1537"/>
      <c r="Q77" s="1537"/>
      <c r="R77" s="1537"/>
      <c r="S77" s="1537"/>
      <c r="T77" s="1537"/>
    </row>
    <row r="78" spans="2:33" ht="26.1" customHeight="1" x14ac:dyDescent="0.5">
      <c r="C78" s="1537"/>
      <c r="D78" s="1537"/>
      <c r="E78" s="1537"/>
      <c r="F78" s="1537"/>
      <c r="G78" s="1537"/>
      <c r="H78" s="1537"/>
      <c r="I78" s="1537"/>
      <c r="J78" s="1537"/>
      <c r="K78" s="1537"/>
      <c r="L78" s="1537"/>
      <c r="M78" s="1537"/>
      <c r="N78" s="1537"/>
      <c r="O78" s="1537"/>
      <c r="P78" s="1537"/>
      <c r="Q78" s="1537"/>
      <c r="R78" s="1537"/>
      <c r="S78" s="1537"/>
      <c r="T78" s="1537"/>
    </row>
    <row r="79" spans="2:33" ht="26.1" customHeight="1" x14ac:dyDescent="0.5">
      <c r="C79" s="1537"/>
      <c r="D79" s="1537"/>
      <c r="E79" s="1537"/>
      <c r="F79" s="1537"/>
      <c r="G79" s="1537"/>
      <c r="H79" s="1537"/>
      <c r="I79" s="1537"/>
      <c r="J79" s="1537"/>
      <c r="K79" s="1537"/>
      <c r="L79" s="1537"/>
      <c r="M79" s="1537"/>
      <c r="N79" s="1537"/>
      <c r="O79" s="1537"/>
      <c r="P79" s="1537"/>
      <c r="Q79" s="1537"/>
      <c r="R79" s="1537"/>
      <c r="S79" s="1537"/>
      <c r="T79" s="1537"/>
      <c r="V79" s="47"/>
      <c r="W79" s="47"/>
      <c r="X79" s="47"/>
      <c r="Y79" s="47"/>
      <c r="Z79" s="47"/>
      <c r="AA79" s="47"/>
    </row>
    <row r="80" spans="2:33" ht="21.75" x14ac:dyDescent="0.5">
      <c r="C80" s="1537"/>
      <c r="D80" s="1537"/>
      <c r="E80" s="1537"/>
      <c r="F80" s="1537"/>
      <c r="G80" s="1537"/>
      <c r="H80" s="1537"/>
      <c r="I80" s="1537"/>
      <c r="J80" s="1537"/>
      <c r="K80" s="1537"/>
      <c r="L80" s="1537"/>
      <c r="M80" s="1537"/>
      <c r="N80" s="1537"/>
      <c r="O80" s="1537"/>
      <c r="P80" s="1537"/>
      <c r="Q80" s="1537"/>
      <c r="R80" s="1537"/>
      <c r="S80" s="1537"/>
      <c r="T80" s="1537"/>
      <c r="V80" s="47"/>
      <c r="W80" s="47"/>
      <c r="X80" s="47"/>
      <c r="Y80" s="47"/>
      <c r="Z80" s="47"/>
      <c r="AA80" s="47"/>
    </row>
    <row r="81" spans="3:27" ht="18.75" x14ac:dyDescent="0.45">
      <c r="C81" s="1571"/>
      <c r="D81" s="1571"/>
      <c r="E81" s="1571"/>
      <c r="F81" s="1571"/>
      <c r="G81" s="1571"/>
      <c r="H81" s="1571"/>
      <c r="I81" s="1571"/>
      <c r="J81" s="1571"/>
      <c r="K81" s="1571"/>
      <c r="L81" s="1571"/>
      <c r="M81" s="1571"/>
      <c r="N81" s="1571"/>
      <c r="O81" s="1571"/>
      <c r="P81" s="1571"/>
      <c r="Q81" s="1571"/>
      <c r="R81" s="1571"/>
      <c r="S81" s="1571"/>
      <c r="T81" s="1571"/>
      <c r="V81" s="47"/>
      <c r="W81" s="47"/>
      <c r="X81" s="47"/>
      <c r="Y81" s="47"/>
      <c r="Z81" s="47"/>
      <c r="AA81" s="47"/>
    </row>
    <row r="82" spans="3:27" ht="18.75" x14ac:dyDescent="0.45">
      <c r="C82" s="1571"/>
      <c r="D82" s="1571"/>
      <c r="E82" s="1571"/>
      <c r="F82" s="1571"/>
      <c r="G82" s="1571"/>
      <c r="H82" s="1571"/>
      <c r="I82" s="1571"/>
      <c r="J82" s="1571"/>
      <c r="K82" s="1571"/>
      <c r="L82" s="1571"/>
      <c r="M82" s="1571"/>
      <c r="N82" s="1571"/>
      <c r="O82" s="1571"/>
      <c r="P82" s="1571"/>
      <c r="Q82" s="1571"/>
      <c r="R82" s="1571"/>
      <c r="S82" s="1571"/>
      <c r="T82" s="1571"/>
      <c r="V82" s="47"/>
      <c r="W82" s="47"/>
      <c r="X82" s="47"/>
      <c r="Y82" s="47"/>
      <c r="Z82" s="47"/>
      <c r="AA82" s="47"/>
    </row>
    <row r="83" spans="3:27" ht="18.75" x14ac:dyDescent="0.45">
      <c r="C83" s="1571"/>
      <c r="D83" s="1571"/>
      <c r="E83" s="1571"/>
      <c r="F83" s="1571"/>
      <c r="G83" s="1571"/>
      <c r="H83" s="1571"/>
      <c r="I83" s="1571"/>
      <c r="J83" s="1571"/>
      <c r="K83" s="1571"/>
      <c r="L83" s="1571"/>
      <c r="M83" s="1571"/>
      <c r="N83" s="1571"/>
      <c r="O83" s="1571"/>
      <c r="P83" s="1571"/>
      <c r="Q83" s="1571"/>
      <c r="R83" s="1571"/>
      <c r="S83" s="1571"/>
      <c r="T83" s="1571"/>
      <c r="V83" s="47"/>
      <c r="W83" s="47"/>
      <c r="X83" s="47"/>
      <c r="Y83" s="47"/>
      <c r="Z83" s="47"/>
      <c r="AA83" s="47"/>
    </row>
    <row r="84" spans="3:27" x14ac:dyDescent="0.35">
      <c r="V84" s="47"/>
      <c r="W84" s="47"/>
      <c r="X84" s="47"/>
      <c r="Y84" s="47"/>
      <c r="Z84" s="47"/>
      <c r="AA84" s="47"/>
    </row>
    <row r="85" spans="3:27" x14ac:dyDescent="0.35">
      <c r="V85" s="47"/>
      <c r="W85" s="47"/>
      <c r="X85" s="47"/>
      <c r="Y85" s="47"/>
      <c r="Z85" s="47"/>
      <c r="AA85" s="47"/>
    </row>
    <row r="86" spans="3:27" x14ac:dyDescent="0.35">
      <c r="V86" s="47"/>
      <c r="W86" s="47"/>
      <c r="X86" s="47"/>
      <c r="Y86" s="47"/>
      <c r="Z86" s="47"/>
      <c r="AA86" s="47"/>
    </row>
    <row r="87" spans="3:27" x14ac:dyDescent="0.35">
      <c r="V87" s="47"/>
      <c r="W87" s="47"/>
      <c r="X87" s="47"/>
      <c r="Y87" s="47"/>
      <c r="Z87" s="47"/>
      <c r="AA87" s="47"/>
    </row>
    <row r="88" spans="3:27" x14ac:dyDescent="0.35">
      <c r="V88" s="47"/>
      <c r="W88" s="47"/>
      <c r="X88" s="47"/>
      <c r="Y88" s="47"/>
      <c r="Z88" s="47"/>
      <c r="AA88" s="47"/>
    </row>
    <row r="89" spans="3:27" x14ac:dyDescent="0.35">
      <c r="V89" s="47"/>
      <c r="W89" s="47"/>
      <c r="X89" s="47"/>
      <c r="Y89" s="47"/>
      <c r="Z89" s="47"/>
      <c r="AA89" s="47"/>
    </row>
    <row r="90" spans="3:27" x14ac:dyDescent="0.35">
      <c r="V90" s="47"/>
      <c r="W90" s="47"/>
      <c r="X90" s="47"/>
      <c r="Y90" s="47"/>
      <c r="Z90" s="47"/>
      <c r="AA90" s="47"/>
    </row>
    <row r="91" spans="3:27" x14ac:dyDescent="0.35">
      <c r="V91" s="47"/>
      <c r="W91" s="47"/>
      <c r="X91" s="47"/>
      <c r="Y91" s="47"/>
      <c r="Z91" s="47"/>
      <c r="AA91" s="47"/>
    </row>
    <row r="92" spans="3:27" x14ac:dyDescent="0.35">
      <c r="V92" s="47"/>
      <c r="W92" s="47"/>
      <c r="X92" s="47"/>
      <c r="Y92" s="47"/>
      <c r="Z92" s="47"/>
      <c r="AA92" s="47"/>
    </row>
    <row r="93" spans="3:27" x14ac:dyDescent="0.35">
      <c r="V93" s="47"/>
      <c r="W93" s="47"/>
      <c r="X93" s="47"/>
      <c r="Y93" s="47"/>
      <c r="Z93" s="47"/>
      <c r="AA93" s="47"/>
    </row>
    <row r="94" spans="3:27" x14ac:dyDescent="0.35">
      <c r="V94" s="47"/>
      <c r="W94" s="47"/>
      <c r="X94" s="47"/>
      <c r="Y94" s="47"/>
      <c r="Z94" s="47"/>
      <c r="AA94" s="47"/>
    </row>
    <row r="95" spans="3:27" x14ac:dyDescent="0.35">
      <c r="V95" s="47"/>
      <c r="W95" s="47"/>
      <c r="X95" s="47"/>
      <c r="Y95" s="47"/>
      <c r="Z95" s="47"/>
      <c r="AA95" s="47"/>
    </row>
    <row r="96" spans="3:27" x14ac:dyDescent="0.35">
      <c r="V96" s="47"/>
      <c r="W96" s="47"/>
      <c r="X96" s="47"/>
      <c r="Y96" s="47"/>
      <c r="Z96" s="47"/>
      <c r="AA96" s="47"/>
    </row>
    <row r="97" spans="22:27" x14ac:dyDescent="0.35">
      <c r="V97" s="47"/>
      <c r="W97" s="47"/>
      <c r="X97" s="47"/>
      <c r="Y97" s="47"/>
      <c r="Z97" s="47"/>
      <c r="AA97" s="47"/>
    </row>
    <row r="98" spans="22:27" x14ac:dyDescent="0.35">
      <c r="V98" s="47"/>
      <c r="W98" s="47"/>
      <c r="X98" s="47"/>
      <c r="Y98" s="47"/>
      <c r="Z98" s="47"/>
      <c r="AA98" s="47"/>
    </row>
    <row r="99" spans="22:27" x14ac:dyDescent="0.35">
      <c r="V99" s="47"/>
      <c r="W99" s="47"/>
      <c r="X99" s="47"/>
      <c r="Y99" s="47"/>
      <c r="Z99" s="47"/>
      <c r="AA99" s="47"/>
    </row>
    <row r="100" spans="22:27" x14ac:dyDescent="0.35">
      <c r="V100" s="47"/>
      <c r="W100" s="47"/>
      <c r="X100" s="47"/>
      <c r="Y100" s="47"/>
      <c r="Z100" s="47"/>
      <c r="AA100" s="47"/>
    </row>
    <row r="101" spans="22:27" x14ac:dyDescent="0.35">
      <c r="V101" s="47"/>
      <c r="W101" s="47"/>
      <c r="X101" s="47"/>
      <c r="Y101" s="47"/>
      <c r="Z101" s="47"/>
      <c r="AA101" s="47"/>
    </row>
    <row r="102" spans="22:27" x14ac:dyDescent="0.35">
      <c r="V102" s="47"/>
      <c r="W102" s="47"/>
      <c r="X102" s="47"/>
      <c r="Y102" s="47"/>
      <c r="Z102" s="47"/>
      <c r="AA102" s="47"/>
    </row>
    <row r="103" spans="22:27" x14ac:dyDescent="0.35">
      <c r="V103" s="47"/>
      <c r="W103" s="47"/>
      <c r="X103" s="47"/>
      <c r="Y103" s="47"/>
      <c r="Z103" s="47"/>
      <c r="AA103" s="47"/>
    </row>
    <row r="104" spans="22:27" x14ac:dyDescent="0.35">
      <c r="V104" s="47"/>
      <c r="W104" s="47"/>
      <c r="X104" s="47"/>
      <c r="Y104" s="47"/>
      <c r="Z104" s="47"/>
      <c r="AA104" s="47"/>
    </row>
    <row r="105" spans="22:27" x14ac:dyDescent="0.35">
      <c r="V105" s="47"/>
      <c r="W105" s="47"/>
      <c r="X105" s="47"/>
      <c r="Y105" s="47"/>
      <c r="Z105" s="47"/>
      <c r="AA105" s="47"/>
    </row>
    <row r="106" spans="22:27" x14ac:dyDescent="0.35">
      <c r="V106" s="47"/>
      <c r="W106" s="47"/>
      <c r="X106" s="47"/>
      <c r="Y106" s="47"/>
      <c r="Z106" s="47"/>
      <c r="AA106" s="47"/>
    </row>
    <row r="107" spans="22:27" x14ac:dyDescent="0.35">
      <c r="V107" s="47"/>
      <c r="W107" s="47"/>
      <c r="X107" s="47"/>
      <c r="Y107" s="47"/>
      <c r="Z107" s="47"/>
      <c r="AA107" s="47"/>
    </row>
    <row r="108" spans="22:27" x14ac:dyDescent="0.35">
      <c r="V108" s="47"/>
      <c r="W108" s="47"/>
      <c r="X108" s="47"/>
      <c r="Y108" s="47"/>
      <c r="Z108" s="47"/>
      <c r="AA108" s="47"/>
    </row>
    <row r="109" spans="22:27" x14ac:dyDescent="0.35">
      <c r="V109" s="47"/>
      <c r="W109" s="47"/>
      <c r="X109" s="47"/>
      <c r="Y109" s="47"/>
      <c r="Z109" s="47"/>
      <c r="AA109" s="47"/>
    </row>
    <row r="110" spans="22:27" x14ac:dyDescent="0.35">
      <c r="V110" s="47"/>
      <c r="W110" s="47"/>
      <c r="X110" s="47"/>
      <c r="Y110" s="47"/>
      <c r="Z110" s="47"/>
      <c r="AA110" s="47"/>
    </row>
    <row r="111" spans="22:27" x14ac:dyDescent="0.35">
      <c r="V111" s="47"/>
      <c r="W111" s="47"/>
      <c r="X111" s="47"/>
      <c r="Y111" s="47"/>
      <c r="Z111" s="47"/>
      <c r="AA111" s="47"/>
    </row>
    <row r="112" spans="22:27" x14ac:dyDescent="0.35">
      <c r="V112" s="47"/>
      <c r="W112" s="47"/>
      <c r="X112" s="47"/>
      <c r="Y112" s="47"/>
      <c r="Z112" s="47"/>
      <c r="AA112" s="47"/>
    </row>
    <row r="113" spans="22:27" x14ac:dyDescent="0.35">
      <c r="V113" s="47"/>
      <c r="W113" s="47"/>
      <c r="X113" s="47"/>
      <c r="Y113" s="47"/>
      <c r="Z113" s="47"/>
      <c r="AA113" s="47"/>
    </row>
    <row r="114" spans="22:27" x14ac:dyDescent="0.35">
      <c r="V114" s="47"/>
      <c r="W114" s="47"/>
      <c r="X114" s="47"/>
      <c r="Y114" s="47"/>
      <c r="Z114" s="47"/>
      <c r="AA114" s="47"/>
    </row>
    <row r="115" spans="22:27" x14ac:dyDescent="0.35">
      <c r="V115" s="47"/>
      <c r="W115" s="47"/>
      <c r="X115" s="47"/>
      <c r="Y115" s="47"/>
      <c r="Z115" s="47"/>
      <c r="AA115" s="47"/>
    </row>
    <row r="116" spans="22:27" x14ac:dyDescent="0.35">
      <c r="V116" s="47"/>
      <c r="W116" s="47"/>
      <c r="X116" s="47"/>
      <c r="Y116" s="47"/>
      <c r="Z116" s="47"/>
      <c r="AA116" s="47"/>
    </row>
    <row r="117" spans="22:27" x14ac:dyDescent="0.35">
      <c r="V117" s="47"/>
      <c r="W117" s="47"/>
      <c r="X117" s="47"/>
      <c r="Y117" s="47"/>
      <c r="Z117" s="47"/>
      <c r="AA117" s="47"/>
    </row>
    <row r="118" spans="22:27" x14ac:dyDescent="0.35">
      <c r="V118" s="47"/>
      <c r="W118" s="47"/>
      <c r="X118" s="47"/>
      <c r="Y118" s="47"/>
      <c r="Z118" s="47"/>
      <c r="AA118" s="47"/>
    </row>
    <row r="119" spans="22:27" x14ac:dyDescent="0.35">
      <c r="V119" s="47"/>
      <c r="W119" s="47"/>
      <c r="X119" s="47"/>
      <c r="Y119" s="47"/>
      <c r="Z119" s="47"/>
      <c r="AA119" s="47"/>
    </row>
    <row r="120" spans="22:27" x14ac:dyDescent="0.35">
      <c r="V120" s="47"/>
      <c r="W120" s="47"/>
      <c r="X120" s="47"/>
      <c r="Y120" s="47"/>
      <c r="Z120" s="47"/>
      <c r="AA120" s="47"/>
    </row>
    <row r="121" spans="22:27" x14ac:dyDescent="0.35">
      <c r="V121" s="47"/>
      <c r="W121" s="47"/>
      <c r="X121" s="47"/>
      <c r="Y121" s="47"/>
      <c r="Z121" s="47"/>
      <c r="AA121" s="47"/>
    </row>
    <row r="122" spans="22:27" x14ac:dyDescent="0.35">
      <c r="V122" s="47"/>
      <c r="W122" s="47"/>
      <c r="X122" s="47"/>
      <c r="Y122" s="47"/>
      <c r="Z122" s="47"/>
      <c r="AA122" s="47"/>
    </row>
    <row r="123" spans="22:27" x14ac:dyDescent="0.35">
      <c r="V123" s="47"/>
      <c r="W123" s="47"/>
      <c r="X123" s="47"/>
      <c r="Y123" s="47"/>
      <c r="Z123" s="47"/>
      <c r="AA123" s="47"/>
    </row>
    <row r="124" spans="22:27" x14ac:dyDescent="0.35">
      <c r="V124" s="47"/>
      <c r="W124" s="47"/>
      <c r="X124" s="47"/>
      <c r="Y124" s="47"/>
      <c r="Z124" s="47"/>
      <c r="AA124" s="47"/>
    </row>
    <row r="125" spans="22:27" x14ac:dyDescent="0.35">
      <c r="V125" s="47"/>
      <c r="W125" s="47"/>
      <c r="X125" s="47"/>
      <c r="Y125" s="47"/>
      <c r="Z125" s="47"/>
      <c r="AA125" s="47"/>
    </row>
    <row r="126" spans="22:27" x14ac:dyDescent="0.35">
      <c r="V126" s="47"/>
      <c r="W126" s="47"/>
      <c r="X126" s="47"/>
      <c r="Y126" s="47"/>
      <c r="Z126" s="47"/>
      <c r="AA126" s="47"/>
    </row>
    <row r="127" spans="22:27" x14ac:dyDescent="0.35">
      <c r="V127" s="47"/>
      <c r="W127" s="47"/>
      <c r="X127" s="47"/>
      <c r="Y127" s="47"/>
      <c r="Z127" s="47"/>
      <c r="AA127" s="47"/>
    </row>
    <row r="128" spans="22:27" x14ac:dyDescent="0.35">
      <c r="V128" s="47"/>
      <c r="W128" s="47"/>
      <c r="X128" s="47"/>
      <c r="Y128" s="47"/>
      <c r="Z128" s="47"/>
      <c r="AA128" s="47"/>
    </row>
    <row r="129" spans="22:27" x14ac:dyDescent="0.35">
      <c r="V129" s="47"/>
      <c r="W129" s="47"/>
      <c r="X129" s="47"/>
      <c r="Y129" s="47"/>
      <c r="Z129" s="47"/>
      <c r="AA129" s="47"/>
    </row>
    <row r="130" spans="22:27" x14ac:dyDescent="0.35">
      <c r="V130" s="47"/>
      <c r="W130" s="47"/>
      <c r="X130" s="47"/>
      <c r="Y130" s="47"/>
      <c r="Z130" s="47"/>
      <c r="AA130" s="47"/>
    </row>
    <row r="131" spans="22:27" x14ac:dyDescent="0.35">
      <c r="V131" s="47"/>
      <c r="W131" s="47"/>
      <c r="X131" s="47"/>
      <c r="Y131" s="47"/>
      <c r="Z131" s="47"/>
      <c r="AA131" s="47"/>
    </row>
    <row r="132" spans="22:27" x14ac:dyDescent="0.35">
      <c r="V132" s="47"/>
      <c r="W132" s="47"/>
      <c r="X132" s="47"/>
      <c r="Y132" s="47"/>
      <c r="Z132" s="47"/>
      <c r="AA132" s="47"/>
    </row>
    <row r="133" spans="22:27" x14ac:dyDescent="0.35">
      <c r="V133" s="47"/>
      <c r="W133" s="47"/>
      <c r="X133" s="47"/>
      <c r="Y133" s="47"/>
      <c r="Z133" s="47"/>
      <c r="AA133" s="47"/>
    </row>
    <row r="134" spans="22:27" x14ac:dyDescent="0.35">
      <c r="V134" s="47"/>
      <c r="W134" s="47"/>
      <c r="X134" s="47"/>
      <c r="Y134" s="47"/>
      <c r="Z134" s="47"/>
      <c r="AA134" s="47"/>
    </row>
    <row r="135" spans="22:27" x14ac:dyDescent="0.35">
      <c r="V135" s="47"/>
      <c r="W135" s="47"/>
      <c r="X135" s="47"/>
      <c r="Y135" s="47"/>
      <c r="Z135" s="47"/>
      <c r="AA135" s="47"/>
    </row>
    <row r="136" spans="22:27" x14ac:dyDescent="0.35">
      <c r="V136" s="47"/>
      <c r="W136" s="47"/>
      <c r="X136" s="47"/>
      <c r="Y136" s="47"/>
      <c r="Z136" s="47"/>
      <c r="AA136" s="47"/>
    </row>
    <row r="137" spans="22:27" x14ac:dyDescent="0.35">
      <c r="V137" s="47"/>
      <c r="W137" s="47"/>
      <c r="X137" s="47"/>
      <c r="Y137" s="47"/>
      <c r="Z137" s="47"/>
      <c r="AA137" s="47"/>
    </row>
    <row r="138" spans="22:27" x14ac:dyDescent="0.35">
      <c r="V138" s="47"/>
      <c r="W138" s="47"/>
      <c r="X138" s="47"/>
      <c r="Y138" s="47"/>
      <c r="Z138" s="47"/>
      <c r="AA138" s="47"/>
    </row>
    <row r="139" spans="22:27" x14ac:dyDescent="0.35">
      <c r="V139" s="47"/>
      <c r="W139" s="47"/>
      <c r="X139" s="47"/>
      <c r="Y139" s="47"/>
      <c r="Z139" s="47"/>
      <c r="AA139" s="47"/>
    </row>
    <row r="140" spans="22:27" x14ac:dyDescent="0.35">
      <c r="V140" s="47"/>
      <c r="W140" s="47"/>
      <c r="X140" s="47"/>
      <c r="Y140" s="47"/>
      <c r="Z140" s="47"/>
      <c r="AA140" s="47"/>
    </row>
    <row r="141" spans="22:27" x14ac:dyDescent="0.35">
      <c r="V141" s="47"/>
      <c r="W141" s="47"/>
      <c r="X141" s="47"/>
      <c r="Y141" s="47"/>
      <c r="Z141" s="47"/>
      <c r="AA141" s="47"/>
    </row>
    <row r="142" spans="22:27" x14ac:dyDescent="0.35">
      <c r="V142" s="47"/>
      <c r="W142" s="47"/>
      <c r="X142" s="47"/>
      <c r="Y142" s="47"/>
      <c r="Z142" s="47"/>
      <c r="AA142" s="47"/>
    </row>
    <row r="143" spans="22:27" x14ac:dyDescent="0.35">
      <c r="V143" s="47"/>
      <c r="W143" s="47"/>
      <c r="X143" s="47"/>
      <c r="Y143" s="47"/>
      <c r="Z143" s="47"/>
      <c r="AA143" s="47"/>
    </row>
    <row r="144" spans="22:27" x14ac:dyDescent="0.35">
      <c r="V144" s="47"/>
      <c r="W144" s="47"/>
      <c r="X144" s="47"/>
      <c r="Y144" s="47"/>
      <c r="Z144" s="47"/>
      <c r="AA144" s="47"/>
    </row>
    <row r="145" spans="22:27" x14ac:dyDescent="0.35">
      <c r="V145" s="47"/>
      <c r="W145" s="47"/>
      <c r="X145" s="47"/>
      <c r="Y145" s="47"/>
      <c r="Z145" s="47"/>
      <c r="AA145" s="47"/>
    </row>
    <row r="146" spans="22:27" x14ac:dyDescent="0.35">
      <c r="V146" s="47"/>
      <c r="W146" s="47"/>
      <c r="X146" s="47"/>
      <c r="Y146" s="47"/>
      <c r="Z146" s="47"/>
      <c r="AA146" s="47"/>
    </row>
    <row r="147" spans="22:27" x14ac:dyDescent="0.35">
      <c r="V147" s="47"/>
      <c r="W147" s="47"/>
      <c r="X147" s="47"/>
      <c r="Y147" s="47"/>
      <c r="Z147" s="47"/>
      <c r="AA147" s="47"/>
    </row>
    <row r="148" spans="22:27" x14ac:dyDescent="0.35">
      <c r="V148" s="47"/>
      <c r="W148" s="47"/>
      <c r="X148" s="47"/>
      <c r="Y148" s="47"/>
      <c r="Z148" s="47"/>
      <c r="AA148" s="47"/>
    </row>
    <row r="149" spans="22:27" x14ac:dyDescent="0.35">
      <c r="V149" s="47"/>
      <c r="W149" s="47"/>
      <c r="X149" s="47"/>
      <c r="Y149" s="47"/>
      <c r="Z149" s="47"/>
      <c r="AA149" s="47"/>
    </row>
    <row r="150" spans="22:27" x14ac:dyDescent="0.35">
      <c r="V150" s="47"/>
      <c r="W150" s="47"/>
      <c r="X150" s="47"/>
      <c r="Y150" s="47"/>
      <c r="Z150" s="47"/>
      <c r="AA150" s="47"/>
    </row>
    <row r="151" spans="22:27" x14ac:dyDescent="0.35">
      <c r="V151" s="47"/>
      <c r="W151" s="47"/>
      <c r="X151" s="47"/>
      <c r="Y151" s="47"/>
      <c r="Z151" s="47"/>
      <c r="AA151" s="47"/>
    </row>
    <row r="152" spans="22:27" x14ac:dyDescent="0.35">
      <c r="V152" s="47"/>
      <c r="W152" s="47"/>
      <c r="X152" s="47"/>
      <c r="Y152" s="47"/>
      <c r="Z152" s="47"/>
      <c r="AA152" s="47"/>
    </row>
    <row r="153" spans="22:27" x14ac:dyDescent="0.35">
      <c r="V153" s="47"/>
      <c r="W153" s="47"/>
      <c r="X153" s="47"/>
      <c r="Y153" s="47"/>
      <c r="Z153" s="47"/>
      <c r="AA153" s="47"/>
    </row>
    <row r="154" spans="22:27" x14ac:dyDescent="0.35">
      <c r="V154" s="47"/>
      <c r="W154" s="47"/>
      <c r="X154" s="47"/>
      <c r="Y154" s="47"/>
      <c r="Z154" s="47"/>
      <c r="AA154" s="47"/>
    </row>
    <row r="155" spans="22:27" x14ac:dyDescent="0.35">
      <c r="V155" s="47"/>
      <c r="W155" s="47"/>
      <c r="X155" s="47"/>
      <c r="Y155" s="47"/>
      <c r="Z155" s="47"/>
      <c r="AA155" s="47"/>
    </row>
    <row r="156" spans="22:27" x14ac:dyDescent="0.35">
      <c r="V156" s="47"/>
      <c r="W156" s="47"/>
      <c r="X156" s="47"/>
      <c r="Y156" s="47"/>
      <c r="Z156" s="47"/>
      <c r="AA156" s="47"/>
    </row>
    <row r="157" spans="22:27" x14ac:dyDescent="0.35">
      <c r="V157" s="47"/>
      <c r="W157" s="47"/>
      <c r="X157" s="47"/>
      <c r="Y157" s="47"/>
      <c r="Z157" s="47"/>
      <c r="AA157" s="47"/>
    </row>
    <row r="158" spans="22:27" x14ac:dyDescent="0.35">
      <c r="V158" s="47"/>
      <c r="W158" s="47"/>
      <c r="X158" s="47"/>
      <c r="Y158" s="47"/>
      <c r="Z158" s="47"/>
      <c r="AA158" s="47"/>
    </row>
    <row r="159" spans="22:27" x14ac:dyDescent="0.35">
      <c r="V159" s="47"/>
      <c r="W159" s="47"/>
      <c r="X159" s="47"/>
      <c r="Y159" s="47"/>
      <c r="Z159" s="47"/>
      <c r="AA159" s="47"/>
    </row>
    <row r="160" spans="22:27" x14ac:dyDescent="0.35">
      <c r="V160" s="47"/>
      <c r="W160" s="47"/>
      <c r="X160" s="47"/>
      <c r="Y160" s="47"/>
      <c r="Z160" s="47"/>
      <c r="AA160" s="47"/>
    </row>
    <row r="161" spans="22:27" x14ac:dyDescent="0.35">
      <c r="V161" s="47"/>
      <c r="W161" s="47"/>
      <c r="X161" s="47"/>
      <c r="Y161" s="47"/>
      <c r="Z161" s="47"/>
      <c r="AA161" s="47"/>
    </row>
    <row r="162" spans="22:27" x14ac:dyDescent="0.35">
      <c r="V162" s="47"/>
      <c r="W162" s="47"/>
      <c r="X162" s="47"/>
      <c r="Y162" s="47"/>
      <c r="Z162" s="47"/>
      <c r="AA162" s="47"/>
    </row>
    <row r="163" spans="22:27" x14ac:dyDescent="0.35">
      <c r="V163" s="47"/>
      <c r="W163" s="47"/>
      <c r="X163" s="47"/>
      <c r="Y163" s="47"/>
      <c r="Z163" s="47"/>
      <c r="AA163" s="47"/>
    </row>
    <row r="164" spans="22:27" x14ac:dyDescent="0.35">
      <c r="V164" s="47"/>
      <c r="W164" s="47"/>
      <c r="X164" s="47"/>
      <c r="Y164" s="47"/>
      <c r="Z164" s="47"/>
      <c r="AA164" s="47"/>
    </row>
    <row r="165" spans="22:27" x14ac:dyDescent="0.35">
      <c r="V165" s="47"/>
      <c r="W165" s="47"/>
      <c r="X165" s="47"/>
      <c r="Y165" s="47"/>
      <c r="Z165" s="47"/>
      <c r="AA165" s="47"/>
    </row>
    <row r="166" spans="22:27" x14ac:dyDescent="0.35">
      <c r="V166" s="47"/>
      <c r="W166" s="47"/>
      <c r="X166" s="47"/>
      <c r="Y166" s="47"/>
      <c r="Z166" s="47"/>
      <c r="AA166" s="47"/>
    </row>
    <row r="167" spans="22:27" x14ac:dyDescent="0.35">
      <c r="V167" s="47"/>
      <c r="W167" s="47"/>
      <c r="X167" s="47"/>
      <c r="Y167" s="47"/>
      <c r="Z167" s="47"/>
      <c r="AA167" s="47"/>
    </row>
    <row r="168" spans="22:27" x14ac:dyDescent="0.35">
      <c r="V168" s="47"/>
      <c r="W168" s="47"/>
      <c r="X168" s="47"/>
      <c r="Y168" s="47"/>
      <c r="Z168" s="47"/>
      <c r="AA168" s="47"/>
    </row>
    <row r="169" spans="22:27" x14ac:dyDescent="0.35">
      <c r="V169" s="47"/>
      <c r="W169" s="47"/>
      <c r="X169" s="47"/>
      <c r="Y169" s="47"/>
      <c r="Z169" s="47"/>
      <c r="AA169" s="47"/>
    </row>
    <row r="170" spans="22:27" x14ac:dyDescent="0.35">
      <c r="V170" s="47"/>
      <c r="W170" s="47"/>
      <c r="X170" s="47"/>
      <c r="Y170" s="47"/>
      <c r="Z170" s="47"/>
      <c r="AA170" s="47"/>
    </row>
    <row r="171" spans="22:27" x14ac:dyDescent="0.35">
      <c r="V171" s="47"/>
      <c r="W171" s="47"/>
      <c r="X171" s="47"/>
      <c r="Y171" s="47"/>
      <c r="Z171" s="47"/>
      <c r="AA171" s="47"/>
    </row>
    <row r="172" spans="22:27" x14ac:dyDescent="0.35">
      <c r="V172" s="47"/>
      <c r="W172" s="47"/>
      <c r="X172" s="47"/>
      <c r="Y172" s="47"/>
      <c r="Z172" s="47"/>
      <c r="AA172" s="47"/>
    </row>
    <row r="173" spans="22:27" x14ac:dyDescent="0.35">
      <c r="V173" s="47"/>
      <c r="W173" s="47"/>
      <c r="X173" s="47"/>
      <c r="Y173" s="47"/>
      <c r="Z173" s="47"/>
      <c r="AA173" s="47"/>
    </row>
    <row r="174" spans="22:27" x14ac:dyDescent="0.35">
      <c r="V174" s="47"/>
      <c r="W174" s="47"/>
      <c r="X174" s="47"/>
      <c r="Y174" s="47"/>
      <c r="Z174" s="47"/>
      <c r="AA174" s="47"/>
    </row>
    <row r="175" spans="22:27" x14ac:dyDescent="0.35">
      <c r="V175" s="47"/>
      <c r="W175" s="47"/>
      <c r="X175" s="47"/>
      <c r="Y175" s="47"/>
      <c r="Z175" s="47"/>
      <c r="AA175" s="47"/>
    </row>
    <row r="176" spans="22:27" x14ac:dyDescent="0.35">
      <c r="V176" s="47"/>
      <c r="W176" s="47"/>
      <c r="X176" s="47"/>
      <c r="Y176" s="47"/>
      <c r="Z176" s="47"/>
      <c r="AA176" s="47"/>
    </row>
    <row r="177" spans="22:27" x14ac:dyDescent="0.35">
      <c r="V177" s="47"/>
      <c r="W177" s="47"/>
      <c r="X177" s="47"/>
      <c r="Y177" s="47"/>
      <c r="Z177" s="47"/>
      <c r="AA177" s="47"/>
    </row>
    <row r="178" spans="22:27" x14ac:dyDescent="0.35">
      <c r="V178" s="47"/>
      <c r="W178" s="47"/>
      <c r="X178" s="47"/>
      <c r="Y178" s="47"/>
      <c r="Z178" s="47"/>
      <c r="AA178" s="47"/>
    </row>
    <row r="179" spans="22:27" x14ac:dyDescent="0.35">
      <c r="V179" s="47"/>
      <c r="W179" s="47"/>
      <c r="X179" s="47"/>
      <c r="Y179" s="47"/>
      <c r="Z179" s="47"/>
      <c r="AA179" s="47"/>
    </row>
    <row r="180" spans="22:27" x14ac:dyDescent="0.35">
      <c r="V180" s="47"/>
      <c r="W180" s="47"/>
      <c r="X180" s="47"/>
      <c r="Y180" s="47"/>
      <c r="Z180" s="47"/>
      <c r="AA180" s="47"/>
    </row>
    <row r="181" spans="22:27" x14ac:dyDescent="0.35">
      <c r="V181" s="47"/>
      <c r="W181" s="47"/>
      <c r="X181" s="47"/>
      <c r="Y181" s="47"/>
      <c r="Z181" s="47"/>
      <c r="AA181" s="47"/>
    </row>
    <row r="182" spans="22:27" x14ac:dyDescent="0.35">
      <c r="V182" s="47"/>
      <c r="W182" s="47"/>
      <c r="X182" s="47"/>
      <c r="Y182" s="47"/>
      <c r="Z182" s="47"/>
      <c r="AA182" s="47"/>
    </row>
    <row r="183" spans="22:27" x14ac:dyDescent="0.35">
      <c r="V183" s="47"/>
      <c r="W183" s="47"/>
      <c r="X183" s="47"/>
      <c r="Y183" s="47"/>
      <c r="Z183" s="47"/>
      <c r="AA183" s="47"/>
    </row>
    <row r="184" spans="22:27" x14ac:dyDescent="0.35">
      <c r="V184" s="47"/>
      <c r="W184" s="47"/>
      <c r="X184" s="47"/>
      <c r="Y184" s="47"/>
      <c r="Z184" s="47"/>
      <c r="AA184" s="47"/>
    </row>
    <row r="185" spans="22:27" x14ac:dyDescent="0.35">
      <c r="V185" s="47"/>
      <c r="W185" s="47"/>
      <c r="X185" s="47"/>
      <c r="Y185" s="47"/>
      <c r="Z185" s="47"/>
      <c r="AA185" s="47"/>
    </row>
    <row r="186" spans="22:27" x14ac:dyDescent="0.35">
      <c r="V186" s="47"/>
      <c r="W186" s="47"/>
      <c r="X186" s="47"/>
      <c r="Y186" s="47"/>
      <c r="Z186" s="47"/>
      <c r="AA186" s="47"/>
    </row>
    <row r="187" spans="22:27" x14ac:dyDescent="0.35">
      <c r="V187" s="47"/>
      <c r="W187" s="47"/>
      <c r="X187" s="47"/>
      <c r="Y187" s="47"/>
      <c r="Z187" s="47"/>
      <c r="AA187" s="47"/>
    </row>
    <row r="188" spans="22:27" x14ac:dyDescent="0.35">
      <c r="V188" s="47"/>
      <c r="W188" s="47"/>
      <c r="X188" s="47"/>
      <c r="Y188" s="47"/>
      <c r="Z188" s="47"/>
      <c r="AA188" s="47"/>
    </row>
    <row r="189" spans="22:27" x14ac:dyDescent="0.35">
      <c r="V189" s="47"/>
      <c r="W189" s="47"/>
      <c r="X189" s="47"/>
      <c r="Y189" s="47"/>
      <c r="Z189" s="47"/>
      <c r="AA189" s="47"/>
    </row>
    <row r="190" spans="22:27" x14ac:dyDescent="0.35">
      <c r="V190" s="47"/>
      <c r="W190" s="47"/>
      <c r="X190" s="47"/>
      <c r="Y190" s="47"/>
      <c r="Z190" s="47"/>
      <c r="AA190" s="47"/>
    </row>
    <row r="191" spans="22:27" x14ac:dyDescent="0.35">
      <c r="V191" s="47"/>
      <c r="W191" s="47"/>
      <c r="X191" s="47"/>
      <c r="Y191" s="47"/>
      <c r="Z191" s="47"/>
      <c r="AA191" s="47"/>
    </row>
    <row r="192" spans="22:27" x14ac:dyDescent="0.35">
      <c r="V192" s="47"/>
      <c r="W192" s="47"/>
      <c r="X192" s="47"/>
      <c r="Y192" s="47"/>
      <c r="Z192" s="47"/>
      <c r="AA192" s="47"/>
    </row>
    <row r="193" spans="22:27" x14ac:dyDescent="0.35">
      <c r="V193" s="47"/>
      <c r="W193" s="47"/>
      <c r="X193" s="47"/>
      <c r="Y193" s="47"/>
      <c r="Z193" s="47"/>
      <c r="AA193" s="47"/>
    </row>
    <row r="194" spans="22:27" x14ac:dyDescent="0.35">
      <c r="V194" s="47"/>
      <c r="W194" s="47"/>
      <c r="X194" s="47"/>
      <c r="Y194" s="47"/>
      <c r="Z194" s="47"/>
      <c r="AA194" s="47"/>
    </row>
    <row r="195" spans="22:27" x14ac:dyDescent="0.35">
      <c r="V195" s="47"/>
      <c r="W195" s="47"/>
      <c r="X195" s="47"/>
      <c r="Y195" s="47"/>
      <c r="Z195" s="47"/>
      <c r="AA195" s="47"/>
    </row>
    <row r="196" spans="22:27" x14ac:dyDescent="0.35">
      <c r="V196" s="47"/>
      <c r="W196" s="47"/>
      <c r="X196" s="47"/>
      <c r="Y196" s="47"/>
      <c r="Z196" s="47"/>
      <c r="AA196" s="47"/>
    </row>
    <row r="197" spans="22:27" x14ac:dyDescent="0.35">
      <c r="V197" s="47"/>
      <c r="W197" s="47"/>
      <c r="X197" s="47"/>
      <c r="Y197" s="47"/>
      <c r="Z197" s="47"/>
      <c r="AA197" s="47"/>
    </row>
    <row r="198" spans="22:27" x14ac:dyDescent="0.35">
      <c r="V198" s="47"/>
      <c r="W198" s="47"/>
      <c r="X198" s="47"/>
      <c r="Y198" s="47"/>
      <c r="Z198" s="47"/>
      <c r="AA198" s="47"/>
    </row>
    <row r="199" spans="22:27" x14ac:dyDescent="0.35">
      <c r="V199" s="47"/>
      <c r="W199" s="47"/>
      <c r="X199" s="47"/>
      <c r="Y199" s="47"/>
      <c r="Z199" s="47"/>
      <c r="AA199" s="47"/>
    </row>
    <row r="200" spans="22:27" x14ac:dyDescent="0.35">
      <c r="V200" s="47"/>
      <c r="W200" s="47"/>
      <c r="X200" s="47"/>
      <c r="Y200" s="47"/>
      <c r="Z200" s="47"/>
      <c r="AA200" s="47"/>
    </row>
  </sheetData>
  <mergeCells count="24">
    <mergeCell ref="B56:K56"/>
    <mergeCell ref="L56:U56"/>
    <mergeCell ref="B60:B62"/>
    <mergeCell ref="C60:C62"/>
    <mergeCell ref="D60:D62"/>
    <mergeCell ref="E60:E62"/>
    <mergeCell ref="F60:F62"/>
    <mergeCell ref="G60:G62"/>
    <mergeCell ref="H60:H62"/>
    <mergeCell ref="I60:K60"/>
    <mergeCell ref="L60:T60"/>
    <mergeCell ref="U60:U62"/>
    <mergeCell ref="E9:E11"/>
    <mergeCell ref="D9:D11"/>
    <mergeCell ref="F9:F11"/>
    <mergeCell ref="C9:C11"/>
    <mergeCell ref="L4:U4"/>
    <mergeCell ref="B4:K4"/>
    <mergeCell ref="L9:T9"/>
    <mergeCell ref="I9:K9"/>
    <mergeCell ref="H9:H11"/>
    <mergeCell ref="U9:U11"/>
    <mergeCell ref="G9:G11"/>
    <mergeCell ref="B9:B11"/>
  </mergeCells>
  <printOptions horizontalCentered="1"/>
  <pageMargins left="0.196850393700787" right="0.196850393700787" top="0.59055118110236204" bottom="0.59055118110236204" header="0.511811023622047" footer="0.511811023622047"/>
  <pageSetup paperSize="9" scale="43" orientation="portrait" r:id="rId1"/>
  <headerFooter alignWithMargins="0">
    <oddFooter>&amp;C&amp;"Times New Roman,Regular"&amp;20- &amp;P+17-</oddFooter>
  </headerFooter>
  <colBreaks count="1" manualBreakCount="1">
    <brk id="11" max="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G202"/>
  <sheetViews>
    <sheetView rightToLeft="1" view="pageBreakPreview" zoomScale="50" zoomScaleNormal="50" zoomScaleSheetLayoutView="50" workbookViewId="0"/>
  </sheetViews>
  <sheetFormatPr defaultRowHeight="21.75" x14ac:dyDescent="0.5"/>
  <cols>
    <col min="1" max="1" width="4.5703125" style="127" customWidth="1"/>
    <col min="2" max="2" width="78.140625" style="52" customWidth="1"/>
    <col min="3" max="11" width="15.85546875" style="127" customWidth="1"/>
    <col min="12" max="20" width="15.5703125" style="127" customWidth="1"/>
    <col min="21" max="21" width="78.5703125" style="52" customWidth="1"/>
    <col min="22" max="22" width="15.140625" style="1566" customWidth="1"/>
    <col min="23" max="24" width="9.85546875" style="1566" bestFit="1" customWidth="1"/>
    <col min="25" max="16384" width="9.140625" style="127"/>
  </cols>
  <sheetData>
    <row r="1" spans="1:33" s="5" customFormat="1" ht="13.5" customHeight="1" x14ac:dyDescent="0.65">
      <c r="B1" s="2"/>
      <c r="C1" s="2"/>
      <c r="D1" s="2"/>
      <c r="E1" s="2"/>
      <c r="F1" s="2"/>
      <c r="G1" s="2"/>
      <c r="H1" s="2"/>
      <c r="I1" s="2"/>
      <c r="J1" s="2"/>
      <c r="K1" s="2"/>
      <c r="L1" s="2"/>
      <c r="M1" s="2"/>
      <c r="N1" s="2"/>
      <c r="O1" s="2"/>
      <c r="P1" s="2"/>
      <c r="Q1" s="2"/>
      <c r="R1" s="2"/>
      <c r="S1" s="2"/>
      <c r="T1" s="2"/>
      <c r="V1" s="1556"/>
      <c r="W1" s="1556"/>
      <c r="X1" s="1556"/>
    </row>
    <row r="2" spans="1:33" s="5" customFormat="1" ht="13.5" customHeight="1" x14ac:dyDescent="0.65">
      <c r="B2" s="2"/>
      <c r="C2" s="2"/>
      <c r="D2" s="2"/>
      <c r="E2" s="2"/>
      <c r="F2" s="2"/>
      <c r="G2" s="2"/>
      <c r="H2" s="2"/>
      <c r="I2" s="2"/>
      <c r="J2" s="2"/>
      <c r="K2" s="2"/>
      <c r="L2" s="2"/>
      <c r="M2" s="2"/>
      <c r="N2" s="2"/>
      <c r="O2" s="2"/>
      <c r="P2" s="2"/>
      <c r="Q2" s="2"/>
      <c r="R2" s="2"/>
      <c r="S2" s="2"/>
      <c r="T2" s="2"/>
      <c r="U2" s="233"/>
      <c r="V2" s="1556"/>
      <c r="W2" s="1556"/>
      <c r="X2" s="1556"/>
    </row>
    <row r="3" spans="1:33" s="5" customFormat="1" ht="13.5" customHeight="1" x14ac:dyDescent="0.65">
      <c r="B3" s="2"/>
      <c r="C3" s="2"/>
      <c r="D3" s="2"/>
      <c r="E3" s="2"/>
      <c r="F3" s="2"/>
      <c r="G3" s="2"/>
      <c r="H3" s="2"/>
      <c r="I3" s="2"/>
      <c r="J3" s="2"/>
      <c r="K3" s="2"/>
      <c r="L3" s="2"/>
      <c r="M3" s="2"/>
      <c r="N3" s="2"/>
      <c r="O3" s="2"/>
      <c r="P3" s="2"/>
      <c r="Q3" s="2"/>
      <c r="R3" s="2"/>
      <c r="S3" s="2"/>
      <c r="T3" s="2"/>
      <c r="U3" s="234"/>
      <c r="V3" s="1556"/>
      <c r="W3" s="1556"/>
      <c r="X3" s="1556"/>
    </row>
    <row r="4" spans="1:33" s="1650" customFormat="1" ht="36.75" x14ac:dyDescent="0.85">
      <c r="B4" s="1796" t="s">
        <v>1792</v>
      </c>
      <c r="C4" s="1796"/>
      <c r="D4" s="1796"/>
      <c r="E4" s="1796"/>
      <c r="F4" s="1796"/>
      <c r="G4" s="1796"/>
      <c r="H4" s="1796"/>
      <c r="I4" s="1796"/>
      <c r="J4" s="1796"/>
      <c r="K4" s="1796"/>
      <c r="L4" s="1741" t="s">
        <v>1793</v>
      </c>
      <c r="M4" s="1741"/>
      <c r="N4" s="1741"/>
      <c r="O4" s="1741"/>
      <c r="P4" s="1741"/>
      <c r="Q4" s="1741"/>
      <c r="R4" s="1741"/>
      <c r="S4" s="1741"/>
      <c r="T4" s="1741"/>
      <c r="U4" s="1741"/>
      <c r="V4" s="1557"/>
      <c r="W4" s="1557"/>
      <c r="X4" s="1557"/>
      <c r="Y4" s="462"/>
      <c r="Z4" s="462"/>
      <c r="AA4" s="462"/>
      <c r="AB4" s="462"/>
      <c r="AC4" s="462"/>
      <c r="AD4" s="462"/>
      <c r="AE4" s="462"/>
      <c r="AF4" s="462"/>
      <c r="AG4" s="462"/>
    </row>
    <row r="5" spans="1:33" s="75" customFormat="1" ht="13.5" customHeight="1" x14ac:dyDescent="0.65">
      <c r="C5" s="74"/>
      <c r="D5" s="74"/>
      <c r="E5" s="74"/>
      <c r="F5" s="74"/>
      <c r="G5" s="74"/>
      <c r="H5" s="74"/>
      <c r="I5" s="74"/>
      <c r="J5" s="74"/>
      <c r="K5" s="74"/>
      <c r="L5" s="74"/>
      <c r="M5" s="74"/>
      <c r="N5" s="74"/>
      <c r="O5" s="74"/>
      <c r="P5" s="74"/>
      <c r="Q5" s="74"/>
      <c r="R5" s="74"/>
      <c r="S5" s="74"/>
      <c r="T5" s="74"/>
      <c r="U5" s="74"/>
      <c r="V5" s="1558"/>
      <c r="W5" s="1556"/>
      <c r="X5" s="1556"/>
    </row>
    <row r="6" spans="1:33" s="5" customFormat="1" ht="13.5" customHeight="1" x14ac:dyDescent="0.65">
      <c r="A6" s="236"/>
      <c r="B6" s="236"/>
      <c r="C6" s="236"/>
      <c r="D6" s="236"/>
      <c r="E6" s="236"/>
      <c r="F6" s="236"/>
      <c r="G6" s="236"/>
      <c r="H6" s="236"/>
      <c r="I6" s="237"/>
      <c r="J6" s="237"/>
      <c r="K6" s="237"/>
      <c r="L6" s="237"/>
      <c r="M6" s="237"/>
      <c r="N6" s="237"/>
      <c r="O6" s="237"/>
      <c r="P6" s="237"/>
      <c r="Q6" s="237"/>
      <c r="R6" s="237"/>
      <c r="S6" s="237"/>
      <c r="T6" s="237"/>
      <c r="U6" s="236"/>
      <c r="V6" s="234"/>
      <c r="W6" s="234"/>
      <c r="X6" s="1558"/>
      <c r="Y6" s="2"/>
      <c r="Z6" s="2"/>
      <c r="AA6" s="2"/>
      <c r="AB6" s="2"/>
      <c r="AC6" s="2"/>
    </row>
    <row r="7" spans="1:33" s="486" customFormat="1" ht="22.5" x14ac:dyDescent="0.5">
      <c r="B7" s="487" t="s">
        <v>1723</v>
      </c>
      <c r="U7" s="488" t="s">
        <v>1724</v>
      </c>
      <c r="V7" s="1559"/>
      <c r="W7" s="1559"/>
      <c r="X7" s="1559"/>
    </row>
    <row r="8" spans="1:33" s="75" customFormat="1" ht="6" customHeight="1" thickBot="1" x14ac:dyDescent="0.7">
      <c r="C8" s="74"/>
      <c r="D8" s="74"/>
      <c r="E8" s="74"/>
      <c r="F8" s="74"/>
      <c r="G8" s="74"/>
      <c r="H8" s="74"/>
      <c r="I8" s="74"/>
      <c r="J8" s="74"/>
      <c r="K8" s="74"/>
      <c r="L8" s="74"/>
      <c r="M8" s="74"/>
      <c r="N8" s="74"/>
      <c r="O8" s="74"/>
      <c r="P8" s="74"/>
      <c r="Q8" s="74"/>
      <c r="R8" s="74"/>
      <c r="S8" s="74"/>
      <c r="T8" s="74"/>
      <c r="U8" s="74"/>
      <c r="V8" s="1558"/>
      <c r="W8" s="1556"/>
      <c r="X8" s="1556"/>
    </row>
    <row r="9" spans="1:33" s="1479" customFormat="1" ht="25.5" customHeight="1" thickTop="1" x14ac:dyDescent="0.7">
      <c r="A9" s="254"/>
      <c r="B9" s="1797" t="s">
        <v>883</v>
      </c>
      <c r="C9" s="1736">
        <v>2015</v>
      </c>
      <c r="D9" s="1736">
        <v>2016</v>
      </c>
      <c r="E9" s="1736">
        <v>2017</v>
      </c>
      <c r="F9" s="1736">
        <v>2018</v>
      </c>
      <c r="G9" s="1736">
        <v>2019</v>
      </c>
      <c r="H9" s="1736">
        <v>2020</v>
      </c>
      <c r="I9" s="1763">
        <v>2020</v>
      </c>
      <c r="J9" s="1764"/>
      <c r="K9" s="1764"/>
      <c r="L9" s="1761">
        <v>2020</v>
      </c>
      <c r="M9" s="1761"/>
      <c r="N9" s="1761"/>
      <c r="O9" s="1761"/>
      <c r="P9" s="1761"/>
      <c r="Q9" s="1761"/>
      <c r="R9" s="1761"/>
      <c r="S9" s="1761"/>
      <c r="T9" s="1762"/>
      <c r="U9" s="1743" t="s">
        <v>882</v>
      </c>
      <c r="V9" s="1560"/>
      <c r="W9" s="1560"/>
      <c r="X9" s="1560"/>
    </row>
    <row r="10" spans="1:33" s="254" customFormat="1" ht="21" customHeight="1" x14ac:dyDescent="0.7">
      <c r="B10" s="1798"/>
      <c r="C10" s="1737"/>
      <c r="D10" s="1737"/>
      <c r="E10" s="1737"/>
      <c r="F10" s="1737"/>
      <c r="G10" s="1737"/>
      <c r="H10" s="1737"/>
      <c r="I10" s="362" t="s">
        <v>372</v>
      </c>
      <c r="J10" s="363" t="s">
        <v>373</v>
      </c>
      <c r="K10" s="363" t="s">
        <v>374</v>
      </c>
      <c r="L10" s="363" t="s">
        <v>375</v>
      </c>
      <c r="M10" s="363" t="s">
        <v>376</v>
      </c>
      <c r="N10" s="363" t="s">
        <v>366</v>
      </c>
      <c r="O10" s="363" t="s">
        <v>367</v>
      </c>
      <c r="P10" s="363" t="s">
        <v>368</v>
      </c>
      <c r="Q10" s="363" t="s">
        <v>369</v>
      </c>
      <c r="R10" s="363" t="s">
        <v>370</v>
      </c>
      <c r="S10" s="363" t="s">
        <v>371</v>
      </c>
      <c r="T10" s="364" t="s">
        <v>1466</v>
      </c>
      <c r="U10" s="1765"/>
      <c r="V10" s="1561"/>
      <c r="W10" s="1561"/>
      <c r="X10" s="1561"/>
    </row>
    <row r="11" spans="1:33" s="334" customFormat="1" ht="21" customHeight="1" x14ac:dyDescent="0.7">
      <c r="A11" s="254"/>
      <c r="B11" s="1799"/>
      <c r="C11" s="1738"/>
      <c r="D11" s="1738"/>
      <c r="E11" s="1738"/>
      <c r="F11" s="1738"/>
      <c r="G11" s="1738"/>
      <c r="H11" s="1738"/>
      <c r="I11" s="365" t="s">
        <v>669</v>
      </c>
      <c r="J11" s="366" t="s">
        <v>149</v>
      </c>
      <c r="K11" s="366" t="s">
        <v>150</v>
      </c>
      <c r="L11" s="366" t="s">
        <v>151</v>
      </c>
      <c r="M11" s="366" t="s">
        <v>365</v>
      </c>
      <c r="N11" s="366" t="s">
        <v>663</v>
      </c>
      <c r="O11" s="366" t="s">
        <v>664</v>
      </c>
      <c r="P11" s="366" t="s">
        <v>665</v>
      </c>
      <c r="Q11" s="366" t="s">
        <v>666</v>
      </c>
      <c r="R11" s="366" t="s">
        <v>667</v>
      </c>
      <c r="S11" s="366" t="s">
        <v>668</v>
      </c>
      <c r="T11" s="367" t="s">
        <v>662</v>
      </c>
      <c r="U11" s="1766"/>
      <c r="V11" s="1562"/>
      <c r="W11" s="1562"/>
      <c r="X11" s="1562"/>
    </row>
    <row r="12" spans="1:33" s="478" customFormat="1" ht="8.25" customHeight="1" x14ac:dyDescent="0.7">
      <c r="B12" s="479"/>
      <c r="C12" s="480"/>
      <c r="D12" s="480"/>
      <c r="E12" s="480"/>
      <c r="F12" s="480"/>
      <c r="G12" s="480"/>
      <c r="H12" s="480"/>
      <c r="I12" s="482"/>
      <c r="J12" s="481"/>
      <c r="K12" s="481"/>
      <c r="L12" s="481"/>
      <c r="M12" s="481"/>
      <c r="N12" s="481"/>
      <c r="O12" s="481"/>
      <c r="P12" s="481"/>
      <c r="Q12" s="481"/>
      <c r="R12" s="481"/>
      <c r="S12" s="481"/>
      <c r="T12" s="483"/>
      <c r="U12" s="484"/>
      <c r="V12" s="1563"/>
      <c r="W12" s="1563"/>
      <c r="X12" s="1563"/>
    </row>
    <row r="13" spans="1:33" s="1132" customFormat="1" ht="26.1" customHeight="1" x14ac:dyDescent="0.2">
      <c r="B13" s="1164" t="s">
        <v>804</v>
      </c>
      <c r="C13" s="1133"/>
      <c r="D13" s="1133"/>
      <c r="E13" s="1133"/>
      <c r="F13" s="1133"/>
      <c r="G13" s="1133"/>
      <c r="H13" s="1133"/>
      <c r="I13" s="1135"/>
      <c r="J13" s="1134"/>
      <c r="K13" s="1134"/>
      <c r="L13" s="1134"/>
      <c r="M13" s="1134"/>
      <c r="N13" s="1134"/>
      <c r="O13" s="1134"/>
      <c r="P13" s="1134"/>
      <c r="Q13" s="1134"/>
      <c r="R13" s="1134"/>
      <c r="S13" s="1134"/>
      <c r="T13" s="1136"/>
      <c r="U13" s="1171" t="s">
        <v>805</v>
      </c>
      <c r="V13" s="872"/>
      <c r="W13" s="872"/>
      <c r="X13" s="872"/>
    </row>
    <row r="14" spans="1:33" s="1132" customFormat="1" ht="12" customHeight="1" x14ac:dyDescent="0.2">
      <c r="B14" s="1165"/>
      <c r="C14" s="1133"/>
      <c r="D14" s="1133"/>
      <c r="E14" s="1133"/>
      <c r="F14" s="1133"/>
      <c r="G14" s="1133"/>
      <c r="H14" s="1133"/>
      <c r="I14" s="1135"/>
      <c r="J14" s="1134"/>
      <c r="K14" s="1134"/>
      <c r="L14" s="1134"/>
      <c r="M14" s="1134"/>
      <c r="N14" s="1134"/>
      <c r="O14" s="1134"/>
      <c r="P14" s="1134"/>
      <c r="Q14" s="1134"/>
      <c r="R14" s="1134"/>
      <c r="S14" s="1134"/>
      <c r="T14" s="1136"/>
      <c r="U14" s="1172"/>
      <c r="V14" s="872"/>
      <c r="W14" s="872"/>
      <c r="X14" s="872"/>
    </row>
    <row r="15" spans="1:33" s="822" customFormat="1" ht="26.1" customHeight="1" x14ac:dyDescent="0.2">
      <c r="B15" s="1167" t="s">
        <v>1778</v>
      </c>
      <c r="C15" s="1137"/>
      <c r="D15" s="1137"/>
      <c r="E15" s="1137"/>
      <c r="F15" s="1137"/>
      <c r="G15" s="1137"/>
      <c r="H15" s="1137"/>
      <c r="I15" s="1147"/>
      <c r="J15" s="1138"/>
      <c r="K15" s="1138"/>
      <c r="L15" s="1138"/>
      <c r="M15" s="1138"/>
      <c r="N15" s="1138"/>
      <c r="O15" s="1138"/>
      <c r="P15" s="1138"/>
      <c r="Q15" s="1138"/>
      <c r="R15" s="1138"/>
      <c r="S15" s="1138"/>
      <c r="T15" s="1148"/>
      <c r="U15" s="485" t="s">
        <v>1776</v>
      </c>
      <c r="V15" s="1555"/>
      <c r="W15" s="1555"/>
      <c r="X15" s="1527"/>
      <c r="Y15" s="1527"/>
      <c r="Z15" s="1527"/>
    </row>
    <row r="16" spans="1:33" s="822" customFormat="1" ht="26.1" customHeight="1" x14ac:dyDescent="0.2">
      <c r="B16" s="1166" t="s">
        <v>1688</v>
      </c>
      <c r="C16" s="1137">
        <v>237.21539726027424</v>
      </c>
      <c r="D16" s="1137">
        <v>460.55016393442651</v>
      </c>
      <c r="E16" s="1137">
        <v>492.52035616438297</v>
      </c>
      <c r="F16" s="1137">
        <v>436.50001369863014</v>
      </c>
      <c r="G16" s="1137">
        <v>436.5</v>
      </c>
      <c r="H16" s="1137">
        <v>879.66120218579238</v>
      </c>
      <c r="I16" s="1141">
        <v>436.5</v>
      </c>
      <c r="J16" s="1139">
        <v>436.5</v>
      </c>
      <c r="K16" s="1139">
        <v>436.5</v>
      </c>
      <c r="L16" s="1139">
        <v>436.5</v>
      </c>
      <c r="M16" s="1139">
        <v>436.5</v>
      </c>
      <c r="N16" s="1139">
        <v>818.13333333333333</v>
      </c>
      <c r="O16" s="1139">
        <v>1254.7096774193549</v>
      </c>
      <c r="P16" s="1139">
        <v>1256</v>
      </c>
      <c r="Q16" s="1139">
        <v>1256</v>
      </c>
      <c r="R16" s="1139">
        <v>1256</v>
      </c>
      <c r="S16" s="1139">
        <v>1256</v>
      </c>
      <c r="T16" s="1140">
        <v>1256</v>
      </c>
      <c r="U16" s="976" t="s">
        <v>1689</v>
      </c>
      <c r="V16" s="1527"/>
      <c r="W16" s="1527"/>
      <c r="X16" s="1527"/>
      <c r="Y16" s="1527"/>
      <c r="Z16" s="1527"/>
    </row>
    <row r="17" spans="2:26" s="822" customFormat="1" ht="26.1" customHeight="1" x14ac:dyDescent="0.2">
      <c r="B17" s="1168" t="s">
        <v>806</v>
      </c>
      <c r="C17" s="1137">
        <v>262.97943835616434</v>
      </c>
      <c r="D17" s="1137">
        <v>510.02987704918019</v>
      </c>
      <c r="E17" s="1137">
        <v>556.12147945205493</v>
      </c>
      <c r="F17" s="1137">
        <v>515.30960273972607</v>
      </c>
      <c r="G17" s="1137">
        <v>488.55672602739725</v>
      </c>
      <c r="H17" s="1137">
        <v>1019.3883196721301</v>
      </c>
      <c r="I17" s="1147">
        <v>484.81</v>
      </c>
      <c r="J17" s="1138">
        <v>476.18637931034488</v>
      </c>
      <c r="K17" s="1138">
        <v>483.27225806451622</v>
      </c>
      <c r="L17" s="1138">
        <v>474.56333333333339</v>
      </c>
      <c r="M17" s="1138">
        <v>475.93032258064511</v>
      </c>
      <c r="N17" s="1138">
        <v>920.19566666666651</v>
      </c>
      <c r="O17" s="1138">
        <v>1435.6393548387096</v>
      </c>
      <c r="P17" s="1138">
        <v>1484.5259677419358</v>
      </c>
      <c r="Q17" s="1138">
        <v>1480.2078333333334</v>
      </c>
      <c r="R17" s="1138">
        <v>1479.3701612903228</v>
      </c>
      <c r="S17" s="1138">
        <v>1484.9196666666671</v>
      </c>
      <c r="T17" s="1148">
        <v>1527.097741935484</v>
      </c>
      <c r="U17" s="976" t="s">
        <v>807</v>
      </c>
      <c r="V17" s="1527"/>
      <c r="W17" s="1527"/>
      <c r="X17" s="1527"/>
      <c r="Y17" s="1527"/>
      <c r="Z17" s="1527"/>
    </row>
    <row r="18" spans="2:26" s="822" customFormat="1" ht="26.1" customHeight="1" x14ac:dyDescent="0.2">
      <c r="B18" s="1168" t="s">
        <v>808</v>
      </c>
      <c r="C18" s="1137">
        <v>362.74991780821904</v>
      </c>
      <c r="D18" s="1137">
        <v>622.15934426229478</v>
      </c>
      <c r="E18" s="1137">
        <v>634.23708219178127</v>
      </c>
      <c r="F18" s="1137">
        <v>582.5274931506849</v>
      </c>
      <c r="G18" s="1137">
        <v>557.16672602739686</v>
      </c>
      <c r="H18" s="1137">
        <v>1136.7993715846997</v>
      </c>
      <c r="I18" s="1147">
        <v>570.14</v>
      </c>
      <c r="J18" s="1138">
        <v>566.58586206896553</v>
      </c>
      <c r="K18" s="1138">
        <v>539.30338709677414</v>
      </c>
      <c r="L18" s="1138">
        <v>541.39983333333316</v>
      </c>
      <c r="M18" s="1138">
        <v>536.65661290322578</v>
      </c>
      <c r="N18" s="1138">
        <v>1021.4130000000002</v>
      </c>
      <c r="O18" s="1138">
        <v>1586.1309677419358</v>
      </c>
      <c r="P18" s="1138">
        <v>1645.7245161290323</v>
      </c>
      <c r="Q18" s="1138">
        <v>1629.4738333333339</v>
      </c>
      <c r="R18" s="1138">
        <v>1632.3337096774192</v>
      </c>
      <c r="S18" s="1138">
        <v>1656.8171666666667</v>
      </c>
      <c r="T18" s="1148">
        <v>1688.5612903225806</v>
      </c>
      <c r="U18" s="976" t="s">
        <v>809</v>
      </c>
      <c r="V18" s="1527"/>
      <c r="W18" s="1527"/>
      <c r="X18" s="1527"/>
      <c r="Y18" s="1527"/>
      <c r="Z18" s="1527"/>
    </row>
    <row r="19" spans="2:26" s="822" customFormat="1" ht="26.1" customHeight="1" x14ac:dyDescent="0.2">
      <c r="B19" s="1168" t="s">
        <v>1725</v>
      </c>
      <c r="C19" s="1137">
        <v>195.83898630136969</v>
      </c>
      <c r="D19" s="1137">
        <v>426.44133879781407</v>
      </c>
      <c r="E19" s="1137">
        <v>439.419594520548</v>
      </c>
      <c r="F19" s="1137">
        <v>395.27891780821915</v>
      </c>
      <c r="G19" s="1137">
        <v>400.25409589041089</v>
      </c>
      <c r="H19" s="1137">
        <v>829.31730874316941</v>
      </c>
      <c r="I19" s="1147">
        <v>399.28</v>
      </c>
      <c r="J19" s="1138">
        <v>396.70620689655163</v>
      </c>
      <c r="K19" s="1138">
        <v>405.53612903225815</v>
      </c>
      <c r="L19" s="1138">
        <v>404.5121666666667</v>
      </c>
      <c r="M19" s="1138">
        <v>407.11806451612915</v>
      </c>
      <c r="N19" s="1138">
        <v>761.99383333333321</v>
      </c>
      <c r="O19" s="1138">
        <v>1173.864193548387</v>
      </c>
      <c r="P19" s="1138">
        <v>1187.0932258064518</v>
      </c>
      <c r="Q19" s="1138">
        <v>1189.0735</v>
      </c>
      <c r="R19" s="1138">
        <v>1193.9100000000003</v>
      </c>
      <c r="S19" s="1138">
        <v>1203.3551666666667</v>
      </c>
      <c r="T19" s="1148">
        <v>1209.2487096774194</v>
      </c>
      <c r="U19" s="976" t="s">
        <v>1054</v>
      </c>
      <c r="V19" s="1527"/>
      <c r="W19" s="1527"/>
      <c r="X19" s="1527"/>
      <c r="Y19" s="1527"/>
      <c r="Z19" s="1527"/>
    </row>
    <row r="20" spans="2:26" s="822" customFormat="1" ht="26.1" customHeight="1" x14ac:dyDescent="0.2">
      <c r="B20" s="1168" t="s">
        <v>810</v>
      </c>
      <c r="C20" s="1137">
        <v>63.235465753424648</v>
      </c>
      <c r="D20" s="1137">
        <v>122.80219945355195</v>
      </c>
      <c r="E20" s="1137">
        <v>131.32598630137028</v>
      </c>
      <c r="F20" s="1137">
        <v>116.34328767123293</v>
      </c>
      <c r="G20" s="1137">
        <v>116.34549315068477</v>
      </c>
      <c r="H20" s="1137">
        <v>234.44760928961747</v>
      </c>
      <c r="I20" s="1147">
        <v>116.31</v>
      </c>
      <c r="J20" s="1138">
        <v>116.32051724137929</v>
      </c>
      <c r="K20" s="1138">
        <v>116.25</v>
      </c>
      <c r="L20" s="1138">
        <v>116.03783333333335</v>
      </c>
      <c r="M20" s="1138">
        <v>116.14451612903224</v>
      </c>
      <c r="N20" s="1138">
        <v>217.95849999999996</v>
      </c>
      <c r="O20" s="1138">
        <v>334.50064516129032</v>
      </c>
      <c r="P20" s="1138">
        <v>334.88499999999999</v>
      </c>
      <c r="Q20" s="1138">
        <v>334.87233333333324</v>
      </c>
      <c r="R20" s="1138">
        <v>334.86693548387086</v>
      </c>
      <c r="S20" s="1138">
        <v>334.88599999999997</v>
      </c>
      <c r="T20" s="1148">
        <v>334.84290322580648</v>
      </c>
      <c r="U20" s="976" t="s">
        <v>811</v>
      </c>
      <c r="V20" s="1527"/>
      <c r="W20" s="1527"/>
      <c r="X20" s="1527"/>
      <c r="Y20" s="1527"/>
      <c r="Z20" s="1527"/>
    </row>
    <row r="21" spans="2:26" s="822" customFormat="1" ht="26.1" customHeight="1" x14ac:dyDescent="0.2">
      <c r="B21" s="1168" t="s">
        <v>812</v>
      </c>
      <c r="C21" s="1137">
        <v>334.6870547945208</v>
      </c>
      <c r="D21" s="1137">
        <v>649.83374863387974</v>
      </c>
      <c r="E21" s="1137">
        <v>694.46875342465796</v>
      </c>
      <c r="F21" s="1137">
        <v>614.9674794520547</v>
      </c>
      <c r="G21" s="1137">
        <v>615.43528767122962</v>
      </c>
      <c r="H21" s="1137">
        <v>1240.575519125679</v>
      </c>
      <c r="I21" s="1147">
        <v>615.38999999999987</v>
      </c>
      <c r="J21" s="1138">
        <v>615.51465517241377</v>
      </c>
      <c r="K21" s="1138">
        <v>615.38709677419342</v>
      </c>
      <c r="L21" s="1138">
        <v>615.41883333333328</v>
      </c>
      <c r="M21" s="1138">
        <v>615.43112903225801</v>
      </c>
      <c r="N21" s="1138">
        <v>1153.5276666666668</v>
      </c>
      <c r="O21" s="1138">
        <v>1769.5874193548395</v>
      </c>
      <c r="P21" s="1138">
        <v>1771.5059677419363</v>
      </c>
      <c r="Q21" s="1138">
        <v>1771.5100000000007</v>
      </c>
      <c r="R21" s="1138">
        <v>1771.5100000000009</v>
      </c>
      <c r="S21" s="1138">
        <v>1771.5100000000007</v>
      </c>
      <c r="T21" s="1148">
        <v>1771.5664516129041</v>
      </c>
      <c r="U21" s="976" t="s">
        <v>813</v>
      </c>
      <c r="V21" s="1527"/>
      <c r="W21" s="1527"/>
      <c r="X21" s="1527"/>
      <c r="Y21" s="1527"/>
      <c r="Z21" s="1527"/>
    </row>
    <row r="22" spans="2:26" s="822" customFormat="1" ht="26.1" customHeight="1" x14ac:dyDescent="0.2">
      <c r="B22" s="1168" t="s">
        <v>814</v>
      </c>
      <c r="C22" s="1152">
        <v>0.15704954002926419</v>
      </c>
      <c r="D22" s="1152">
        <v>0.30504169011165233</v>
      </c>
      <c r="E22" s="1152">
        <v>0.32682442005596901</v>
      </c>
      <c r="F22" s="1152">
        <v>0.28945698498785183</v>
      </c>
      <c r="G22" s="1152">
        <v>0.28921766529560122</v>
      </c>
      <c r="H22" s="1137">
        <v>0.58051098724647032</v>
      </c>
      <c r="I22" s="1147">
        <v>0.28856999999999999</v>
      </c>
      <c r="J22" s="1138">
        <v>0.28858</v>
      </c>
      <c r="K22" s="1138">
        <v>0.28856000000000004</v>
      </c>
      <c r="L22" s="1138">
        <v>0.28855999999999998</v>
      </c>
      <c r="M22" s="1666">
        <v>0.28854999999999997</v>
      </c>
      <c r="N22" s="1666">
        <v>0.54079999999999995</v>
      </c>
      <c r="O22" s="1666">
        <v>0.8291825583287924</v>
      </c>
      <c r="P22" s="1666">
        <v>0.83068783068783059</v>
      </c>
      <c r="Q22" s="1666">
        <v>0.83068783068783059</v>
      </c>
      <c r="R22" s="1666">
        <v>0.83068783068783059</v>
      </c>
      <c r="S22" s="1666">
        <v>0.8305779658775293</v>
      </c>
      <c r="T22" s="1667">
        <v>0.83068783068783059</v>
      </c>
      <c r="U22" s="976" t="s">
        <v>815</v>
      </c>
      <c r="V22" s="1527"/>
      <c r="W22" s="1527"/>
      <c r="X22" s="1527"/>
      <c r="Y22" s="1527"/>
      <c r="Z22" s="1527"/>
    </row>
    <row r="23" spans="2:26" s="822" customFormat="1" ht="26.1" customHeight="1" x14ac:dyDescent="0.2">
      <c r="B23" s="1168" t="s">
        <v>816</v>
      </c>
      <c r="C23" s="1137">
        <v>30.710835616438345</v>
      </c>
      <c r="D23" s="1137">
        <v>48.63642076502731</v>
      </c>
      <c r="E23" s="1137">
        <v>27.633506849315054</v>
      </c>
      <c r="F23" s="1137">
        <v>24.498835616438363</v>
      </c>
      <c r="G23" s="1137">
        <v>25.969424657534244</v>
      </c>
      <c r="H23" s="1137">
        <v>55.594330601092935</v>
      </c>
      <c r="I23" s="1147">
        <v>27.42</v>
      </c>
      <c r="J23" s="1138">
        <v>27.817586206896554</v>
      </c>
      <c r="K23" s="1138">
        <v>27.775645161290321</v>
      </c>
      <c r="L23" s="1138">
        <v>27.691166666666668</v>
      </c>
      <c r="M23" s="1138">
        <v>27.657258064516128</v>
      </c>
      <c r="N23" s="1138">
        <v>50.601166666666671</v>
      </c>
      <c r="O23" s="1138">
        <v>78.345806451612901</v>
      </c>
      <c r="P23" s="1138">
        <v>78.790967741935503</v>
      </c>
      <c r="Q23" s="1138">
        <v>79.582666666666654</v>
      </c>
      <c r="R23" s="1138">
        <v>79.918548387096777</v>
      </c>
      <c r="S23" s="1138">
        <v>80.1756666666667</v>
      </c>
      <c r="T23" s="1148">
        <v>80.064677419354837</v>
      </c>
      <c r="U23" s="976" t="s">
        <v>817</v>
      </c>
      <c r="V23" s="1527"/>
      <c r="W23" s="1527"/>
      <c r="X23" s="1527"/>
      <c r="Y23" s="1527"/>
      <c r="Z23" s="1527"/>
    </row>
    <row r="24" spans="2:26" s="822" customFormat="1" ht="26.1" customHeight="1" x14ac:dyDescent="0.2">
      <c r="B24" s="1168" t="s">
        <v>818</v>
      </c>
      <c r="C24" s="1137">
        <v>86.43</v>
      </c>
      <c r="D24" s="1137">
        <v>152.25399999999999</v>
      </c>
      <c r="E24" s="1137">
        <v>135.35900000000001</v>
      </c>
      <c r="F24" s="1137">
        <v>93.765000000000001</v>
      </c>
      <c r="G24" s="1137">
        <v>75.506</v>
      </c>
      <c r="H24" s="1137">
        <v>125.79900000000001</v>
      </c>
      <c r="I24" s="1147">
        <v>73.680000000000007</v>
      </c>
      <c r="J24" s="1138">
        <v>72.403999999999996</v>
      </c>
      <c r="K24" s="1138">
        <v>69.003950000000003</v>
      </c>
      <c r="L24" s="1138">
        <v>63.701000000000001</v>
      </c>
      <c r="M24" s="1138">
        <v>62.783999999999999</v>
      </c>
      <c r="N24" s="1138">
        <v>63.995293451596098</v>
      </c>
      <c r="O24" s="1138">
        <v>182.66295647240148</v>
      </c>
      <c r="P24" s="1138">
        <v>171.37867045082413</v>
      </c>
      <c r="Q24" s="1138">
        <v>167.84039127123057</v>
      </c>
      <c r="R24" s="1138">
        <v>158.49680419461285</v>
      </c>
      <c r="S24" s="1138">
        <v>163.87881318337202</v>
      </c>
      <c r="T24" s="1148">
        <v>159.71312674050426</v>
      </c>
      <c r="U24" s="976" t="s">
        <v>819</v>
      </c>
      <c r="V24" s="1527"/>
      <c r="W24" s="1527"/>
      <c r="X24" s="1527"/>
      <c r="Y24" s="1527"/>
      <c r="Z24" s="1527"/>
    </row>
    <row r="25" spans="2:26" s="822" customFormat="1" ht="12" customHeight="1" x14ac:dyDescent="0.2">
      <c r="B25" s="1168"/>
      <c r="C25" s="1137"/>
      <c r="D25" s="1137"/>
      <c r="E25" s="1137"/>
      <c r="F25" s="1137"/>
      <c r="G25" s="1137"/>
      <c r="H25" s="1137"/>
      <c r="I25" s="1147"/>
      <c r="J25" s="1138"/>
      <c r="K25" s="1138"/>
      <c r="L25" s="1138"/>
      <c r="M25" s="1138"/>
      <c r="N25" s="1138"/>
      <c r="O25" s="1138"/>
      <c r="P25" s="1138"/>
      <c r="Q25" s="1138"/>
      <c r="R25" s="1138"/>
      <c r="S25" s="1138"/>
      <c r="T25" s="1148"/>
      <c r="U25" s="976"/>
      <c r="V25" s="1527"/>
      <c r="W25" s="1527"/>
      <c r="X25" s="1527"/>
      <c r="Y25" s="1527"/>
      <c r="Z25" s="1527"/>
    </row>
    <row r="26" spans="2:26" s="822" customFormat="1" ht="26.1" customHeight="1" x14ac:dyDescent="0.2">
      <c r="B26" s="1165" t="s">
        <v>1772</v>
      </c>
      <c r="C26" s="1137">
        <v>331.75576748479409</v>
      </c>
      <c r="D26" s="1137">
        <v>639.99974148237743</v>
      </c>
      <c r="E26" s="1137">
        <v>682.91945401534224</v>
      </c>
      <c r="F26" s="1137">
        <v>617.94530781260312</v>
      </c>
      <c r="G26" s="1137">
        <v>603.07966528767088</v>
      </c>
      <c r="H26" s="1137">
        <v>1234.0074789890707</v>
      </c>
      <c r="I26" s="1147">
        <v>602.29551338709655</v>
      </c>
      <c r="J26" s="1138">
        <v>597.71329758620698</v>
      </c>
      <c r="K26" s="1138">
        <v>598.87574709677415</v>
      </c>
      <c r="L26" s="1138">
        <v>595.00988250000023</v>
      </c>
      <c r="M26" s="1138">
        <v>595.45161580645117</v>
      </c>
      <c r="N26" s="1138">
        <v>1128.4427026666667</v>
      </c>
      <c r="O26" s="1138">
        <v>1744.4210632258064</v>
      </c>
      <c r="P26" s="1138">
        <v>1773.6810632258055</v>
      </c>
      <c r="Q26" s="1138">
        <v>1773.496701333333</v>
      </c>
      <c r="R26" s="1138">
        <v>1775.8288232258067</v>
      </c>
      <c r="S26" s="1138">
        <v>1786.1471333333329</v>
      </c>
      <c r="T26" s="1148">
        <v>1806.8706606451619</v>
      </c>
      <c r="U26" s="485" t="s">
        <v>1777</v>
      </c>
      <c r="V26" s="1527"/>
      <c r="W26" s="1527"/>
      <c r="X26" s="1527"/>
      <c r="Y26" s="1527"/>
      <c r="Z26" s="1527"/>
    </row>
    <row r="27" spans="2:26" s="822" customFormat="1" ht="12" customHeight="1" x14ac:dyDescent="0.2">
      <c r="B27" s="1165"/>
      <c r="C27" s="1137"/>
      <c r="D27" s="1137"/>
      <c r="E27" s="1137"/>
      <c r="F27" s="1137"/>
      <c r="G27" s="1137"/>
      <c r="H27" s="1137"/>
      <c r="I27" s="1147"/>
      <c r="J27" s="1138"/>
      <c r="K27" s="1138"/>
      <c r="L27" s="1138"/>
      <c r="M27" s="1138"/>
      <c r="N27" s="1138"/>
      <c r="O27" s="1138"/>
      <c r="P27" s="1138"/>
      <c r="Q27" s="1138"/>
      <c r="R27" s="1138"/>
      <c r="S27" s="1138"/>
      <c r="T27" s="1148"/>
      <c r="U27" s="485"/>
      <c r="V27" s="1527"/>
      <c r="W27" s="1527"/>
      <c r="X27" s="1527"/>
      <c r="Y27" s="1527"/>
      <c r="Z27" s="1527"/>
    </row>
    <row r="28" spans="2:26" s="822" customFormat="1" ht="26.1" customHeight="1" x14ac:dyDescent="0.2">
      <c r="B28" s="1165" t="s">
        <v>1780</v>
      </c>
      <c r="C28" s="1137"/>
      <c r="D28" s="1137"/>
      <c r="E28" s="1137"/>
      <c r="F28" s="1137"/>
      <c r="G28" s="1137"/>
      <c r="H28" s="1137"/>
      <c r="I28" s="1147"/>
      <c r="J28" s="1138"/>
      <c r="K28" s="1138"/>
      <c r="L28" s="1138"/>
      <c r="M28" s="1138"/>
      <c r="N28" s="1138"/>
      <c r="O28" s="1138"/>
      <c r="P28" s="1138"/>
      <c r="Q28" s="1138"/>
      <c r="R28" s="1138"/>
      <c r="S28" s="1138"/>
      <c r="T28" s="1148"/>
      <c r="U28" s="485" t="s">
        <v>1779</v>
      </c>
      <c r="V28" s="1527"/>
      <c r="W28" s="1527"/>
      <c r="X28" s="1527"/>
      <c r="Y28" s="1527"/>
      <c r="Z28" s="1527"/>
    </row>
    <row r="29" spans="2:26" s="822" customFormat="1" ht="26.1" customHeight="1" x14ac:dyDescent="0.2">
      <c r="B29" s="1168" t="s">
        <v>1035</v>
      </c>
      <c r="C29" s="1152">
        <v>1.3994962191780824</v>
      </c>
      <c r="D29" s="1152">
        <v>1.3897515300546448</v>
      </c>
      <c r="E29" s="1152">
        <v>1.3869349041095866</v>
      </c>
      <c r="F29" s="1152">
        <v>1.4156822191780822</v>
      </c>
      <c r="G29" s="1152">
        <v>1.381625808219177</v>
      </c>
      <c r="H29" s="1152">
        <v>1.3932181147540985</v>
      </c>
      <c r="I29" s="1151">
        <v>1.3798293548387095</v>
      </c>
      <c r="J29" s="1149">
        <v>1.369331724137931</v>
      </c>
      <c r="K29" s="1149">
        <v>1.3719948387096776</v>
      </c>
      <c r="L29" s="1149">
        <v>1.3631383333333329</v>
      </c>
      <c r="M29" s="1149">
        <v>1.3641503225806457</v>
      </c>
      <c r="N29" s="1149">
        <v>1.3797260000000005</v>
      </c>
      <c r="O29" s="1149">
        <v>1.3902925806451614</v>
      </c>
      <c r="P29" s="1149">
        <v>1.412166451612904</v>
      </c>
      <c r="Q29" s="1149">
        <v>1.41201</v>
      </c>
      <c r="R29" s="1149">
        <v>1.4138764516129032</v>
      </c>
      <c r="S29" s="1149">
        <v>1.422091</v>
      </c>
      <c r="T29" s="1150">
        <v>1.4385912000000001</v>
      </c>
      <c r="U29" s="976" t="s">
        <v>1233</v>
      </c>
      <c r="V29" s="1527"/>
      <c r="W29" s="1527"/>
      <c r="X29" s="1527"/>
      <c r="Y29" s="1527"/>
      <c r="Z29" s="1527"/>
    </row>
    <row r="30" spans="2:26" s="822" customFormat="1" ht="26.1" customHeight="1" x14ac:dyDescent="0.2">
      <c r="B30" s="1168" t="s">
        <v>1726</v>
      </c>
      <c r="C30" s="1152">
        <v>1.1133200000000001</v>
      </c>
      <c r="D30" s="1152">
        <v>1.1105100000000001</v>
      </c>
      <c r="E30" s="1152">
        <v>1.1288499999999999</v>
      </c>
      <c r="F30" s="1152">
        <v>1.1813</v>
      </c>
      <c r="G30" s="1152">
        <v>1.1194999999999999</v>
      </c>
      <c r="H30" s="1152">
        <v>1.1406000000000001</v>
      </c>
      <c r="I30" s="1151">
        <v>1.1100125000000001</v>
      </c>
      <c r="J30" s="1149">
        <v>1.09118125</v>
      </c>
      <c r="K30" s="1149">
        <v>1.1068444444444447</v>
      </c>
      <c r="L30" s="1149">
        <v>1.0880833333333331</v>
      </c>
      <c r="M30" s="1149">
        <v>1.0903909090909092</v>
      </c>
      <c r="N30" s="1149">
        <v>1.1259000000000001</v>
      </c>
      <c r="O30" s="1149">
        <v>1.1445000000000001</v>
      </c>
      <c r="P30" s="1149">
        <v>1.182175</v>
      </c>
      <c r="Q30" s="1149">
        <v>1.1796999999999995</v>
      </c>
      <c r="R30" s="1149">
        <v>1.1781666666666664</v>
      </c>
      <c r="S30" s="1149">
        <v>1.1817647058823528</v>
      </c>
      <c r="T30" s="1150">
        <v>1.2133266666666667</v>
      </c>
      <c r="U30" s="976" t="s">
        <v>1729</v>
      </c>
      <c r="V30" s="1527"/>
      <c r="W30" s="1527"/>
      <c r="X30" s="1527"/>
      <c r="Y30" s="1527"/>
      <c r="Z30" s="1527"/>
    </row>
    <row r="31" spans="2:26" s="822" customFormat="1" ht="26.1" customHeight="1" x14ac:dyDescent="0.2">
      <c r="B31" s="1168" t="s">
        <v>1727</v>
      </c>
      <c r="C31" s="1152">
        <v>1.5289999999999999</v>
      </c>
      <c r="D31" s="1152">
        <v>1.3560000000000001</v>
      </c>
      <c r="E31" s="1152">
        <v>1.288</v>
      </c>
      <c r="F31" s="1152">
        <v>1.335</v>
      </c>
      <c r="G31" s="1152">
        <v>1.278</v>
      </c>
      <c r="H31" s="1152">
        <v>1.2829999999999999</v>
      </c>
      <c r="I31" s="1151">
        <v>1.3059125000000003</v>
      </c>
      <c r="J31" s="1149">
        <v>1.2981687499999999</v>
      </c>
      <c r="K31" s="1149">
        <v>1.2392277777777776</v>
      </c>
      <c r="L31" s="1149">
        <v>1.2407944444444441</v>
      </c>
      <c r="M31" s="1149">
        <v>1.2300636363636364</v>
      </c>
      <c r="N31" s="1149">
        <v>1.2538294117647057</v>
      </c>
      <c r="O31" s="1149">
        <v>1.2645</v>
      </c>
      <c r="P31" s="1149">
        <v>1.3124499999999999</v>
      </c>
      <c r="Q31" s="1149">
        <v>1.2981555555555555</v>
      </c>
      <c r="R31" s="1149">
        <v>1.2985200000000001</v>
      </c>
      <c r="S31" s="1149">
        <v>1.319535294117647</v>
      </c>
      <c r="T31" s="1150">
        <v>1.3405733333333332</v>
      </c>
      <c r="U31" s="976" t="s">
        <v>1055</v>
      </c>
      <c r="V31" s="1527"/>
      <c r="W31" s="1527"/>
      <c r="X31" s="1527"/>
      <c r="Y31" s="1527"/>
      <c r="Z31" s="1527"/>
    </row>
    <row r="32" spans="2:26" s="822" customFormat="1" ht="26.1" customHeight="1" x14ac:dyDescent="0.2">
      <c r="B32" s="1168" t="s">
        <v>1728</v>
      </c>
      <c r="C32" s="1152">
        <v>0.83015108749792466</v>
      </c>
      <c r="D32" s="1152">
        <v>0.91776798825256978</v>
      </c>
      <c r="E32" s="1152">
        <v>0.89134503966485423</v>
      </c>
      <c r="F32" s="1152">
        <v>0.90481360839667035</v>
      </c>
      <c r="G32" s="1152">
        <v>0.91726288754356999</v>
      </c>
      <c r="H32" s="1152">
        <v>0.93589143659335516</v>
      </c>
      <c r="I32" s="1151">
        <v>0.91441634519217019</v>
      </c>
      <c r="J32" s="1149">
        <v>0.90932340655281196</v>
      </c>
      <c r="K32" s="1149">
        <v>0.92845242455034538</v>
      </c>
      <c r="L32" s="1149">
        <v>0.92797376927478847</v>
      </c>
      <c r="M32" s="1149">
        <v>0.93261437243531076</v>
      </c>
      <c r="N32" s="1149">
        <v>0.9293629490326426</v>
      </c>
      <c r="O32" s="1149">
        <v>0.93589143659335516</v>
      </c>
      <c r="P32" s="1149">
        <v>0.94279586112616975</v>
      </c>
      <c r="Q32" s="1149">
        <v>0.94671070624618692</v>
      </c>
      <c r="R32" s="1149">
        <v>0.95005858694619505</v>
      </c>
      <c r="S32" s="1149">
        <v>0.95696473303498553</v>
      </c>
      <c r="T32" s="1150">
        <v>0.96234658591509548</v>
      </c>
      <c r="U32" s="976" t="s">
        <v>1161</v>
      </c>
      <c r="V32" s="1527"/>
      <c r="W32" s="1527"/>
      <c r="X32" s="1527"/>
      <c r="Y32" s="1527"/>
      <c r="Z32" s="1527"/>
    </row>
    <row r="33" spans="1:26" s="822" customFormat="1" ht="26.1" customHeight="1" x14ac:dyDescent="0.2">
      <c r="B33" s="1168" t="s">
        <v>972</v>
      </c>
      <c r="C33" s="1152">
        <v>1.0416666666666667</v>
      </c>
      <c r="D33" s="1152">
        <v>1.0148266168725073</v>
      </c>
      <c r="E33" s="1152">
        <v>1.0150223304912709</v>
      </c>
      <c r="F33" s="1152">
        <v>1.0224948875255624</v>
      </c>
      <c r="G33" s="1152">
        <v>1.0060362173038229</v>
      </c>
      <c r="H33" s="1152">
        <v>1.0638297872340425</v>
      </c>
      <c r="I33" s="1151">
        <v>1.030987621704867</v>
      </c>
      <c r="J33" s="1149">
        <v>1.024268768124756</v>
      </c>
      <c r="K33" s="1149">
        <v>1.0439260900328258</v>
      </c>
      <c r="L33" s="1149">
        <v>1.0313649542188557</v>
      </c>
      <c r="M33" s="1149">
        <v>1.0326408381288548</v>
      </c>
      <c r="N33" s="1149">
        <v>1.049875250117339</v>
      </c>
      <c r="O33" s="1149">
        <v>1.0688328345446771</v>
      </c>
      <c r="P33" s="1149">
        <v>1.0988809728759548</v>
      </c>
      <c r="Q33" s="1149">
        <v>1.0934272870854085</v>
      </c>
      <c r="R33" s="1149">
        <v>1.0963629984797101</v>
      </c>
      <c r="S33" s="1149">
        <v>1.0966539153770234</v>
      </c>
      <c r="T33" s="1150">
        <v>1.1227628949318484</v>
      </c>
      <c r="U33" s="976" t="s">
        <v>1056</v>
      </c>
      <c r="V33" s="1527"/>
      <c r="W33" s="1527"/>
      <c r="X33" s="1527"/>
      <c r="Y33" s="1527"/>
      <c r="Z33" s="1527"/>
    </row>
    <row r="34" spans="1:26" s="1132" customFormat="1" ht="26.1" customHeight="1" thickBot="1" x14ac:dyDescent="0.25">
      <c r="B34" s="1169"/>
      <c r="C34" s="1616"/>
      <c r="D34" s="1616"/>
      <c r="E34" s="1616"/>
      <c r="F34" s="1616"/>
      <c r="G34" s="1616"/>
      <c r="H34" s="1616"/>
      <c r="I34" s="1155"/>
      <c r="J34" s="1154"/>
      <c r="K34" s="1154"/>
      <c r="L34" s="1154"/>
      <c r="M34" s="1154"/>
      <c r="N34" s="1154"/>
      <c r="O34" s="1154"/>
      <c r="P34" s="1154"/>
      <c r="Q34" s="1154"/>
      <c r="R34" s="1154"/>
      <c r="S34" s="1154"/>
      <c r="T34" s="1156"/>
      <c r="U34" s="1173"/>
      <c r="V34" s="1527"/>
      <c r="W34" s="1527"/>
      <c r="X34" s="1527"/>
      <c r="Y34" s="1554"/>
      <c r="Z34" s="1554"/>
    </row>
    <row r="35" spans="1:26" s="1132" customFormat="1" ht="26.1" customHeight="1" thickTop="1" x14ac:dyDescent="0.2">
      <c r="B35" s="1170"/>
      <c r="C35" s="1157"/>
      <c r="D35" s="1157"/>
      <c r="E35" s="1157"/>
      <c r="F35" s="1157"/>
      <c r="G35" s="1157"/>
      <c r="H35" s="1157"/>
      <c r="I35" s="1159"/>
      <c r="J35" s="1158"/>
      <c r="K35" s="1158"/>
      <c r="L35" s="1158"/>
      <c r="M35" s="1158"/>
      <c r="N35" s="1158"/>
      <c r="O35" s="1158"/>
      <c r="P35" s="1158"/>
      <c r="Q35" s="1158"/>
      <c r="R35" s="1158"/>
      <c r="S35" s="1158"/>
      <c r="T35" s="1160"/>
      <c r="U35" s="1174"/>
      <c r="V35" s="1527"/>
      <c r="W35" s="1527"/>
      <c r="X35" s="1527"/>
      <c r="Y35" s="1554"/>
      <c r="Z35" s="1554"/>
    </row>
    <row r="36" spans="1:26" s="1132" customFormat="1" ht="26.1" customHeight="1" x14ac:dyDescent="0.2">
      <c r="B36" s="1164" t="s">
        <v>883</v>
      </c>
      <c r="C36" s="1142"/>
      <c r="D36" s="1142"/>
      <c r="E36" s="1142"/>
      <c r="F36" s="1142"/>
      <c r="G36" s="1142"/>
      <c r="H36" s="1142"/>
      <c r="I36" s="1162"/>
      <c r="J36" s="1161"/>
      <c r="K36" s="1161"/>
      <c r="L36" s="1161"/>
      <c r="M36" s="1161"/>
      <c r="N36" s="1161"/>
      <c r="O36" s="1161"/>
      <c r="P36" s="1161"/>
      <c r="Q36" s="1161"/>
      <c r="R36" s="1161"/>
      <c r="S36" s="1161"/>
      <c r="T36" s="1163"/>
      <c r="U36" s="1171" t="s">
        <v>820</v>
      </c>
      <c r="V36" s="1527"/>
      <c r="W36" s="1527"/>
      <c r="X36" s="1527"/>
      <c r="Y36" s="1554"/>
      <c r="Z36" s="1554"/>
    </row>
    <row r="37" spans="1:26" s="1132" customFormat="1" ht="12" customHeight="1" x14ac:dyDescent="0.2">
      <c r="B37" s="1165"/>
      <c r="C37" s="1143"/>
      <c r="D37" s="1143"/>
      <c r="E37" s="1143"/>
      <c r="F37" s="1143"/>
      <c r="G37" s="1143"/>
      <c r="H37" s="1143"/>
      <c r="I37" s="1145"/>
      <c r="J37" s="1144"/>
      <c r="K37" s="1144"/>
      <c r="L37" s="1144"/>
      <c r="M37" s="1144"/>
      <c r="N37" s="1144"/>
      <c r="O37" s="1144"/>
      <c r="P37" s="1144"/>
      <c r="Q37" s="1144"/>
      <c r="R37" s="1144"/>
      <c r="S37" s="1144"/>
      <c r="T37" s="1146"/>
      <c r="U37" s="1172"/>
      <c r="V37" s="1527"/>
      <c r="W37" s="1527"/>
      <c r="X37" s="1527"/>
      <c r="Y37" s="1554"/>
      <c r="Z37" s="1554"/>
    </row>
    <row r="38" spans="1:26" s="822" customFormat="1" ht="26.1" customHeight="1" x14ac:dyDescent="0.2">
      <c r="A38" s="1567"/>
      <c r="B38" s="1167" t="s">
        <v>1778</v>
      </c>
      <c r="C38" s="875"/>
      <c r="D38" s="875"/>
      <c r="E38" s="875"/>
      <c r="F38" s="875"/>
      <c r="G38" s="875"/>
      <c r="H38" s="875"/>
      <c r="I38" s="1147"/>
      <c r="J38" s="1138"/>
      <c r="K38" s="1138"/>
      <c r="L38" s="1138"/>
      <c r="M38" s="1138"/>
      <c r="N38" s="1138"/>
      <c r="O38" s="1138"/>
      <c r="P38" s="1138"/>
      <c r="Q38" s="1138"/>
      <c r="R38" s="1138"/>
      <c r="S38" s="1138"/>
      <c r="T38" s="1148"/>
      <c r="U38" s="485" t="s">
        <v>1776</v>
      </c>
      <c r="V38" s="1527"/>
      <c r="W38" s="1527"/>
      <c r="X38" s="1527"/>
      <c r="Y38" s="1527"/>
      <c r="Z38" s="1527"/>
    </row>
    <row r="39" spans="1:26" s="822" customFormat="1" ht="26.1" customHeight="1" x14ac:dyDescent="0.2">
      <c r="A39" s="1567"/>
      <c r="B39" s="1166" t="s">
        <v>1688</v>
      </c>
      <c r="C39" s="875">
        <v>313.05500000000001</v>
      </c>
      <c r="D39" s="875">
        <v>498.57</v>
      </c>
      <c r="E39" s="875">
        <v>436.5</v>
      </c>
      <c r="F39" s="875">
        <v>436.5</v>
      </c>
      <c r="G39" s="875">
        <v>436.5</v>
      </c>
      <c r="H39" s="875">
        <v>1256</v>
      </c>
      <c r="I39" s="1147">
        <v>436.5</v>
      </c>
      <c r="J39" s="1138">
        <v>436.5</v>
      </c>
      <c r="K39" s="1138">
        <v>436.5</v>
      </c>
      <c r="L39" s="1138">
        <v>436.5</v>
      </c>
      <c r="M39" s="1138">
        <v>436.5</v>
      </c>
      <c r="N39" s="1138">
        <v>1254</v>
      </c>
      <c r="O39" s="1138">
        <v>1256</v>
      </c>
      <c r="P39" s="1138">
        <v>1256</v>
      </c>
      <c r="Q39" s="1138">
        <v>1256</v>
      </c>
      <c r="R39" s="1138">
        <v>1256</v>
      </c>
      <c r="S39" s="1138">
        <v>1256</v>
      </c>
      <c r="T39" s="1148">
        <v>1256</v>
      </c>
      <c r="U39" s="976" t="s">
        <v>1689</v>
      </c>
      <c r="V39" s="1527"/>
      <c r="W39" s="1527"/>
      <c r="X39" s="1527"/>
      <c r="Y39" s="1527"/>
      <c r="Z39" s="1527"/>
    </row>
    <row r="40" spans="1:26" s="822" customFormat="1" ht="26.1" customHeight="1" x14ac:dyDescent="0.2">
      <c r="A40" s="1567"/>
      <c r="B40" s="1168" t="s">
        <v>806</v>
      </c>
      <c r="C40" s="875">
        <v>342.15499999999997</v>
      </c>
      <c r="D40" s="875">
        <v>524.04999999999995</v>
      </c>
      <c r="E40" s="875">
        <v>520.54999999999995</v>
      </c>
      <c r="F40" s="875">
        <v>498.64499999999998</v>
      </c>
      <c r="G40" s="875">
        <v>489.02</v>
      </c>
      <c r="H40" s="875">
        <v>1532.9499999999998</v>
      </c>
      <c r="I40" s="1147">
        <v>480.51499999999999</v>
      </c>
      <c r="J40" s="1138">
        <v>475.95500000000004</v>
      </c>
      <c r="K40" s="1138">
        <v>481.13</v>
      </c>
      <c r="L40" s="1138">
        <v>473.84000000000003</v>
      </c>
      <c r="M40" s="1138">
        <v>484.52499999999998</v>
      </c>
      <c r="N40" s="1138">
        <v>1406.6100000000001</v>
      </c>
      <c r="O40" s="1138">
        <v>1477.9949999999999</v>
      </c>
      <c r="P40" s="1138">
        <v>1495.0149999999999</v>
      </c>
      <c r="Q40" s="1138">
        <v>1473.665</v>
      </c>
      <c r="R40" s="1138">
        <v>1479.5050000000001</v>
      </c>
      <c r="S40" s="1138">
        <v>1504</v>
      </c>
      <c r="T40" s="1148">
        <v>1532.9499999999998</v>
      </c>
      <c r="U40" s="976" t="s">
        <v>807</v>
      </c>
      <c r="V40" s="1527"/>
      <c r="W40" s="1527"/>
      <c r="X40" s="1527"/>
      <c r="Y40" s="1527"/>
      <c r="Z40" s="1527"/>
    </row>
    <row r="41" spans="1:26" s="822" customFormat="1" ht="26.1" customHeight="1" x14ac:dyDescent="0.2">
      <c r="A41" s="1567"/>
      <c r="B41" s="1168" t="s">
        <v>808</v>
      </c>
      <c r="C41" s="875">
        <v>464.38499999999999</v>
      </c>
      <c r="D41" s="875">
        <v>615.44000000000005</v>
      </c>
      <c r="E41" s="875">
        <v>586.42000000000007</v>
      </c>
      <c r="F41" s="875">
        <v>553.54</v>
      </c>
      <c r="G41" s="875">
        <v>572.32500000000005</v>
      </c>
      <c r="H41" s="875">
        <v>1702.635</v>
      </c>
      <c r="I41" s="1147">
        <v>567.91499999999996</v>
      </c>
      <c r="J41" s="1138">
        <v>564.14499999999998</v>
      </c>
      <c r="K41" s="1138">
        <v>538.64499999999998</v>
      </c>
      <c r="L41" s="1138">
        <v>544.245</v>
      </c>
      <c r="M41" s="1138">
        <v>538.63499999999999</v>
      </c>
      <c r="N41" s="1138">
        <v>1539.335</v>
      </c>
      <c r="O41" s="1138">
        <v>1629.85</v>
      </c>
      <c r="P41" s="1138">
        <v>1675.69</v>
      </c>
      <c r="Q41" s="1138">
        <v>1612.6399999999999</v>
      </c>
      <c r="R41" s="1138">
        <v>1638.01</v>
      </c>
      <c r="S41" s="1138">
        <v>1675.76</v>
      </c>
      <c r="T41" s="1148">
        <v>1702.635</v>
      </c>
      <c r="U41" s="976" t="s">
        <v>809</v>
      </c>
      <c r="V41" s="1527"/>
      <c r="W41" s="1527"/>
      <c r="X41" s="1527"/>
      <c r="Y41" s="1527"/>
      <c r="Z41" s="1527"/>
    </row>
    <row r="42" spans="1:26" s="822" customFormat="1" ht="26.1" customHeight="1" x14ac:dyDescent="0.2">
      <c r="A42" s="1567"/>
      <c r="B42" s="1168" t="s">
        <v>1725</v>
      </c>
      <c r="C42" s="875">
        <v>260.06</v>
      </c>
      <c r="D42" s="875">
        <v>426.59</v>
      </c>
      <c r="E42" s="875">
        <v>386.84500000000003</v>
      </c>
      <c r="F42" s="875">
        <v>395.19499999999999</v>
      </c>
      <c r="G42" s="875">
        <v>401.44500000000005</v>
      </c>
      <c r="H42" s="875">
        <v>1212.7649999999999</v>
      </c>
      <c r="I42" s="1147">
        <v>400.56500000000005</v>
      </c>
      <c r="J42" s="1138">
        <v>396.59500000000003</v>
      </c>
      <c r="K42" s="1138">
        <v>402.43499999999995</v>
      </c>
      <c r="L42" s="1138">
        <v>409.55</v>
      </c>
      <c r="M42" s="1138">
        <v>404.685</v>
      </c>
      <c r="N42" s="1138">
        <v>1163.4299999999998</v>
      </c>
      <c r="O42" s="1138">
        <v>1194.9949999999999</v>
      </c>
      <c r="P42" s="1138">
        <v>1189.45</v>
      </c>
      <c r="Q42" s="1138">
        <v>1190.4650000000001</v>
      </c>
      <c r="R42" s="1138">
        <v>1204.97</v>
      </c>
      <c r="S42" s="1138">
        <v>1209.3800000000001</v>
      </c>
      <c r="T42" s="1148">
        <v>1212.7649999999999</v>
      </c>
      <c r="U42" s="976" t="s">
        <v>1054</v>
      </c>
      <c r="V42" s="1527"/>
      <c r="W42" s="1527"/>
      <c r="X42" s="1527"/>
      <c r="Y42" s="1527"/>
      <c r="Z42" s="1527"/>
    </row>
    <row r="43" spans="1:26" s="822" customFormat="1" ht="26.1" customHeight="1" x14ac:dyDescent="0.2">
      <c r="A43" s="1567"/>
      <c r="B43" s="1168" t="s">
        <v>810</v>
      </c>
      <c r="C43" s="875">
        <v>83.490000000000009</v>
      </c>
      <c r="D43" s="875">
        <v>132.97999999999999</v>
      </c>
      <c r="E43" s="875">
        <v>116.37</v>
      </c>
      <c r="F43" s="875">
        <v>116.315</v>
      </c>
      <c r="G43" s="875">
        <v>116.32</v>
      </c>
      <c r="H43" s="875">
        <v>334.87</v>
      </c>
      <c r="I43" s="1147">
        <v>116.30500000000001</v>
      </c>
      <c r="J43" s="1138">
        <v>116.285</v>
      </c>
      <c r="K43" s="1138">
        <v>116.145</v>
      </c>
      <c r="L43" s="1138">
        <v>116.095</v>
      </c>
      <c r="M43" s="1138">
        <v>116.11499999999999</v>
      </c>
      <c r="N43" s="1138">
        <v>334.28</v>
      </c>
      <c r="O43" s="1138">
        <v>334.85</v>
      </c>
      <c r="P43" s="1138">
        <v>334.88</v>
      </c>
      <c r="Q43" s="1138">
        <v>334.86</v>
      </c>
      <c r="R43" s="1138">
        <v>334.90999999999997</v>
      </c>
      <c r="S43" s="1138">
        <v>334.88</v>
      </c>
      <c r="T43" s="1148">
        <v>334.87</v>
      </c>
      <c r="U43" s="976" t="s">
        <v>811</v>
      </c>
      <c r="V43" s="1527"/>
      <c r="W43" s="1527"/>
      <c r="X43" s="1527"/>
      <c r="Y43" s="1527"/>
      <c r="Z43" s="1527"/>
    </row>
    <row r="44" spans="1:26" s="822" customFormat="1" ht="26.1" customHeight="1" x14ac:dyDescent="0.2">
      <c r="A44" s="1567"/>
      <c r="B44" s="1168" t="s">
        <v>812</v>
      </c>
      <c r="C44" s="875">
        <v>441.54499999999996</v>
      </c>
      <c r="D44" s="875">
        <v>704.1</v>
      </c>
      <c r="E44" s="875">
        <v>614.59</v>
      </c>
      <c r="F44" s="875">
        <v>614.93000000000006</v>
      </c>
      <c r="G44" s="875">
        <v>615.45499999999993</v>
      </c>
      <c r="H44" s="875">
        <v>1771.51</v>
      </c>
      <c r="I44" s="1147">
        <v>615.45499999999993</v>
      </c>
      <c r="J44" s="1138">
        <v>615.45499999999993</v>
      </c>
      <c r="K44" s="1138">
        <v>615.45499999999993</v>
      </c>
      <c r="L44" s="1138">
        <v>615.45499999999993</v>
      </c>
      <c r="M44" s="1138">
        <v>615.45499999999993</v>
      </c>
      <c r="N44" s="1138">
        <v>1768.53</v>
      </c>
      <c r="O44" s="1138">
        <v>1771.51</v>
      </c>
      <c r="P44" s="1138">
        <v>1771.51</v>
      </c>
      <c r="Q44" s="1138">
        <v>1771.51</v>
      </c>
      <c r="R44" s="1138">
        <v>1771.51</v>
      </c>
      <c r="S44" s="1138">
        <v>1771.51</v>
      </c>
      <c r="T44" s="1148">
        <v>1771.51</v>
      </c>
      <c r="U44" s="976" t="s">
        <v>813</v>
      </c>
      <c r="V44" s="1527"/>
      <c r="W44" s="1527"/>
      <c r="X44" s="1527"/>
      <c r="Y44" s="1527"/>
      <c r="Z44" s="1527"/>
    </row>
    <row r="45" spans="1:26" s="822" customFormat="1" ht="26.1" customHeight="1" x14ac:dyDescent="0.2">
      <c r="A45" s="1567"/>
      <c r="B45" s="1168" t="s">
        <v>814</v>
      </c>
      <c r="C45" s="1668">
        <v>0.20766449999999997</v>
      </c>
      <c r="D45" s="875">
        <v>0.33074999999999999</v>
      </c>
      <c r="E45" s="875">
        <v>0.28945700438749</v>
      </c>
      <c r="F45" s="875">
        <v>0.28945699999999996</v>
      </c>
      <c r="G45" s="875">
        <v>0.28855649999999999</v>
      </c>
      <c r="H45" s="875">
        <v>0.83068783068783059</v>
      </c>
      <c r="I45" s="1147">
        <v>0.28859500000000005</v>
      </c>
      <c r="J45" s="1138">
        <v>0.28859500000000005</v>
      </c>
      <c r="K45" s="1138">
        <v>0.28854999999999997</v>
      </c>
      <c r="L45" s="1138">
        <v>0.28855647941038276</v>
      </c>
      <c r="M45" s="1666">
        <v>0.28844350000000002</v>
      </c>
      <c r="N45" s="1666">
        <v>0.82918069690156671</v>
      </c>
      <c r="O45" s="1666">
        <v>0.83068783068783059</v>
      </c>
      <c r="P45" s="1666">
        <v>0.83068783068783059</v>
      </c>
      <c r="Q45" s="1666">
        <v>0.8305779658775293</v>
      </c>
      <c r="R45" s="1666">
        <v>0.83068783068783059</v>
      </c>
      <c r="S45" s="1666">
        <v>0.83068783068783059</v>
      </c>
      <c r="T45" s="1667">
        <v>0.83068783068783059</v>
      </c>
      <c r="U45" s="976" t="s">
        <v>815</v>
      </c>
      <c r="V45" s="1527"/>
      <c r="W45" s="1527"/>
      <c r="X45" s="1527"/>
      <c r="Y45" s="1527"/>
      <c r="Z45" s="1527"/>
    </row>
    <row r="46" spans="1:26" s="822" customFormat="1" ht="26.1" customHeight="1" x14ac:dyDescent="0.2">
      <c r="A46" s="1567"/>
      <c r="B46" s="1168" t="s">
        <v>816</v>
      </c>
      <c r="C46" s="875">
        <v>39.97</v>
      </c>
      <c r="D46" s="875">
        <v>27.52</v>
      </c>
      <c r="E46" s="875">
        <v>24.47</v>
      </c>
      <c r="F46" s="875">
        <v>24.365000000000002</v>
      </c>
      <c r="G46" s="875">
        <v>27.204999999999998</v>
      </c>
      <c r="H46" s="875">
        <v>80</v>
      </c>
      <c r="I46" s="1147">
        <v>27.615000000000002</v>
      </c>
      <c r="J46" s="1138">
        <v>27.990000000000002</v>
      </c>
      <c r="K46" s="1138">
        <v>27.66</v>
      </c>
      <c r="L46" s="1138">
        <v>27.704999999999998</v>
      </c>
      <c r="M46" s="1138">
        <v>27.545000000000002</v>
      </c>
      <c r="N46" s="1138">
        <v>77.59</v>
      </c>
      <c r="O46" s="1138">
        <v>78.644999999999996</v>
      </c>
      <c r="P46" s="1138">
        <v>79.14</v>
      </c>
      <c r="Q46" s="1138">
        <v>79.694999999999993</v>
      </c>
      <c r="R46" s="1138">
        <v>79.949999999999989</v>
      </c>
      <c r="S46" s="1138">
        <v>80.204999999999998</v>
      </c>
      <c r="T46" s="1148">
        <v>80</v>
      </c>
      <c r="U46" s="976" t="s">
        <v>817</v>
      </c>
      <c r="V46" s="1527"/>
      <c r="W46" s="1527"/>
      <c r="X46" s="1527"/>
      <c r="Y46" s="1527"/>
      <c r="Z46" s="1527"/>
    </row>
    <row r="47" spans="1:26" s="822" customFormat="1" ht="26.1" customHeight="1" x14ac:dyDescent="0.2">
      <c r="A47" s="1567"/>
      <c r="B47" s="1168" t="s">
        <v>818</v>
      </c>
      <c r="C47" s="875">
        <v>107.575</v>
      </c>
      <c r="D47" s="875">
        <v>141.11000000000001</v>
      </c>
      <c r="E47" s="875">
        <v>114.43763761664314</v>
      </c>
      <c r="F47" s="875">
        <v>82.400499999999994</v>
      </c>
      <c r="G47" s="875">
        <v>73.369050000000001</v>
      </c>
      <c r="H47" s="875">
        <v>164.19266492800227</v>
      </c>
      <c r="I47" s="1147">
        <v>73.137</v>
      </c>
      <c r="J47" s="1138">
        <v>70.793999999999997</v>
      </c>
      <c r="K47" s="1138">
        <v>66.36</v>
      </c>
      <c r="L47" s="1138">
        <v>62.73</v>
      </c>
      <c r="M47" s="1138">
        <v>63.96</v>
      </c>
      <c r="N47" s="1138">
        <v>182.97975218961403</v>
      </c>
      <c r="O47" s="1138">
        <v>180.17242615942962</v>
      </c>
      <c r="P47" s="1138">
        <v>171.21046892039254</v>
      </c>
      <c r="Q47" s="1138">
        <v>160.90805437052407</v>
      </c>
      <c r="R47" s="1138">
        <v>153.2380069298716</v>
      </c>
      <c r="S47" s="1138">
        <v>159.90833280285185</v>
      </c>
      <c r="T47" s="1148">
        <v>164.19266492800227</v>
      </c>
      <c r="U47" s="976" t="s">
        <v>819</v>
      </c>
      <c r="V47" s="1527"/>
      <c r="W47" s="1527"/>
      <c r="X47" s="1527"/>
      <c r="Y47" s="1527"/>
      <c r="Z47" s="1527"/>
    </row>
    <row r="48" spans="1:26" s="822" customFormat="1" ht="12" customHeight="1" x14ac:dyDescent="0.2">
      <c r="A48" s="1567"/>
      <c r="B48" s="1168"/>
      <c r="C48" s="875"/>
      <c r="D48" s="875"/>
      <c r="E48" s="875"/>
      <c r="F48" s="875"/>
      <c r="G48" s="875"/>
      <c r="H48" s="875"/>
      <c r="I48" s="1147"/>
      <c r="J48" s="1138"/>
      <c r="K48" s="1138"/>
      <c r="L48" s="1138"/>
      <c r="M48" s="1138"/>
      <c r="N48" s="1138"/>
      <c r="O48" s="1138"/>
      <c r="P48" s="1138"/>
      <c r="Q48" s="1138"/>
      <c r="R48" s="1138"/>
      <c r="S48" s="1138"/>
      <c r="T48" s="1148"/>
      <c r="U48" s="976"/>
      <c r="V48" s="1527"/>
      <c r="W48" s="1527"/>
      <c r="X48" s="1527"/>
      <c r="Y48" s="1527"/>
      <c r="Z48" s="1527"/>
    </row>
    <row r="49" spans="1:26" s="822" customFormat="1" ht="26.1" customHeight="1" x14ac:dyDescent="0.2">
      <c r="A49" s="1567"/>
      <c r="B49" s="1165" t="s">
        <v>1772</v>
      </c>
      <c r="C49" s="875">
        <v>433.80970514999996</v>
      </c>
      <c r="D49" s="875">
        <v>670.23599999999999</v>
      </c>
      <c r="E49" s="875">
        <v>621.632745</v>
      </c>
      <c r="F49" s="875">
        <v>607.079835</v>
      </c>
      <c r="G49" s="875">
        <v>603.60529499999996</v>
      </c>
      <c r="H49" s="875">
        <v>1808.97912</v>
      </c>
      <c r="I49" s="1147">
        <v>601.0386749999999</v>
      </c>
      <c r="J49" s="1138">
        <v>599.43672000000004</v>
      </c>
      <c r="K49" s="1138">
        <v>595.73519999999996</v>
      </c>
      <c r="L49" s="1138">
        <v>596.43360000000007</v>
      </c>
      <c r="M49" s="1138">
        <v>598.88673000000006</v>
      </c>
      <c r="N49" s="1138">
        <v>1725.1278</v>
      </c>
      <c r="O49" s="1138">
        <v>1774.81592</v>
      </c>
      <c r="P49" s="1138">
        <v>1782.1509599999999</v>
      </c>
      <c r="Q49" s="1138">
        <v>1767.9079199999999</v>
      </c>
      <c r="R49" s="1138">
        <v>1773.0198399999999</v>
      </c>
      <c r="S49" s="1138">
        <v>1796.1930400000001</v>
      </c>
      <c r="T49" s="1148">
        <v>1808.97912</v>
      </c>
      <c r="U49" s="485" t="s">
        <v>1777</v>
      </c>
      <c r="V49" s="1527"/>
      <c r="W49" s="1527"/>
      <c r="X49" s="1527"/>
      <c r="Y49" s="1527"/>
      <c r="Z49" s="1527"/>
    </row>
    <row r="50" spans="1:26" s="822" customFormat="1" ht="12" customHeight="1" x14ac:dyDescent="0.2">
      <c r="A50" s="1567"/>
      <c r="B50" s="1165"/>
      <c r="C50" s="875"/>
      <c r="D50" s="875"/>
      <c r="E50" s="875"/>
      <c r="F50" s="875"/>
      <c r="G50" s="875"/>
      <c r="H50" s="875"/>
      <c r="I50" s="1147"/>
      <c r="J50" s="1138"/>
      <c r="K50" s="1138"/>
      <c r="L50" s="1138"/>
      <c r="M50" s="1138"/>
      <c r="N50" s="1138"/>
      <c r="O50" s="1138"/>
      <c r="P50" s="1138"/>
      <c r="Q50" s="1138"/>
      <c r="R50" s="1138"/>
      <c r="S50" s="1138"/>
      <c r="T50" s="1148"/>
      <c r="U50" s="976"/>
      <c r="V50" s="1527"/>
      <c r="W50" s="1527"/>
      <c r="X50" s="1527"/>
      <c r="Y50" s="1527"/>
      <c r="Z50" s="1527"/>
    </row>
    <row r="51" spans="1:26" s="822" customFormat="1" ht="26.1" customHeight="1" x14ac:dyDescent="0.2">
      <c r="A51" s="1567"/>
      <c r="B51" s="1165" t="s">
        <v>1780</v>
      </c>
      <c r="C51" s="875"/>
      <c r="D51" s="875"/>
      <c r="E51" s="875"/>
      <c r="F51" s="875"/>
      <c r="G51" s="875"/>
      <c r="H51" s="875"/>
      <c r="I51" s="1147"/>
      <c r="J51" s="1138"/>
      <c r="K51" s="1138"/>
      <c r="L51" s="1138"/>
      <c r="M51" s="1138"/>
      <c r="N51" s="1138"/>
      <c r="O51" s="1138"/>
      <c r="P51" s="1138"/>
      <c r="Q51" s="1138"/>
      <c r="R51" s="1138"/>
      <c r="S51" s="1138"/>
      <c r="T51" s="1148"/>
      <c r="U51" s="485" t="s">
        <v>1779</v>
      </c>
      <c r="V51" s="1527"/>
      <c r="W51" s="1527"/>
      <c r="X51" s="1527"/>
      <c r="Y51" s="1527"/>
      <c r="Z51" s="1527"/>
    </row>
    <row r="52" spans="1:26" s="822" customFormat="1" ht="26.1" customHeight="1" x14ac:dyDescent="0.2">
      <c r="A52" s="1567"/>
      <c r="B52" s="1168" t="s">
        <v>971</v>
      </c>
      <c r="C52" s="1153">
        <v>1.3857299999999999</v>
      </c>
      <c r="D52" s="1153">
        <v>1.34433</v>
      </c>
      <c r="E52" s="1153">
        <v>1.4241299999999999</v>
      </c>
      <c r="F52" s="1153">
        <v>1.39079</v>
      </c>
      <c r="G52" s="1153">
        <v>1.38283</v>
      </c>
      <c r="H52" s="1153">
        <v>1.4402699999999999</v>
      </c>
      <c r="I52" s="1151">
        <v>1.3769499999999999</v>
      </c>
      <c r="J52" s="1149">
        <v>1.3732800000000001</v>
      </c>
      <c r="K52" s="1149">
        <v>1.3648</v>
      </c>
      <c r="L52" s="1149">
        <v>1.3664000000000001</v>
      </c>
      <c r="M52" s="1149">
        <v>1.37202</v>
      </c>
      <c r="N52" s="1149">
        <v>1.3756999999999999</v>
      </c>
      <c r="O52" s="1149">
        <v>1.41307</v>
      </c>
      <c r="P52" s="1149">
        <v>1.4189099999999999</v>
      </c>
      <c r="Q52" s="1149">
        <v>1.40757</v>
      </c>
      <c r="R52" s="1149">
        <v>1.41164</v>
      </c>
      <c r="S52" s="1149">
        <v>1.4300900000000001</v>
      </c>
      <c r="T52" s="1150">
        <v>1.4402699999999999</v>
      </c>
      <c r="U52" s="976" t="s">
        <v>1233</v>
      </c>
      <c r="V52" s="1527"/>
      <c r="W52" s="1527"/>
      <c r="X52" s="1527"/>
      <c r="Y52" s="1527"/>
      <c r="Z52" s="1527"/>
    </row>
    <row r="53" spans="1:26" s="822" customFormat="1" ht="26.1" customHeight="1" x14ac:dyDescent="0.2">
      <c r="A53" s="1567"/>
      <c r="B53" s="1168" t="s">
        <v>1726</v>
      </c>
      <c r="C53" s="1153">
        <v>1.0921000000000001</v>
      </c>
      <c r="D53" s="1153">
        <v>1.0414000000000001</v>
      </c>
      <c r="E53" s="1153">
        <v>1.1889000000000001</v>
      </c>
      <c r="F53" s="1153">
        <v>1.1443000000000001</v>
      </c>
      <c r="G53" s="1153">
        <v>1.1105749999999999</v>
      </c>
      <c r="H53" s="1153">
        <v>1.2188000000000001</v>
      </c>
      <c r="I53" s="1151">
        <v>1.1012</v>
      </c>
      <c r="J53" s="1149">
        <v>1.0882000000000001</v>
      </c>
      <c r="K53" s="1149">
        <v>1.1047</v>
      </c>
      <c r="L53" s="1149">
        <v>1.0873999999999999</v>
      </c>
      <c r="M53" s="1149">
        <v>1.1104000000000001</v>
      </c>
      <c r="N53" s="1149">
        <v>1.1244000000000001</v>
      </c>
      <c r="O53" s="1149">
        <v>1.1792</v>
      </c>
      <c r="P53" s="1149">
        <v>1.1907000000000001</v>
      </c>
      <c r="Q53" s="1149">
        <v>1.1744000000000001</v>
      </c>
      <c r="R53" s="1149">
        <v>1.1797</v>
      </c>
      <c r="S53" s="1149">
        <v>1.1962999999999999</v>
      </c>
      <c r="T53" s="1150">
        <v>1.2188000000000001</v>
      </c>
      <c r="U53" s="976" t="s">
        <v>1018</v>
      </c>
      <c r="V53" s="1527"/>
      <c r="W53" s="1527"/>
      <c r="X53" s="1527"/>
      <c r="Y53" s="1527"/>
      <c r="Z53" s="1527"/>
    </row>
    <row r="54" spans="1:26" s="822" customFormat="1" ht="26.1" customHeight="1" x14ac:dyDescent="0.2">
      <c r="A54" s="1567"/>
      <c r="B54" s="1168" t="s">
        <v>1727</v>
      </c>
      <c r="C54" s="1153">
        <v>1.4817</v>
      </c>
      <c r="D54" s="1153">
        <v>1.2225999999999999</v>
      </c>
      <c r="E54" s="1153">
        <v>1.3401000000000001</v>
      </c>
      <c r="F54" s="1153">
        <v>1.2699</v>
      </c>
      <c r="G54" s="1153">
        <v>1.31004375</v>
      </c>
      <c r="H54" s="1153">
        <v>1.3495999999999999</v>
      </c>
      <c r="I54" s="1151">
        <v>1.3021</v>
      </c>
      <c r="J54" s="1149">
        <v>1.29</v>
      </c>
      <c r="K54" s="1149">
        <v>1.2415</v>
      </c>
      <c r="L54" s="1149">
        <v>1.2467999999999999</v>
      </c>
      <c r="M54" s="1149">
        <v>1.2349000000000001</v>
      </c>
      <c r="N54" s="1149">
        <v>1.2299</v>
      </c>
      <c r="O54" s="1149">
        <v>1.2997000000000001</v>
      </c>
      <c r="P54" s="1149">
        <v>1.3351999999999999</v>
      </c>
      <c r="Q54" s="1149">
        <v>1.2858000000000001</v>
      </c>
      <c r="R54" s="1149">
        <v>1.3046</v>
      </c>
      <c r="S54" s="1149">
        <v>1.3313999999999999</v>
      </c>
      <c r="T54" s="1150">
        <v>1.3495999999999999</v>
      </c>
      <c r="U54" s="976" t="s">
        <v>1055</v>
      </c>
      <c r="V54" s="1527"/>
      <c r="W54" s="1527"/>
      <c r="X54" s="1527"/>
      <c r="Y54" s="1527"/>
      <c r="Z54" s="1527"/>
    </row>
    <row r="55" spans="1:26" s="822" customFormat="1" ht="26.1" customHeight="1" x14ac:dyDescent="0.2">
      <c r="A55" s="1567"/>
      <c r="B55" s="1168" t="s">
        <v>1728</v>
      </c>
      <c r="C55" s="1153">
        <v>0.8302200083022</v>
      </c>
      <c r="D55" s="1153">
        <v>0.85280573085451139</v>
      </c>
      <c r="E55" s="1153">
        <v>0.88222320247022501</v>
      </c>
      <c r="F55" s="1153">
        <v>0.90686496780629366</v>
      </c>
      <c r="G55" s="1153">
        <v>0.91663229295568061</v>
      </c>
      <c r="H55" s="1153">
        <v>0.96571704490584254</v>
      </c>
      <c r="I55" s="1151">
        <v>0.91726288754356999</v>
      </c>
      <c r="J55" s="1149">
        <v>0.90563303749320778</v>
      </c>
      <c r="K55" s="1149">
        <v>0.927643784786642</v>
      </c>
      <c r="L55" s="1149">
        <v>0.93747070404049881</v>
      </c>
      <c r="M55" s="1149">
        <v>0.92747171211278057</v>
      </c>
      <c r="N55" s="1149">
        <v>0.9296272194849865</v>
      </c>
      <c r="O55" s="1149">
        <v>0.95310712924132679</v>
      </c>
      <c r="P55" s="1149">
        <v>0.94903672772136283</v>
      </c>
      <c r="Q55" s="1149">
        <v>0.94634238667549908</v>
      </c>
      <c r="R55" s="1149">
        <v>0.95767094426355104</v>
      </c>
      <c r="S55" s="1149">
        <v>0.96070708041118258</v>
      </c>
      <c r="T55" s="1150">
        <v>0.96571704490584254</v>
      </c>
      <c r="U55" s="976" t="s">
        <v>1161</v>
      </c>
      <c r="V55" s="1527"/>
      <c r="W55" s="1527"/>
      <c r="X55" s="1527"/>
      <c r="Y55" s="1527"/>
      <c r="Z55" s="1527"/>
    </row>
    <row r="56" spans="1:26" s="822" customFormat="1" ht="26.1" customHeight="1" x14ac:dyDescent="0.2">
      <c r="A56" s="1567"/>
      <c r="B56" s="1168" t="s">
        <v>972</v>
      </c>
      <c r="C56" s="1153">
        <v>1.0068465565847766</v>
      </c>
      <c r="D56" s="1153">
        <v>0.9724788485850433</v>
      </c>
      <c r="E56" s="1153">
        <v>1.013787510137875</v>
      </c>
      <c r="F56" s="1153">
        <v>1.0159504216194251</v>
      </c>
      <c r="G56" s="1153">
        <v>1.0159762261563081</v>
      </c>
      <c r="H56" s="1153">
        <v>1.1259993244004054</v>
      </c>
      <c r="I56" s="1151">
        <v>1.0275380189066996</v>
      </c>
      <c r="J56" s="1149">
        <v>1.0237510237510237</v>
      </c>
      <c r="K56" s="1149">
        <v>1.0432968179447053</v>
      </c>
      <c r="L56" s="1149">
        <v>1.0270103728047653</v>
      </c>
      <c r="M56" s="1149">
        <v>1.0406910188365075</v>
      </c>
      <c r="N56" s="1149">
        <v>1.0514141520344864</v>
      </c>
      <c r="O56" s="1149">
        <v>1.0957703265395573</v>
      </c>
      <c r="P56" s="1149">
        <v>1.1060723371308483</v>
      </c>
      <c r="Q56" s="1149">
        <v>1.0875475802066341</v>
      </c>
      <c r="R56" s="1149">
        <v>1.1004732034774953</v>
      </c>
      <c r="S56" s="1149">
        <v>1.1052166224580018</v>
      </c>
      <c r="T56" s="1150">
        <v>1.1259993244004054</v>
      </c>
      <c r="U56" s="976" t="s">
        <v>1056</v>
      </c>
      <c r="V56" s="1527"/>
      <c r="W56" s="1527"/>
      <c r="X56" s="1527"/>
      <c r="Y56" s="1527"/>
      <c r="Z56" s="1527"/>
    </row>
    <row r="57" spans="1:26" s="755" customFormat="1" ht="15" customHeight="1" thickBot="1" x14ac:dyDescent="0.25">
      <c r="A57" s="1568"/>
      <c r="B57" s="819"/>
      <c r="C57" s="1621"/>
      <c r="D57" s="1621"/>
      <c r="E57" s="1621"/>
      <c r="F57" s="1621"/>
      <c r="G57" s="1621"/>
      <c r="H57" s="1621"/>
      <c r="I57" s="798"/>
      <c r="J57" s="797"/>
      <c r="K57" s="797"/>
      <c r="L57" s="797"/>
      <c r="M57" s="797"/>
      <c r="N57" s="797"/>
      <c r="O57" s="797"/>
      <c r="P57" s="797"/>
      <c r="Q57" s="797"/>
      <c r="R57" s="797"/>
      <c r="S57" s="797"/>
      <c r="T57" s="799"/>
      <c r="U57" s="1175"/>
      <c r="V57" s="1564"/>
      <c r="W57" s="1564"/>
      <c r="X57" s="1564"/>
    </row>
    <row r="58" spans="1:26" ht="10.5" customHeight="1" thickTop="1" x14ac:dyDescent="0.5">
      <c r="A58" s="52"/>
      <c r="C58" s="52"/>
      <c r="D58" s="52"/>
      <c r="E58" s="52"/>
      <c r="F58" s="52"/>
      <c r="G58" s="52"/>
      <c r="H58" s="52"/>
      <c r="I58" s="52"/>
      <c r="J58" s="52"/>
      <c r="K58" s="52"/>
      <c r="L58" s="52"/>
      <c r="M58" s="52"/>
      <c r="N58" s="52"/>
      <c r="O58" s="52"/>
      <c r="P58" s="52"/>
      <c r="Q58" s="52"/>
      <c r="R58" s="52"/>
      <c r="S58" s="52"/>
      <c r="T58" s="52"/>
      <c r="U58" s="1176"/>
      <c r="V58" s="1565"/>
      <c r="W58" s="1565"/>
    </row>
    <row r="59" spans="1:26" s="330" customFormat="1" ht="26.25" customHeight="1" x14ac:dyDescent="0.5">
      <c r="B59" s="330" t="s">
        <v>1719</v>
      </c>
      <c r="U59" s="330" t="s">
        <v>1721</v>
      </c>
      <c r="V59" s="1559"/>
      <c r="W59" s="1559"/>
      <c r="X59" s="1559"/>
    </row>
    <row r="60" spans="1:26" s="330" customFormat="1" ht="26.25" customHeight="1" x14ac:dyDescent="0.5">
      <c r="B60" s="352" t="s">
        <v>1690</v>
      </c>
      <c r="U60" s="410" t="s">
        <v>1691</v>
      </c>
      <c r="V60" s="1559"/>
      <c r="W60" s="1559"/>
      <c r="X60" s="1559"/>
    </row>
    <row r="61" spans="1:26" ht="20.25" customHeight="1" x14ac:dyDescent="0.5"/>
    <row r="62" spans="1:26" ht="20.25" customHeight="1" x14ac:dyDescent="0.5"/>
    <row r="63" spans="1:26" ht="8.25" customHeight="1" x14ac:dyDescent="0.5"/>
    <row r="64" spans="1:26" ht="27" customHeight="1" x14ac:dyDescent="0.5"/>
    <row r="65" spans="2:24" ht="27" customHeight="1" x14ac:dyDescent="0.35">
      <c r="B65" s="127"/>
      <c r="U65" s="127"/>
      <c r="V65" s="127"/>
      <c r="W65" s="127"/>
      <c r="X65" s="127"/>
    </row>
    <row r="66" spans="2:24" ht="27" customHeight="1" x14ac:dyDescent="0.35">
      <c r="B66" s="127"/>
      <c r="U66" s="127"/>
      <c r="V66" s="127"/>
      <c r="W66" s="127"/>
      <c r="X66" s="127"/>
    </row>
    <row r="67" spans="2:24" ht="8.25" customHeight="1" x14ac:dyDescent="0.35">
      <c r="B67" s="127"/>
      <c r="U67" s="127"/>
      <c r="V67" s="127"/>
      <c r="W67" s="127"/>
      <c r="X67" s="127"/>
    </row>
    <row r="68" spans="2:24" ht="27" customHeight="1" x14ac:dyDescent="0.35">
      <c r="B68" s="127"/>
      <c r="U68" s="127"/>
      <c r="V68" s="127"/>
      <c r="W68" s="127"/>
      <c r="X68" s="127"/>
    </row>
    <row r="69" spans="2:24" ht="27" customHeight="1" x14ac:dyDescent="0.35">
      <c r="B69" s="127"/>
      <c r="U69" s="127"/>
      <c r="V69" s="127"/>
      <c r="W69" s="127"/>
      <c r="X69" s="127"/>
    </row>
    <row r="70" spans="2:24" ht="27" customHeight="1" x14ac:dyDescent="0.35">
      <c r="B70" s="127"/>
      <c r="U70" s="127"/>
      <c r="V70" s="127"/>
      <c r="W70" s="127"/>
      <c r="X70" s="127"/>
    </row>
    <row r="71" spans="2:24" ht="8.25" customHeight="1" x14ac:dyDescent="0.35">
      <c r="B71" s="127"/>
      <c r="U71" s="127"/>
      <c r="V71" s="127"/>
      <c r="W71" s="127"/>
      <c r="X71" s="127"/>
    </row>
    <row r="72" spans="2:24" ht="27" customHeight="1" x14ac:dyDescent="0.35">
      <c r="B72" s="127"/>
      <c r="U72" s="127"/>
      <c r="V72" s="127"/>
      <c r="W72" s="127"/>
      <c r="X72" s="127"/>
    </row>
    <row r="73" spans="2:24" ht="18" customHeight="1" x14ac:dyDescent="0.35">
      <c r="B73" s="127"/>
      <c r="U73" s="127"/>
      <c r="V73" s="127"/>
      <c r="W73" s="127"/>
      <c r="X73" s="127"/>
    </row>
    <row r="74" spans="2:24" ht="8.25" customHeight="1" x14ac:dyDescent="0.35">
      <c r="B74" s="127"/>
      <c r="U74" s="127"/>
      <c r="V74" s="127"/>
      <c r="W74" s="127"/>
      <c r="X74" s="127"/>
    </row>
    <row r="75" spans="2:24" ht="15" x14ac:dyDescent="0.35">
      <c r="B75" s="127"/>
      <c r="U75" s="127"/>
      <c r="V75" s="127"/>
      <c r="W75" s="127"/>
      <c r="X75" s="127"/>
    </row>
    <row r="76" spans="2:24" ht="30" customHeight="1" x14ac:dyDescent="0.35">
      <c r="B76" s="127"/>
      <c r="U76" s="127"/>
      <c r="V76" s="127"/>
      <c r="W76" s="127"/>
      <c r="X76" s="127"/>
    </row>
    <row r="77" spans="2:24" ht="15" x14ac:dyDescent="0.35">
      <c r="B77" s="127"/>
      <c r="U77" s="127"/>
      <c r="V77" s="127"/>
      <c r="W77" s="127"/>
      <c r="X77" s="127"/>
    </row>
    <row r="78" spans="2:24" ht="15" x14ac:dyDescent="0.35">
      <c r="B78" s="127"/>
      <c r="U78" s="127"/>
      <c r="V78" s="127"/>
      <c r="W78" s="127"/>
      <c r="X78" s="127"/>
    </row>
    <row r="79" spans="2:24" ht="15" x14ac:dyDescent="0.35">
      <c r="B79" s="127"/>
      <c r="U79" s="127"/>
      <c r="V79" s="127"/>
      <c r="W79" s="127"/>
      <c r="X79" s="127"/>
    </row>
    <row r="80" spans="2:24" ht="15" x14ac:dyDescent="0.35">
      <c r="B80" s="127"/>
      <c r="U80" s="127"/>
      <c r="V80" s="127"/>
      <c r="W80" s="127"/>
      <c r="X80" s="127"/>
    </row>
    <row r="81" s="127" customFormat="1" ht="15" x14ac:dyDescent="0.35"/>
    <row r="82" s="127" customFormat="1" ht="15" x14ac:dyDescent="0.35"/>
    <row r="83" s="127" customFormat="1" ht="15" x14ac:dyDescent="0.35"/>
    <row r="84" s="127" customFormat="1" ht="15" x14ac:dyDescent="0.35"/>
    <row r="85" s="127" customFormat="1" ht="15" x14ac:dyDescent="0.35"/>
    <row r="86" s="127" customFormat="1" ht="15" x14ac:dyDescent="0.35"/>
    <row r="87" s="127" customFormat="1" ht="15" x14ac:dyDescent="0.35"/>
    <row r="88" s="127" customFormat="1" ht="15" x14ac:dyDescent="0.35"/>
    <row r="89" s="127" customFormat="1" ht="15" x14ac:dyDescent="0.35"/>
    <row r="90" s="127" customFormat="1" ht="15" x14ac:dyDescent="0.35"/>
    <row r="91" s="127" customFormat="1" ht="15" x14ac:dyDescent="0.35"/>
    <row r="92" s="127" customFormat="1" ht="15" x14ac:dyDescent="0.35"/>
    <row r="93" s="127" customFormat="1" ht="15" x14ac:dyDescent="0.35"/>
    <row r="94" s="127" customFormat="1" ht="15" x14ac:dyDescent="0.35"/>
    <row r="95" s="127" customFormat="1" ht="15" x14ac:dyDescent="0.35"/>
    <row r="96" s="127" customFormat="1" ht="15" x14ac:dyDescent="0.35"/>
    <row r="97" s="127" customFormat="1" ht="15" x14ac:dyDescent="0.35"/>
    <row r="98" s="127" customFormat="1" ht="15" x14ac:dyDescent="0.35"/>
    <row r="99" s="127" customFormat="1" ht="15" x14ac:dyDescent="0.35"/>
    <row r="100" s="127" customFormat="1" ht="15" x14ac:dyDescent="0.35"/>
    <row r="101" s="127" customFormat="1" ht="15" x14ac:dyDescent="0.35"/>
    <row r="102" s="127" customFormat="1" ht="15" x14ac:dyDescent="0.35"/>
    <row r="103" s="127" customFormat="1" ht="15" x14ac:dyDescent="0.35"/>
    <row r="104" s="127" customFormat="1" ht="15" x14ac:dyDescent="0.35"/>
    <row r="105" s="127" customFormat="1" ht="15" x14ac:dyDescent="0.35"/>
    <row r="106" s="127" customFormat="1" ht="15" x14ac:dyDescent="0.35"/>
    <row r="107" s="127" customFormat="1" ht="15" x14ac:dyDescent="0.35"/>
    <row r="108" s="127" customFormat="1" ht="15" x14ac:dyDescent="0.35"/>
    <row r="109" s="127" customFormat="1" ht="15" x14ac:dyDescent="0.35"/>
    <row r="110" s="127" customFormat="1" ht="15" x14ac:dyDescent="0.35"/>
    <row r="111" s="127" customFormat="1" ht="15" x14ac:dyDescent="0.35"/>
    <row r="112" s="127" customFormat="1" ht="15" x14ac:dyDescent="0.35"/>
    <row r="113" s="127" customFormat="1" ht="15" x14ac:dyDescent="0.35"/>
    <row r="114" s="127" customFormat="1" ht="15" x14ac:dyDescent="0.35"/>
    <row r="115" s="127" customFormat="1" ht="15" x14ac:dyDescent="0.35"/>
    <row r="116" s="127" customFormat="1" ht="15" x14ac:dyDescent="0.35"/>
    <row r="117" s="127" customFormat="1" ht="15" x14ac:dyDescent="0.35"/>
    <row r="118" s="127" customFormat="1" ht="15" x14ac:dyDescent="0.35"/>
    <row r="119" s="127" customFormat="1" ht="15" x14ac:dyDescent="0.35"/>
    <row r="120" s="127" customFormat="1" ht="15" x14ac:dyDescent="0.35"/>
    <row r="121" s="127" customFormat="1" ht="15" x14ac:dyDescent="0.35"/>
    <row r="122" s="127" customFormat="1" ht="15" x14ac:dyDescent="0.35"/>
    <row r="123" s="127" customFormat="1" ht="15" x14ac:dyDescent="0.35"/>
    <row r="124" s="127" customFormat="1" ht="15" x14ac:dyDescent="0.35"/>
    <row r="125" s="127" customFormat="1" ht="15" x14ac:dyDescent="0.35"/>
    <row r="126" s="127" customFormat="1" ht="15" x14ac:dyDescent="0.35"/>
    <row r="127" s="127" customFormat="1" ht="15" x14ac:dyDescent="0.35"/>
    <row r="128" s="127" customFormat="1" ht="15" x14ac:dyDescent="0.35"/>
    <row r="129" s="127" customFormat="1" ht="15" x14ac:dyDescent="0.35"/>
    <row r="130" s="127" customFormat="1" ht="15" x14ac:dyDescent="0.35"/>
    <row r="131" s="127" customFormat="1" ht="15" x14ac:dyDescent="0.35"/>
    <row r="132" s="127" customFormat="1" ht="15" x14ac:dyDescent="0.35"/>
    <row r="133" s="127" customFormat="1" ht="15" x14ac:dyDescent="0.35"/>
    <row r="134" s="127" customFormat="1" ht="15" x14ac:dyDescent="0.35"/>
    <row r="135" s="127" customFormat="1" ht="15" x14ac:dyDescent="0.35"/>
    <row r="136" s="127" customFormat="1" ht="15" x14ac:dyDescent="0.35"/>
    <row r="137" s="127" customFormat="1" ht="15" x14ac:dyDescent="0.35"/>
    <row r="138" s="127" customFormat="1" ht="15" x14ac:dyDescent="0.35"/>
    <row r="139" s="127" customFormat="1" ht="15" x14ac:dyDescent="0.35"/>
    <row r="140" s="127" customFormat="1" ht="15" x14ac:dyDescent="0.35"/>
    <row r="141" s="127" customFormat="1" ht="15" x14ac:dyDescent="0.35"/>
    <row r="142" s="127" customFormat="1" ht="15" x14ac:dyDescent="0.35"/>
    <row r="143" s="127" customFormat="1" ht="15" x14ac:dyDescent="0.35"/>
    <row r="144" s="127" customFormat="1" ht="15" x14ac:dyDescent="0.35"/>
    <row r="145" s="127" customFormat="1" ht="15" x14ac:dyDescent="0.35"/>
    <row r="146" s="127" customFormat="1" ht="15" x14ac:dyDescent="0.35"/>
    <row r="147" s="127" customFormat="1" ht="15" x14ac:dyDescent="0.35"/>
    <row r="148" s="127" customFormat="1" ht="15" x14ac:dyDescent="0.35"/>
    <row r="149" s="127" customFormat="1" ht="15" x14ac:dyDescent="0.35"/>
    <row r="150" s="127" customFormat="1" ht="15" x14ac:dyDescent="0.35"/>
    <row r="151" s="127" customFormat="1" ht="15" x14ac:dyDescent="0.35"/>
    <row r="152" s="127" customFormat="1" ht="15" x14ac:dyDescent="0.35"/>
    <row r="153" s="127" customFormat="1" ht="15" x14ac:dyDescent="0.35"/>
    <row r="154" s="127" customFormat="1" ht="15" x14ac:dyDescent="0.35"/>
    <row r="155" s="127" customFormat="1" ht="15" x14ac:dyDescent="0.35"/>
    <row r="156" s="127" customFormat="1" ht="15" x14ac:dyDescent="0.35"/>
    <row r="157" s="127" customFormat="1" ht="15" x14ac:dyDescent="0.35"/>
    <row r="158" s="127" customFormat="1" ht="15" x14ac:dyDescent="0.35"/>
    <row r="159" s="127" customFormat="1" ht="15" x14ac:dyDescent="0.35"/>
    <row r="160" s="127" customFormat="1" ht="15" x14ac:dyDescent="0.35"/>
    <row r="161" s="127" customFormat="1" ht="15" x14ac:dyDescent="0.35"/>
    <row r="162" s="127" customFormat="1" ht="15" x14ac:dyDescent="0.35"/>
    <row r="163" s="127" customFormat="1" ht="15" x14ac:dyDescent="0.35"/>
    <row r="164" s="127" customFormat="1" ht="15" x14ac:dyDescent="0.35"/>
    <row r="165" s="127" customFormat="1" ht="15" x14ac:dyDescent="0.35"/>
    <row r="166" s="127" customFormat="1" ht="15" x14ac:dyDescent="0.35"/>
    <row r="167" s="127" customFormat="1" ht="15" x14ac:dyDescent="0.35"/>
    <row r="168" s="127" customFormat="1" ht="15" x14ac:dyDescent="0.35"/>
    <row r="169" s="127" customFormat="1" ht="15" x14ac:dyDescent="0.35"/>
    <row r="170" s="127" customFormat="1" ht="15" x14ac:dyDescent="0.35"/>
    <row r="171" s="127" customFormat="1" ht="15" x14ac:dyDescent="0.35"/>
    <row r="172" s="127" customFormat="1" ht="15" x14ac:dyDescent="0.35"/>
    <row r="173" s="127" customFormat="1" ht="15" x14ac:dyDescent="0.35"/>
    <row r="174" s="127" customFormat="1" ht="15" x14ac:dyDescent="0.35"/>
    <row r="175" s="127" customFormat="1" ht="15" x14ac:dyDescent="0.35"/>
    <row r="176" s="127" customFormat="1" ht="15" x14ac:dyDescent="0.35"/>
    <row r="177" s="127" customFormat="1" ht="15" x14ac:dyDescent="0.35"/>
    <row r="178" s="127" customFormat="1" ht="15" x14ac:dyDescent="0.35"/>
    <row r="179" s="127" customFormat="1" ht="15" x14ac:dyDescent="0.35"/>
    <row r="180" s="127" customFormat="1" ht="15" x14ac:dyDescent="0.35"/>
    <row r="181" s="127" customFormat="1" ht="15" x14ac:dyDescent="0.35"/>
    <row r="182" s="127" customFormat="1" ht="15" x14ac:dyDescent="0.35"/>
    <row r="183" s="127" customFormat="1" ht="15" x14ac:dyDescent="0.35"/>
    <row r="184" s="127" customFormat="1" ht="15" x14ac:dyDescent="0.35"/>
    <row r="185" s="127" customFormat="1" ht="15" x14ac:dyDescent="0.35"/>
    <row r="186" s="127" customFormat="1" ht="15" x14ac:dyDescent="0.35"/>
    <row r="187" s="127" customFormat="1" ht="15" x14ac:dyDescent="0.35"/>
    <row r="188" s="127" customFormat="1" ht="15" x14ac:dyDescent="0.35"/>
    <row r="189" s="127" customFormat="1" ht="15" x14ac:dyDescent="0.35"/>
    <row r="190" s="127" customFormat="1" ht="15" x14ac:dyDescent="0.35"/>
    <row r="191" s="127" customFormat="1" ht="15" x14ac:dyDescent="0.35"/>
    <row r="192" s="127" customFormat="1" ht="15" x14ac:dyDescent="0.35"/>
    <row r="193" s="127" customFormat="1" ht="15" x14ac:dyDescent="0.35"/>
    <row r="194" s="127" customFormat="1" ht="15" x14ac:dyDescent="0.35"/>
    <row r="195" s="127" customFormat="1" ht="15" x14ac:dyDescent="0.35"/>
    <row r="196" s="127" customFormat="1" ht="15" x14ac:dyDescent="0.35"/>
    <row r="197" s="127" customFormat="1" ht="15" x14ac:dyDescent="0.35"/>
    <row r="198" s="127" customFormat="1" ht="15" x14ac:dyDescent="0.35"/>
    <row r="199" s="127" customFormat="1" ht="15" x14ac:dyDescent="0.35"/>
    <row r="200" s="127" customFormat="1" ht="15" x14ac:dyDescent="0.35"/>
    <row r="201" s="127" customFormat="1" ht="15" x14ac:dyDescent="0.35"/>
    <row r="202" s="127" customFormat="1" ht="15" x14ac:dyDescent="0.35"/>
  </sheetData>
  <mergeCells count="12">
    <mergeCell ref="L4:U4"/>
    <mergeCell ref="B4:K4"/>
    <mergeCell ref="L9:T9"/>
    <mergeCell ref="I9:K9"/>
    <mergeCell ref="H9:H11"/>
    <mergeCell ref="U9:U11"/>
    <mergeCell ref="C9:C11"/>
    <mergeCell ref="D9:D11"/>
    <mergeCell ref="B9:B11"/>
    <mergeCell ref="E9:E11"/>
    <mergeCell ref="F9:F11"/>
    <mergeCell ref="G9:G11"/>
  </mergeCells>
  <printOptions horizontalCentered="1"/>
  <pageMargins left="0.196850393700787" right="0.196850393700787" top="0.55118110236220497" bottom="0.55118110236220497" header="0.511811023622047" footer="0.511811023622047"/>
  <pageSetup scale="45" orientation="portrait" horizontalDpi="300" verticalDpi="300" r:id="rId1"/>
  <headerFooter>
    <oddFooter>&amp;C&amp;"Times New Roman,Regular"&amp;20- &amp;P+19 -</oddFooter>
  </headerFooter>
  <colBreaks count="1" manualBreakCount="1">
    <brk id="11" max="5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5"/>
  <dimension ref="B1:V163"/>
  <sheetViews>
    <sheetView rightToLeft="1" view="pageBreakPreview" zoomScale="50" zoomScaleNormal="50" zoomScaleSheetLayoutView="50" workbookViewId="0"/>
  </sheetViews>
  <sheetFormatPr defaultRowHeight="21.75" x14ac:dyDescent="0.5"/>
  <cols>
    <col min="1" max="1" width="9.140625" style="127"/>
    <col min="2" max="2" width="72.7109375" style="52" customWidth="1"/>
    <col min="3" max="3" width="14.42578125" style="127" customWidth="1"/>
    <col min="4" max="4" width="13.85546875" style="127" customWidth="1"/>
    <col min="5" max="5" width="15.28515625" style="127" customWidth="1"/>
    <col min="6" max="6" width="13.85546875" style="127" customWidth="1"/>
    <col min="7" max="7" width="75" style="52" customWidth="1"/>
    <col min="8" max="16384" width="9.140625" style="127"/>
  </cols>
  <sheetData>
    <row r="1" spans="2:22" s="75" customFormat="1" ht="19.5" customHeight="1" x14ac:dyDescent="0.65">
      <c r="C1" s="74"/>
      <c r="D1" s="74"/>
      <c r="E1" s="74"/>
      <c r="F1" s="74"/>
      <c r="G1" s="74"/>
      <c r="H1" s="74"/>
      <c r="I1" s="74"/>
      <c r="J1" s="74"/>
      <c r="K1" s="74"/>
      <c r="L1" s="74"/>
      <c r="M1" s="74"/>
      <c r="N1" s="74"/>
      <c r="O1" s="74"/>
      <c r="P1" s="74"/>
      <c r="Q1" s="74"/>
      <c r="R1" s="74"/>
      <c r="S1" s="74"/>
      <c r="T1" s="74"/>
      <c r="U1" s="74"/>
      <c r="V1" s="74"/>
    </row>
    <row r="2" spans="2:22" s="75" customFormat="1" ht="19.5" customHeight="1" x14ac:dyDescent="0.65">
      <c r="B2" s="74"/>
      <c r="C2" s="74"/>
      <c r="D2" s="74"/>
      <c r="E2" s="74"/>
      <c r="F2" s="74"/>
      <c r="G2" s="74"/>
      <c r="H2" s="74"/>
      <c r="I2" s="74"/>
      <c r="J2" s="74"/>
      <c r="K2" s="74"/>
      <c r="L2" s="74"/>
      <c r="M2" s="74"/>
      <c r="N2" s="74"/>
      <c r="O2" s="74"/>
      <c r="P2" s="74"/>
      <c r="Q2" s="74"/>
      <c r="R2" s="74"/>
      <c r="S2" s="74"/>
      <c r="T2" s="74"/>
      <c r="U2" s="74"/>
    </row>
    <row r="3" spans="2:22" s="230" customFormat="1" ht="36.75" x14ac:dyDescent="0.85">
      <c r="B3" s="1741" t="s">
        <v>1794</v>
      </c>
      <c r="C3" s="1741"/>
      <c r="D3" s="1741"/>
      <c r="E3" s="1741"/>
      <c r="F3" s="1741"/>
      <c r="G3" s="1741"/>
    </row>
    <row r="4" spans="2:22" s="5" customFormat="1" ht="12.75" customHeight="1" x14ac:dyDescent="0.85">
      <c r="B4" s="1646"/>
      <c r="C4" s="1646"/>
      <c r="D4" s="1646"/>
      <c r="E4" s="1646"/>
      <c r="F4" s="1646"/>
      <c r="G4" s="1646"/>
    </row>
    <row r="5" spans="2:22" s="230" customFormat="1" ht="36.75" x14ac:dyDescent="0.85">
      <c r="B5" s="1741" t="s">
        <v>1795</v>
      </c>
      <c r="C5" s="1741"/>
      <c r="D5" s="1741"/>
      <c r="E5" s="1741"/>
      <c r="F5" s="1741"/>
      <c r="G5" s="1742"/>
    </row>
    <row r="6" spans="2:22" s="5" customFormat="1" ht="19.5" customHeight="1" x14ac:dyDescent="0.65">
      <c r="B6" s="2"/>
      <c r="C6" s="2"/>
      <c r="D6" s="2"/>
      <c r="E6" s="2"/>
      <c r="F6" s="2"/>
      <c r="G6" s="2"/>
      <c r="H6" s="2"/>
      <c r="I6" s="2"/>
      <c r="J6" s="2"/>
      <c r="K6" s="2"/>
      <c r="L6" s="2"/>
      <c r="M6" s="2"/>
      <c r="N6" s="2"/>
      <c r="O6" s="2"/>
      <c r="P6" s="2"/>
      <c r="Q6" s="2"/>
      <c r="R6" s="2"/>
      <c r="S6" s="2"/>
    </row>
    <row r="7" spans="2:22" s="412" customFormat="1" ht="22.5" x14ac:dyDescent="0.5">
      <c r="B7" s="1655" t="s">
        <v>1730</v>
      </c>
      <c r="G7" s="225" t="s">
        <v>1733</v>
      </c>
    </row>
    <row r="8" spans="2:22" s="5" customFormat="1" ht="19.5" customHeight="1" thickBot="1" x14ac:dyDescent="0.7">
      <c r="B8" s="2"/>
      <c r="C8" s="2"/>
      <c r="D8" s="2"/>
      <c r="E8" s="2"/>
      <c r="F8" s="2"/>
      <c r="G8" s="2"/>
      <c r="H8" s="2"/>
      <c r="I8" s="2"/>
      <c r="J8" s="2"/>
      <c r="K8" s="2"/>
      <c r="L8" s="2"/>
      <c r="M8" s="2"/>
      <c r="N8" s="2"/>
      <c r="O8" s="2"/>
      <c r="P8" s="2"/>
      <c r="Q8" s="2"/>
      <c r="R8" s="2"/>
      <c r="S8" s="2"/>
    </row>
    <row r="9" spans="2:22" s="314" customFormat="1" ht="20.100000000000001" customHeight="1" thickTop="1" x14ac:dyDescent="0.7">
      <c r="B9" s="1803"/>
      <c r="C9" s="1806" t="s">
        <v>1113</v>
      </c>
      <c r="D9" s="1806" t="s">
        <v>323</v>
      </c>
      <c r="E9" s="1807"/>
      <c r="F9" s="1807"/>
      <c r="G9" s="1800"/>
    </row>
    <row r="10" spans="2:22" s="314" customFormat="1" ht="20.100000000000001" customHeight="1" x14ac:dyDescent="0.7">
      <c r="B10" s="1804"/>
      <c r="C10" s="1812"/>
      <c r="D10" s="1808" t="s">
        <v>123</v>
      </c>
      <c r="E10" s="1809"/>
      <c r="F10" s="1809"/>
      <c r="G10" s="1801"/>
    </row>
    <row r="11" spans="2:22" s="252" customFormat="1" ht="20.100000000000001" customHeight="1" x14ac:dyDescent="0.7">
      <c r="B11" s="1804"/>
      <c r="C11" s="1810" t="s">
        <v>183</v>
      </c>
      <c r="D11" s="516" t="s">
        <v>182</v>
      </c>
      <c r="E11" s="516" t="s">
        <v>793</v>
      </c>
      <c r="F11" s="516" t="s">
        <v>794</v>
      </c>
      <c r="G11" s="1801"/>
    </row>
    <row r="12" spans="2:22" s="316" customFormat="1" ht="20.100000000000001" customHeight="1" x14ac:dyDescent="0.7">
      <c r="B12" s="1805"/>
      <c r="C12" s="1811"/>
      <c r="D12" s="1651" t="s">
        <v>88</v>
      </c>
      <c r="E12" s="1651" t="s">
        <v>87</v>
      </c>
      <c r="F12" s="1651" t="s">
        <v>641</v>
      </c>
      <c r="G12" s="1802"/>
    </row>
    <row r="13" spans="2:22" s="324" customFormat="1" ht="15" customHeight="1" x14ac:dyDescent="0.7">
      <c r="B13" s="317"/>
      <c r="C13" s="318"/>
      <c r="D13" s="318"/>
      <c r="E13" s="318"/>
      <c r="F13" s="318"/>
      <c r="G13" s="321"/>
    </row>
    <row r="14" spans="2:22" s="742" customFormat="1" ht="24.95" customHeight="1" x14ac:dyDescent="0.2">
      <c r="B14" s="1183" t="s">
        <v>89</v>
      </c>
      <c r="C14" s="737"/>
      <c r="D14" s="737"/>
      <c r="E14" s="737"/>
      <c r="F14" s="737"/>
      <c r="G14" s="1189" t="s">
        <v>11</v>
      </c>
    </row>
    <row r="15" spans="2:22" s="742" customFormat="1" ht="15" customHeight="1" x14ac:dyDescent="0.2">
      <c r="B15" s="972"/>
      <c r="C15" s="737"/>
      <c r="D15" s="737"/>
      <c r="E15" s="737"/>
      <c r="F15" s="737"/>
      <c r="G15" s="485"/>
    </row>
    <row r="16" spans="2:22" s="742" customFormat="1" ht="24.75" customHeight="1" x14ac:dyDescent="0.2">
      <c r="B16" s="1184" t="s">
        <v>571</v>
      </c>
      <c r="C16" s="1177">
        <v>5</v>
      </c>
      <c r="D16" s="1177"/>
      <c r="E16" s="1178"/>
      <c r="F16" s="1178"/>
      <c r="G16" s="1190" t="s">
        <v>507</v>
      </c>
    </row>
    <row r="17" spans="2:7" s="822" customFormat="1" ht="24.75" customHeight="1" x14ac:dyDescent="0.2">
      <c r="B17" s="1184" t="s">
        <v>572</v>
      </c>
      <c r="C17" s="1177">
        <v>4.25</v>
      </c>
      <c r="D17" s="1177"/>
      <c r="E17" s="1153"/>
      <c r="F17" s="1153"/>
      <c r="G17" s="1190" t="s">
        <v>130</v>
      </c>
    </row>
    <row r="18" spans="2:7" s="822" customFormat="1" ht="24.95" customHeight="1" x14ac:dyDescent="0.2">
      <c r="B18" s="1184" t="s">
        <v>573</v>
      </c>
      <c r="C18" s="1177">
        <v>3.25</v>
      </c>
      <c r="D18" s="1177"/>
      <c r="E18" s="1153"/>
      <c r="F18" s="1153"/>
      <c r="G18" s="1190" t="s">
        <v>131</v>
      </c>
    </row>
    <row r="19" spans="2:7" s="742" customFormat="1" ht="15" customHeight="1" x14ac:dyDescent="0.2">
      <c r="B19" s="972"/>
      <c r="C19" s="1179"/>
      <c r="D19" s="1179"/>
      <c r="E19" s="1179"/>
      <c r="F19" s="1179"/>
      <c r="G19" s="485"/>
    </row>
    <row r="20" spans="2:7" s="742" customFormat="1" ht="24.95" customHeight="1" x14ac:dyDescent="0.2">
      <c r="B20" s="1184" t="s">
        <v>135</v>
      </c>
      <c r="C20" s="1177"/>
      <c r="D20" s="1177">
        <v>3.25</v>
      </c>
      <c r="E20" s="1178"/>
      <c r="F20" s="1178"/>
      <c r="G20" s="1190" t="s">
        <v>132</v>
      </c>
    </row>
    <row r="21" spans="2:7" s="742" customFormat="1" ht="24.95" customHeight="1" x14ac:dyDescent="0.2">
      <c r="B21" s="1184" t="s">
        <v>136</v>
      </c>
      <c r="C21" s="1177"/>
      <c r="D21" s="1177">
        <v>3.25</v>
      </c>
      <c r="E21" s="1178"/>
      <c r="F21" s="1178"/>
      <c r="G21" s="1190" t="s">
        <v>133</v>
      </c>
    </row>
    <row r="22" spans="2:7" s="822" customFormat="1" ht="24.95" customHeight="1" x14ac:dyDescent="0.2">
      <c r="B22" s="1184" t="s">
        <v>137</v>
      </c>
      <c r="C22" s="1177"/>
      <c r="D22" s="1177">
        <v>4.75</v>
      </c>
      <c r="E22" s="1153"/>
      <c r="F22" s="1153"/>
      <c r="G22" s="1190" t="s">
        <v>614</v>
      </c>
    </row>
    <row r="23" spans="2:7" s="822" customFormat="1" ht="24.95" customHeight="1" x14ac:dyDescent="0.2">
      <c r="B23" s="1184" t="s">
        <v>138</v>
      </c>
      <c r="C23" s="1177"/>
      <c r="D23" s="1177">
        <v>3.25</v>
      </c>
      <c r="E23" s="1153"/>
      <c r="F23" s="1153"/>
      <c r="G23" s="1190" t="s">
        <v>134</v>
      </c>
    </row>
    <row r="24" spans="2:7" s="742" customFormat="1" ht="15" customHeight="1" x14ac:dyDescent="0.2">
      <c r="B24" s="972"/>
      <c r="C24" s="1179"/>
      <c r="D24" s="1179"/>
      <c r="E24" s="1179"/>
      <c r="F24" s="1179"/>
      <c r="G24" s="485"/>
    </row>
    <row r="25" spans="2:7" s="822" customFormat="1" ht="24.95" customHeight="1" x14ac:dyDescent="0.2">
      <c r="B25" s="1184" t="s">
        <v>574</v>
      </c>
      <c r="C25" s="1153"/>
      <c r="D25" s="1177">
        <v>5.75</v>
      </c>
      <c r="E25" s="1153"/>
      <c r="F25" s="1153"/>
      <c r="G25" s="1190" t="s">
        <v>127</v>
      </c>
    </row>
    <row r="26" spans="2:7" s="822" customFormat="1" ht="24.95" customHeight="1" thickBot="1" x14ac:dyDescent="0.25">
      <c r="B26" s="973"/>
      <c r="C26" s="1153"/>
      <c r="D26" s="1153"/>
      <c r="E26" s="1153"/>
      <c r="F26" s="1153"/>
      <c r="G26" s="976"/>
    </row>
    <row r="27" spans="2:7" s="742" customFormat="1" ht="15" customHeight="1" thickTop="1" x14ac:dyDescent="0.2">
      <c r="B27" s="1185"/>
      <c r="C27" s="1180"/>
      <c r="D27" s="1180"/>
      <c r="E27" s="1180"/>
      <c r="F27" s="1180"/>
      <c r="G27" s="1191"/>
    </row>
    <row r="28" spans="2:7" s="822" customFormat="1" ht="24.95" customHeight="1" x14ac:dyDescent="0.2">
      <c r="B28" s="1183" t="s">
        <v>184</v>
      </c>
      <c r="C28" s="1177"/>
      <c r="D28" s="1177"/>
      <c r="E28" s="1177"/>
      <c r="F28" s="1177"/>
      <c r="G28" s="1189" t="s">
        <v>12</v>
      </c>
    </row>
    <row r="29" spans="2:7" s="742" customFormat="1" ht="15" customHeight="1" x14ac:dyDescent="0.2">
      <c r="B29" s="972"/>
      <c r="C29" s="1179"/>
      <c r="D29" s="1179"/>
      <c r="E29" s="1179"/>
      <c r="F29" s="1179"/>
      <c r="G29" s="485"/>
    </row>
    <row r="30" spans="2:7" s="742" customFormat="1" ht="24.95" customHeight="1" x14ac:dyDescent="0.2">
      <c r="B30" s="1184" t="s">
        <v>139</v>
      </c>
      <c r="C30" s="1177">
        <v>3.5</v>
      </c>
      <c r="D30" s="1177">
        <v>4.25</v>
      </c>
      <c r="E30" s="1177"/>
      <c r="F30" s="1177"/>
      <c r="G30" s="1190" t="s">
        <v>507</v>
      </c>
    </row>
    <row r="31" spans="2:7" s="742" customFormat="1" ht="24.95" customHeight="1" x14ac:dyDescent="0.2">
      <c r="B31" s="1184" t="s">
        <v>140</v>
      </c>
      <c r="C31" s="1177">
        <v>2.75</v>
      </c>
      <c r="D31" s="1177"/>
      <c r="E31" s="1177"/>
      <c r="F31" s="1177"/>
      <c r="G31" s="1190" t="s">
        <v>130</v>
      </c>
    </row>
    <row r="32" spans="2:7" s="742" customFormat="1" ht="15" customHeight="1" x14ac:dyDescent="0.2">
      <c r="B32" s="972"/>
      <c r="C32" s="1179"/>
      <c r="D32" s="1179"/>
      <c r="E32" s="1179"/>
      <c r="F32" s="1179"/>
      <c r="G32" s="485"/>
    </row>
    <row r="33" spans="2:7" s="742" customFormat="1" ht="24.95" customHeight="1" x14ac:dyDescent="0.2">
      <c r="B33" s="1184" t="s">
        <v>129</v>
      </c>
      <c r="C33" s="1177"/>
      <c r="D33" s="1177">
        <v>2.75</v>
      </c>
      <c r="E33" s="1177">
        <v>3</v>
      </c>
      <c r="F33" s="1177"/>
      <c r="G33" s="1190" t="s">
        <v>128</v>
      </c>
    </row>
    <row r="34" spans="2:7" s="742" customFormat="1" ht="24.95" customHeight="1" thickBot="1" x14ac:dyDescent="0.25">
      <c r="B34" s="1186"/>
      <c r="C34" s="1181"/>
      <c r="D34" s="1181"/>
      <c r="E34" s="1181"/>
      <c r="F34" s="1182"/>
      <c r="G34" s="1192"/>
    </row>
    <row r="35" spans="2:7" s="742" customFormat="1" ht="15" customHeight="1" thickTop="1" x14ac:dyDescent="0.2">
      <c r="B35" s="972"/>
      <c r="C35" s="1179"/>
      <c r="D35" s="1179"/>
      <c r="E35" s="1179"/>
      <c r="F35" s="1179"/>
      <c r="G35" s="485"/>
    </row>
    <row r="36" spans="2:7" s="822" customFormat="1" ht="24.95" customHeight="1" x14ac:dyDescent="0.2">
      <c r="B36" s="1183" t="s">
        <v>185</v>
      </c>
      <c r="C36" s="1177"/>
      <c r="D36" s="1177"/>
      <c r="E36" s="1177"/>
      <c r="F36" s="1177"/>
      <c r="G36" s="1189" t="s">
        <v>640</v>
      </c>
    </row>
    <row r="37" spans="2:7" s="742" customFormat="1" ht="15" customHeight="1" x14ac:dyDescent="0.2">
      <c r="B37" s="972"/>
      <c r="C37" s="1179"/>
      <c r="D37" s="1179"/>
      <c r="E37" s="1179"/>
      <c r="F37" s="1179"/>
      <c r="G37" s="485"/>
    </row>
    <row r="38" spans="2:7" s="822" customFormat="1" ht="24.95" customHeight="1" x14ac:dyDescent="0.2">
      <c r="B38" s="1184" t="s">
        <v>575</v>
      </c>
      <c r="C38" s="1177">
        <v>2.75</v>
      </c>
      <c r="D38" s="1177">
        <v>2.5</v>
      </c>
      <c r="E38" s="1177">
        <v>2.5</v>
      </c>
      <c r="F38" s="1177">
        <v>3</v>
      </c>
      <c r="G38" s="1190" t="s">
        <v>830</v>
      </c>
    </row>
    <row r="39" spans="2:7" s="742" customFormat="1" ht="24.95" customHeight="1" x14ac:dyDescent="0.2">
      <c r="B39" s="1184" t="s">
        <v>576</v>
      </c>
      <c r="C39" s="1177">
        <v>2</v>
      </c>
      <c r="D39" s="1177">
        <v>1.75</v>
      </c>
      <c r="E39" s="1177">
        <v>2</v>
      </c>
      <c r="F39" s="1177">
        <v>2.5</v>
      </c>
      <c r="G39" s="1190" t="s">
        <v>577</v>
      </c>
    </row>
    <row r="40" spans="2:7" s="742" customFormat="1" ht="24.95" customHeight="1" thickBot="1" x14ac:dyDescent="0.25">
      <c r="B40" s="1184"/>
      <c r="C40" s="1177"/>
      <c r="D40" s="1177"/>
      <c r="E40" s="1177"/>
      <c r="F40" s="1177"/>
      <c r="G40" s="1190"/>
    </row>
    <row r="41" spans="2:7" s="742" customFormat="1" ht="15" customHeight="1" thickTop="1" x14ac:dyDescent="0.2">
      <c r="B41" s="1185"/>
      <c r="C41" s="1180"/>
      <c r="D41" s="1180"/>
      <c r="E41" s="1180"/>
      <c r="F41" s="1180"/>
      <c r="G41" s="1191"/>
    </row>
    <row r="42" spans="2:7" s="742" customFormat="1" ht="24.95" customHeight="1" x14ac:dyDescent="0.2">
      <c r="B42" s="1183" t="s">
        <v>1609</v>
      </c>
      <c r="C42" s="1177"/>
      <c r="D42" s="1177"/>
      <c r="E42" s="1177"/>
      <c r="F42" s="1177"/>
      <c r="G42" s="1189" t="s">
        <v>635</v>
      </c>
    </row>
    <row r="43" spans="2:7" s="742" customFormat="1" ht="15" customHeight="1" x14ac:dyDescent="0.2">
      <c r="B43" s="972"/>
      <c r="C43" s="1179"/>
      <c r="D43" s="1179"/>
      <c r="E43" s="1179"/>
      <c r="F43" s="1179"/>
      <c r="G43" s="485"/>
    </row>
    <row r="44" spans="2:7" s="742" customFormat="1" ht="24.95" customHeight="1" x14ac:dyDescent="0.2">
      <c r="B44" s="1184" t="s">
        <v>187</v>
      </c>
      <c r="C44" s="1177"/>
      <c r="D44" s="1177"/>
      <c r="E44" s="1177"/>
      <c r="F44" s="1177">
        <v>4</v>
      </c>
      <c r="G44" s="1190" t="s">
        <v>715</v>
      </c>
    </row>
    <row r="45" spans="2:7" s="742" customFormat="1" ht="24.95" customHeight="1" x14ac:dyDescent="0.2">
      <c r="B45" s="1184" t="s">
        <v>188</v>
      </c>
      <c r="C45" s="1177"/>
      <c r="D45" s="1177"/>
      <c r="E45" s="1177"/>
      <c r="F45" s="1177">
        <v>4</v>
      </c>
      <c r="G45" s="1190" t="s">
        <v>716</v>
      </c>
    </row>
    <row r="46" spans="2:7" s="822" customFormat="1" ht="24.95" customHeight="1" x14ac:dyDescent="0.2">
      <c r="B46" s="1184" t="s">
        <v>326</v>
      </c>
      <c r="C46" s="1177"/>
      <c r="D46" s="1177"/>
      <c r="E46" s="1177"/>
      <c r="F46" s="1177">
        <v>4.5</v>
      </c>
      <c r="G46" s="1190" t="s">
        <v>166</v>
      </c>
    </row>
    <row r="47" spans="2:7" s="822" customFormat="1" ht="24.95" customHeight="1" x14ac:dyDescent="0.2">
      <c r="B47" s="1187" t="s">
        <v>831</v>
      </c>
      <c r="C47" s="1177"/>
      <c r="D47" s="1177"/>
      <c r="E47" s="1177"/>
      <c r="F47" s="1177">
        <v>6</v>
      </c>
      <c r="G47" s="1190" t="s">
        <v>717</v>
      </c>
    </row>
    <row r="48" spans="2:7" s="742" customFormat="1" ht="24.95" customHeight="1" x14ac:dyDescent="0.2">
      <c r="B48" s="1184" t="s">
        <v>189</v>
      </c>
      <c r="C48" s="1177"/>
      <c r="D48" s="1177"/>
      <c r="E48" s="1177"/>
      <c r="F48" s="1177">
        <v>6</v>
      </c>
      <c r="G48" s="1190" t="s">
        <v>724</v>
      </c>
    </row>
    <row r="49" spans="2:7" s="822" customFormat="1" ht="24.95" customHeight="1" thickBot="1" x14ac:dyDescent="0.25">
      <c r="B49" s="1188"/>
      <c r="C49" s="1182"/>
      <c r="D49" s="1182"/>
      <c r="E49" s="1182"/>
      <c r="F49" s="1182"/>
      <c r="G49" s="1193"/>
    </row>
    <row r="50" spans="2:7" s="742" customFormat="1" ht="15" customHeight="1" thickTop="1" x14ac:dyDescent="0.2">
      <c r="B50" s="972"/>
      <c r="C50" s="1179"/>
      <c r="D50" s="1179"/>
      <c r="E50" s="1179"/>
      <c r="F50" s="1179"/>
      <c r="G50" s="485"/>
    </row>
    <row r="51" spans="2:7" s="742" customFormat="1" ht="24.95" customHeight="1" x14ac:dyDescent="0.2">
      <c r="B51" s="1183" t="s">
        <v>190</v>
      </c>
      <c r="C51" s="1177"/>
      <c r="D51" s="1177"/>
      <c r="E51" s="1177"/>
      <c r="F51" s="1178"/>
      <c r="G51" s="1189" t="s">
        <v>636</v>
      </c>
    </row>
    <row r="52" spans="2:7" s="742" customFormat="1" ht="15" customHeight="1" x14ac:dyDescent="0.2">
      <c r="B52" s="972"/>
      <c r="C52" s="1179"/>
      <c r="D52" s="1179"/>
      <c r="E52" s="1179"/>
      <c r="F52" s="1179"/>
      <c r="G52" s="485"/>
    </row>
    <row r="53" spans="2:7" s="742" customFormat="1" ht="24.95" customHeight="1" x14ac:dyDescent="0.2">
      <c r="B53" s="1184" t="s">
        <v>325</v>
      </c>
      <c r="C53" s="1177">
        <v>2.5</v>
      </c>
      <c r="D53" s="1177"/>
      <c r="E53" s="1177"/>
      <c r="F53" s="1177"/>
      <c r="G53" s="1190" t="s">
        <v>725</v>
      </c>
    </row>
    <row r="54" spans="2:7" s="822" customFormat="1" ht="24.95" customHeight="1" x14ac:dyDescent="0.2">
      <c r="B54" s="1184" t="s">
        <v>718</v>
      </c>
      <c r="C54" s="1177">
        <v>2.75</v>
      </c>
      <c r="D54" s="1177"/>
      <c r="E54" s="1177"/>
      <c r="F54" s="1177"/>
      <c r="G54" s="1190" t="s">
        <v>719</v>
      </c>
    </row>
    <row r="55" spans="2:7" s="822" customFormat="1" ht="24.95" customHeight="1" x14ac:dyDescent="0.2">
      <c r="B55" s="1184" t="s">
        <v>1731</v>
      </c>
      <c r="C55" s="1177">
        <v>3.25</v>
      </c>
      <c r="D55" s="1177"/>
      <c r="E55" s="1177"/>
      <c r="F55" s="1177"/>
      <c r="G55" s="1190" t="s">
        <v>327</v>
      </c>
    </row>
    <row r="56" spans="2:7" s="742" customFormat="1" ht="24.95" customHeight="1" x14ac:dyDescent="0.2">
      <c r="B56" s="1184" t="s">
        <v>1732</v>
      </c>
      <c r="C56" s="1177">
        <v>3.5</v>
      </c>
      <c r="D56" s="1177"/>
      <c r="E56" s="1177"/>
      <c r="F56" s="1177"/>
      <c r="G56" s="1190" t="s">
        <v>314</v>
      </c>
    </row>
    <row r="57" spans="2:7" s="742" customFormat="1" ht="24.95" customHeight="1" x14ac:dyDescent="0.2">
      <c r="B57" s="1184" t="s">
        <v>501</v>
      </c>
      <c r="C57" s="1178"/>
      <c r="D57" s="1177">
        <v>2.75</v>
      </c>
      <c r="E57" s="1177">
        <v>3</v>
      </c>
      <c r="F57" s="1177"/>
      <c r="G57" s="1190" t="s">
        <v>315</v>
      </c>
    </row>
    <row r="58" spans="2:7" s="822" customFormat="1" ht="24.95" customHeight="1" x14ac:dyDescent="0.2">
      <c r="B58" s="1184" t="s">
        <v>502</v>
      </c>
      <c r="C58" s="1177"/>
      <c r="D58" s="1177">
        <v>3.5</v>
      </c>
      <c r="E58" s="1177">
        <v>3.75</v>
      </c>
      <c r="F58" s="1177"/>
      <c r="G58" s="1190" t="s">
        <v>639</v>
      </c>
    </row>
    <row r="59" spans="2:7" s="755" customFormat="1" ht="24.95" customHeight="1" thickBot="1" x14ac:dyDescent="0.25">
      <c r="B59" s="801"/>
      <c r="C59" s="800"/>
      <c r="D59" s="800"/>
      <c r="E59" s="800"/>
      <c r="F59" s="800"/>
      <c r="G59" s="802"/>
    </row>
    <row r="60" spans="2:7" s="178" customFormat="1" ht="9" customHeight="1" thickTop="1" x14ac:dyDescent="0.5">
      <c r="B60" s="176"/>
      <c r="C60" s="231"/>
      <c r="D60" s="232"/>
      <c r="E60" s="232"/>
      <c r="F60" s="189"/>
      <c r="G60" s="172"/>
    </row>
    <row r="61" spans="2:7" s="330" customFormat="1" ht="18.75" customHeight="1" x14ac:dyDescent="0.5">
      <c r="B61" s="330" t="s">
        <v>1719</v>
      </c>
      <c r="G61" s="330" t="s">
        <v>1721</v>
      </c>
    </row>
    <row r="62" spans="2:7" s="330" customFormat="1" ht="22.5" x14ac:dyDescent="0.5">
      <c r="B62" s="517" t="s">
        <v>1668</v>
      </c>
      <c r="C62" s="518"/>
      <c r="D62" s="518"/>
      <c r="E62" s="518"/>
      <c r="F62" s="518"/>
      <c r="G62" s="411" t="s">
        <v>1456</v>
      </c>
    </row>
    <row r="63" spans="2:7" s="52" customFormat="1" x14ac:dyDescent="0.5">
      <c r="B63" s="179"/>
      <c r="C63" s="188"/>
      <c r="D63" s="188"/>
      <c r="E63" s="188"/>
      <c r="F63" s="188"/>
      <c r="G63" s="181"/>
    </row>
    <row r="64" spans="2:7" s="52" customFormat="1" x14ac:dyDescent="0.5">
      <c r="B64" s="179"/>
      <c r="C64" s="188"/>
      <c r="D64" s="188"/>
      <c r="E64" s="188"/>
      <c r="F64" s="188"/>
      <c r="G64" s="181"/>
    </row>
    <row r="65" spans="2:7" s="178" customFormat="1" ht="9.9499999999999993" customHeight="1" x14ac:dyDescent="0.5">
      <c r="B65" s="176"/>
      <c r="C65" s="189"/>
      <c r="D65" s="189"/>
      <c r="E65" s="189"/>
      <c r="F65" s="189"/>
      <c r="G65" s="172"/>
    </row>
    <row r="66" spans="2:7" s="52" customFormat="1" ht="9.9499999999999993" customHeight="1" x14ac:dyDescent="0.5">
      <c r="B66" s="182"/>
      <c r="C66" s="179"/>
      <c r="D66" s="179"/>
      <c r="E66" s="179"/>
      <c r="F66" s="179"/>
      <c r="G66" s="182"/>
    </row>
    <row r="67" spans="2:7" s="186" customFormat="1" ht="23.25" x14ac:dyDescent="0.5">
      <c r="B67" s="184"/>
      <c r="C67" s="192"/>
      <c r="D67" s="192"/>
      <c r="E67" s="192"/>
      <c r="F67" s="192"/>
      <c r="G67" s="185"/>
    </row>
    <row r="68" spans="2:7" s="178" customFormat="1" ht="9.9499999999999993" customHeight="1" x14ac:dyDescent="0.5">
      <c r="B68" s="176"/>
      <c r="C68" s="189"/>
      <c r="D68" s="189"/>
      <c r="E68" s="189"/>
      <c r="F68" s="189"/>
      <c r="G68" s="172"/>
    </row>
    <row r="69" spans="2:7" s="174" customFormat="1" x14ac:dyDescent="0.5">
      <c r="B69" s="172"/>
      <c r="C69" s="187"/>
      <c r="D69" s="187"/>
      <c r="E69" s="187"/>
      <c r="F69" s="187"/>
      <c r="G69" s="172"/>
    </row>
    <row r="70" spans="2:7" s="52" customFormat="1" x14ac:dyDescent="0.5">
      <c r="B70" s="179"/>
      <c r="C70" s="188"/>
      <c r="D70" s="188"/>
      <c r="E70" s="188"/>
      <c r="F70" s="188"/>
      <c r="G70" s="181"/>
    </row>
    <row r="71" spans="2:7" s="52" customFormat="1" x14ac:dyDescent="0.5">
      <c r="B71" s="179"/>
      <c r="C71" s="188"/>
      <c r="D71" s="188"/>
      <c r="E71" s="188"/>
      <c r="F71" s="188"/>
      <c r="G71" s="181"/>
    </row>
    <row r="72" spans="2:7" s="178" customFormat="1" ht="9.9499999999999993" customHeight="1" x14ac:dyDescent="0.5">
      <c r="B72" s="176"/>
      <c r="C72" s="189"/>
      <c r="D72" s="189"/>
      <c r="E72" s="189"/>
      <c r="F72" s="189"/>
      <c r="G72" s="172"/>
    </row>
    <row r="73" spans="2:7" s="174" customFormat="1" x14ac:dyDescent="0.5">
      <c r="B73" s="172"/>
      <c r="C73" s="187"/>
      <c r="D73" s="187"/>
      <c r="E73" s="187"/>
      <c r="F73" s="187"/>
      <c r="G73" s="172"/>
    </row>
    <row r="74" spans="2:7" s="52" customFormat="1" x14ac:dyDescent="0.5">
      <c r="B74" s="179"/>
      <c r="C74" s="188"/>
      <c r="D74" s="188"/>
      <c r="E74" s="188"/>
      <c r="F74" s="188"/>
      <c r="G74" s="181"/>
    </row>
    <row r="75" spans="2:7" s="52" customFormat="1" x14ac:dyDescent="0.5">
      <c r="B75" s="179"/>
      <c r="C75" s="188"/>
      <c r="D75" s="188"/>
      <c r="E75" s="188"/>
      <c r="F75" s="188"/>
      <c r="G75" s="181"/>
    </row>
    <row r="76" spans="2:7" s="52" customFormat="1" x14ac:dyDescent="0.5">
      <c r="B76" s="179"/>
      <c r="C76" s="188"/>
      <c r="D76" s="188"/>
      <c r="E76" s="188"/>
      <c r="F76" s="188"/>
      <c r="G76" s="181"/>
    </row>
    <row r="77" spans="2:7" s="52" customFormat="1" x14ac:dyDescent="0.5">
      <c r="B77" s="179"/>
      <c r="C77" s="188"/>
      <c r="D77" s="188"/>
      <c r="E77" s="188"/>
      <c r="F77" s="188"/>
      <c r="G77" s="181"/>
    </row>
    <row r="78" spans="2:7" s="52" customFormat="1" x14ac:dyDescent="0.5">
      <c r="B78" s="190"/>
      <c r="C78" s="188"/>
      <c r="D78" s="188"/>
      <c r="E78" s="188"/>
      <c r="F78" s="188"/>
      <c r="G78" s="181"/>
    </row>
    <row r="79" spans="2:7" s="174" customFormat="1" x14ac:dyDescent="0.5">
      <c r="B79" s="172"/>
      <c r="C79" s="187"/>
      <c r="D79" s="187"/>
      <c r="E79" s="187"/>
      <c r="F79" s="187"/>
      <c r="G79" s="172"/>
    </row>
    <row r="80" spans="2:7" s="52" customFormat="1" x14ac:dyDescent="0.5">
      <c r="B80" s="172"/>
      <c r="C80" s="191"/>
      <c r="D80" s="191"/>
      <c r="E80" s="191"/>
      <c r="F80" s="191"/>
      <c r="G80" s="172"/>
    </row>
    <row r="81" spans="2:7" s="174" customFormat="1" x14ac:dyDescent="0.5">
      <c r="B81" s="172"/>
      <c r="C81" s="187"/>
      <c r="D81" s="187"/>
      <c r="E81" s="187"/>
      <c r="F81" s="187"/>
      <c r="G81" s="172"/>
    </row>
    <row r="82" spans="2:7" s="52" customFormat="1" x14ac:dyDescent="0.5">
      <c r="B82" s="179"/>
      <c r="C82" s="188"/>
      <c r="D82" s="188"/>
      <c r="E82" s="188"/>
      <c r="F82" s="188"/>
      <c r="G82" s="181"/>
    </row>
    <row r="83" spans="2:7" s="52" customFormat="1" x14ac:dyDescent="0.5">
      <c r="B83" s="179"/>
      <c r="C83" s="188"/>
      <c r="D83" s="188"/>
      <c r="E83" s="188"/>
      <c r="F83" s="188"/>
      <c r="G83" s="181"/>
    </row>
    <row r="84" spans="2:7" s="178" customFormat="1" ht="9.9499999999999993" customHeight="1" x14ac:dyDescent="0.5">
      <c r="B84" s="176"/>
      <c r="C84" s="189"/>
      <c r="D84" s="189"/>
      <c r="E84" s="189"/>
      <c r="F84" s="189"/>
      <c r="G84" s="172"/>
    </row>
    <row r="85" spans="2:7" s="174" customFormat="1" x14ac:dyDescent="0.5">
      <c r="B85" s="172"/>
      <c r="C85" s="187"/>
      <c r="D85" s="187"/>
      <c r="E85" s="187"/>
      <c r="F85" s="187"/>
      <c r="G85" s="172"/>
    </row>
    <row r="86" spans="2:7" s="52" customFormat="1" x14ac:dyDescent="0.5">
      <c r="B86" s="179"/>
      <c r="C86" s="188"/>
      <c r="D86" s="188"/>
      <c r="E86" s="188"/>
      <c r="F86" s="188"/>
      <c r="G86" s="181"/>
    </row>
    <row r="87" spans="2:7" s="52" customFormat="1" x14ac:dyDescent="0.5">
      <c r="B87" s="179"/>
      <c r="C87" s="188"/>
      <c r="D87" s="188"/>
      <c r="E87" s="188"/>
      <c r="F87" s="188"/>
      <c r="G87" s="181"/>
    </row>
    <row r="88" spans="2:7" s="52" customFormat="1" x14ac:dyDescent="0.5">
      <c r="B88" s="179"/>
      <c r="C88" s="188"/>
      <c r="D88" s="188"/>
      <c r="E88" s="188"/>
      <c r="F88" s="188"/>
      <c r="G88" s="181"/>
    </row>
    <row r="89" spans="2:7" s="52" customFormat="1" ht="9.9499999999999993" customHeight="1" x14ac:dyDescent="0.5">
      <c r="B89" s="172"/>
      <c r="C89" s="193"/>
      <c r="D89" s="193"/>
      <c r="E89" s="193"/>
      <c r="F89" s="193"/>
      <c r="G89" s="172"/>
    </row>
    <row r="90" spans="2:7" x14ac:dyDescent="0.5">
      <c r="B90" s="194"/>
      <c r="C90" s="195"/>
      <c r="D90" s="195"/>
      <c r="E90" s="195"/>
      <c r="F90" s="195"/>
      <c r="G90" s="194"/>
    </row>
    <row r="91" spans="2:7" x14ac:dyDescent="0.5">
      <c r="B91" s="194"/>
      <c r="C91" s="195"/>
      <c r="D91" s="195"/>
      <c r="E91" s="195"/>
      <c r="F91" s="195"/>
      <c r="G91" s="194"/>
    </row>
    <row r="92" spans="2:7" x14ac:dyDescent="0.5">
      <c r="B92" s="194"/>
      <c r="C92" s="196"/>
      <c r="D92" s="196"/>
      <c r="E92" s="196"/>
      <c r="F92" s="196"/>
      <c r="G92" s="196"/>
    </row>
    <row r="93" spans="2:7" x14ac:dyDescent="0.5">
      <c r="B93" s="194"/>
      <c r="C93" s="196"/>
      <c r="D93" s="196"/>
      <c r="E93" s="196"/>
      <c r="F93" s="196"/>
      <c r="G93" s="196"/>
    </row>
    <row r="94" spans="2:7" x14ac:dyDescent="0.5">
      <c r="B94" s="194"/>
      <c r="C94" s="196"/>
      <c r="D94" s="196"/>
      <c r="E94" s="196"/>
      <c r="F94" s="196"/>
      <c r="G94" s="196"/>
    </row>
    <row r="95" spans="2:7" x14ac:dyDescent="0.5">
      <c r="B95" s="194"/>
      <c r="C95" s="194"/>
      <c r="D95" s="194"/>
      <c r="E95" s="194"/>
      <c r="F95" s="194"/>
      <c r="G95" s="194"/>
    </row>
    <row r="96" spans="2:7" x14ac:dyDescent="0.5">
      <c r="B96" s="194"/>
      <c r="C96" s="195"/>
      <c r="D96" s="195"/>
      <c r="E96" s="195"/>
      <c r="F96" s="195"/>
      <c r="G96" s="194"/>
    </row>
    <row r="97" spans="2:7" x14ac:dyDescent="0.5">
      <c r="B97" s="194"/>
      <c r="C97" s="195"/>
      <c r="D97" s="195"/>
      <c r="E97" s="195"/>
      <c r="F97" s="195"/>
      <c r="G97" s="194"/>
    </row>
    <row r="98" spans="2:7" x14ac:dyDescent="0.5">
      <c r="B98" s="194"/>
      <c r="C98" s="195"/>
      <c r="D98" s="195"/>
      <c r="E98" s="195"/>
      <c r="F98" s="195"/>
      <c r="G98" s="194"/>
    </row>
    <row r="99" spans="2:7" x14ac:dyDescent="0.5">
      <c r="B99" s="194"/>
      <c r="C99" s="195"/>
      <c r="D99" s="195"/>
      <c r="E99" s="195"/>
      <c r="F99" s="195"/>
      <c r="G99" s="194"/>
    </row>
    <row r="100" spans="2:7" x14ac:dyDescent="0.5">
      <c r="B100" s="194"/>
      <c r="C100" s="195"/>
      <c r="D100" s="195"/>
      <c r="E100" s="195"/>
      <c r="F100" s="195"/>
      <c r="G100" s="194"/>
    </row>
    <row r="101" spans="2:7" x14ac:dyDescent="0.5">
      <c r="B101" s="194"/>
      <c r="C101" s="195"/>
      <c r="D101" s="195"/>
      <c r="E101" s="195"/>
      <c r="F101" s="195"/>
      <c r="G101" s="194"/>
    </row>
    <row r="102" spans="2:7" x14ac:dyDescent="0.5">
      <c r="B102" s="194"/>
      <c r="C102" s="195"/>
      <c r="D102" s="195"/>
      <c r="E102" s="195"/>
      <c r="F102" s="195"/>
      <c r="G102" s="194"/>
    </row>
    <row r="103" spans="2:7" x14ac:dyDescent="0.5">
      <c r="B103" s="194"/>
      <c r="C103" s="195"/>
      <c r="D103" s="195"/>
      <c r="E103" s="195"/>
      <c r="F103" s="195"/>
      <c r="G103" s="194"/>
    </row>
    <row r="104" spans="2:7" x14ac:dyDescent="0.5">
      <c r="B104" s="194"/>
      <c r="C104" s="195"/>
      <c r="D104" s="195"/>
      <c r="E104" s="195"/>
      <c r="F104" s="195"/>
      <c r="G104" s="194"/>
    </row>
    <row r="105" spans="2:7" x14ac:dyDescent="0.5">
      <c r="B105" s="194"/>
      <c r="C105" s="195"/>
      <c r="D105" s="195"/>
      <c r="E105" s="195"/>
      <c r="F105" s="195"/>
      <c r="G105" s="194"/>
    </row>
    <row r="106" spans="2:7" x14ac:dyDescent="0.5">
      <c r="B106" s="194"/>
      <c r="C106" s="195"/>
      <c r="D106" s="195"/>
      <c r="E106" s="195"/>
      <c r="F106" s="195"/>
      <c r="G106" s="194"/>
    </row>
    <row r="107" spans="2:7" x14ac:dyDescent="0.5">
      <c r="B107" s="194"/>
      <c r="C107" s="195"/>
      <c r="D107" s="195"/>
      <c r="E107" s="195"/>
      <c r="F107" s="195"/>
      <c r="G107" s="194"/>
    </row>
    <row r="108" spans="2:7" x14ac:dyDescent="0.5">
      <c r="B108" s="194"/>
      <c r="C108" s="195"/>
      <c r="D108" s="195"/>
      <c r="E108" s="195"/>
      <c r="F108" s="195"/>
      <c r="G108" s="194"/>
    </row>
    <row r="109" spans="2:7" x14ac:dyDescent="0.5">
      <c r="B109" s="194"/>
      <c r="C109" s="195"/>
      <c r="D109" s="195"/>
      <c r="E109" s="195"/>
      <c r="F109" s="195"/>
      <c r="G109" s="194"/>
    </row>
    <row r="110" spans="2:7" x14ac:dyDescent="0.5">
      <c r="B110" s="194"/>
      <c r="C110" s="195"/>
      <c r="D110" s="195"/>
      <c r="E110" s="195"/>
      <c r="F110" s="195"/>
      <c r="G110" s="194"/>
    </row>
    <row r="111" spans="2:7" x14ac:dyDescent="0.5">
      <c r="B111" s="194"/>
      <c r="C111" s="195"/>
      <c r="D111" s="195"/>
      <c r="E111" s="195"/>
      <c r="F111" s="195"/>
      <c r="G111" s="194"/>
    </row>
    <row r="112" spans="2:7" x14ac:dyDescent="0.5">
      <c r="B112" s="194"/>
      <c r="C112" s="195"/>
      <c r="D112" s="195"/>
      <c r="E112" s="195"/>
      <c r="F112" s="195"/>
      <c r="G112" s="194"/>
    </row>
    <row r="113" spans="2:7" x14ac:dyDescent="0.5">
      <c r="B113" s="194"/>
      <c r="C113" s="195"/>
      <c r="D113" s="195"/>
      <c r="E113" s="195"/>
      <c r="F113" s="195"/>
      <c r="G113" s="194"/>
    </row>
    <row r="114" spans="2:7" x14ac:dyDescent="0.5">
      <c r="B114" s="194"/>
      <c r="C114" s="195"/>
      <c r="D114" s="195"/>
      <c r="E114" s="195"/>
      <c r="F114" s="195"/>
      <c r="G114" s="194"/>
    </row>
    <row r="115" spans="2:7" x14ac:dyDescent="0.5">
      <c r="B115" s="194"/>
      <c r="C115" s="195"/>
      <c r="D115" s="195"/>
      <c r="E115" s="195"/>
      <c r="F115" s="195"/>
      <c r="G115" s="194"/>
    </row>
    <row r="116" spans="2:7" x14ac:dyDescent="0.5">
      <c r="B116" s="194"/>
      <c r="C116" s="195"/>
      <c r="D116" s="195"/>
      <c r="E116" s="195"/>
      <c r="F116" s="195"/>
      <c r="G116" s="194"/>
    </row>
    <row r="117" spans="2:7" x14ac:dyDescent="0.5">
      <c r="B117" s="194"/>
      <c r="C117" s="195"/>
      <c r="D117" s="195"/>
      <c r="E117" s="195"/>
      <c r="F117" s="195"/>
      <c r="G117" s="194"/>
    </row>
    <row r="118" spans="2:7" x14ac:dyDescent="0.5">
      <c r="B118" s="194"/>
      <c r="C118" s="195"/>
      <c r="D118" s="195"/>
      <c r="E118" s="195"/>
      <c r="F118" s="195"/>
      <c r="G118" s="194"/>
    </row>
    <row r="119" spans="2:7" x14ac:dyDescent="0.5">
      <c r="B119" s="194"/>
      <c r="C119" s="195"/>
      <c r="D119" s="195"/>
      <c r="E119" s="195"/>
      <c r="F119" s="195"/>
      <c r="G119" s="194"/>
    </row>
    <row r="120" spans="2:7" x14ac:dyDescent="0.5">
      <c r="B120" s="194"/>
      <c r="C120" s="195"/>
      <c r="D120" s="195"/>
      <c r="E120" s="195"/>
      <c r="F120" s="195"/>
      <c r="G120" s="194"/>
    </row>
    <row r="121" spans="2:7" x14ac:dyDescent="0.5">
      <c r="B121" s="194"/>
      <c r="C121" s="195"/>
      <c r="D121" s="195"/>
      <c r="E121" s="195"/>
      <c r="F121" s="195"/>
      <c r="G121" s="194"/>
    </row>
    <row r="122" spans="2:7" x14ac:dyDescent="0.5">
      <c r="B122" s="194"/>
      <c r="C122" s="195"/>
      <c r="D122" s="195"/>
      <c r="E122" s="195"/>
      <c r="F122" s="195"/>
      <c r="G122" s="194"/>
    </row>
    <row r="123" spans="2:7" x14ac:dyDescent="0.5">
      <c r="B123" s="194"/>
      <c r="C123" s="195"/>
      <c r="D123" s="195"/>
      <c r="E123" s="195"/>
      <c r="F123" s="195"/>
      <c r="G123" s="194"/>
    </row>
    <row r="124" spans="2:7" x14ac:dyDescent="0.5">
      <c r="B124" s="194"/>
      <c r="C124" s="195"/>
      <c r="D124" s="195"/>
      <c r="E124" s="195"/>
      <c r="F124" s="195"/>
      <c r="G124" s="194"/>
    </row>
    <row r="125" spans="2:7" x14ac:dyDescent="0.5">
      <c r="B125" s="194"/>
      <c r="C125" s="195"/>
      <c r="D125" s="195"/>
      <c r="E125" s="195"/>
      <c r="F125" s="195"/>
      <c r="G125" s="194"/>
    </row>
    <row r="126" spans="2:7" x14ac:dyDescent="0.5">
      <c r="B126" s="194"/>
      <c r="C126" s="195"/>
      <c r="D126" s="195"/>
      <c r="E126" s="195"/>
      <c r="F126" s="195"/>
      <c r="G126" s="194"/>
    </row>
    <row r="127" spans="2:7" x14ac:dyDescent="0.5">
      <c r="B127" s="194"/>
      <c r="C127" s="195"/>
      <c r="D127" s="195"/>
      <c r="E127" s="195"/>
      <c r="F127" s="195"/>
      <c r="G127" s="194"/>
    </row>
    <row r="128" spans="2:7" x14ac:dyDescent="0.5">
      <c r="B128" s="194"/>
      <c r="C128" s="195"/>
      <c r="D128" s="195"/>
      <c r="E128" s="195"/>
      <c r="F128" s="195"/>
      <c r="G128" s="194"/>
    </row>
    <row r="129" spans="2:7" x14ac:dyDescent="0.5">
      <c r="B129" s="194"/>
      <c r="C129" s="195"/>
      <c r="D129" s="195"/>
      <c r="E129" s="195"/>
      <c r="F129" s="195"/>
      <c r="G129" s="194"/>
    </row>
    <row r="130" spans="2:7" x14ac:dyDescent="0.5">
      <c r="B130" s="194"/>
      <c r="C130" s="195"/>
      <c r="D130" s="195"/>
      <c r="E130" s="195"/>
      <c r="F130" s="195"/>
      <c r="G130" s="194"/>
    </row>
    <row r="131" spans="2:7" x14ac:dyDescent="0.5">
      <c r="B131" s="194"/>
      <c r="C131" s="195"/>
      <c r="D131" s="195"/>
      <c r="E131" s="195"/>
      <c r="F131" s="195"/>
      <c r="G131" s="194"/>
    </row>
    <row r="132" spans="2:7" x14ac:dyDescent="0.5">
      <c r="B132" s="194"/>
      <c r="C132" s="195"/>
      <c r="D132" s="195"/>
      <c r="E132" s="195"/>
      <c r="F132" s="195"/>
      <c r="G132" s="194"/>
    </row>
    <row r="133" spans="2:7" x14ac:dyDescent="0.5">
      <c r="B133" s="194"/>
      <c r="C133" s="195"/>
      <c r="D133" s="195"/>
      <c r="E133" s="195"/>
      <c r="F133" s="195"/>
      <c r="G133" s="194"/>
    </row>
    <row r="134" spans="2:7" x14ac:dyDescent="0.5">
      <c r="B134" s="194"/>
      <c r="C134" s="195"/>
      <c r="D134" s="195"/>
      <c r="E134" s="195"/>
      <c r="F134" s="195"/>
      <c r="G134" s="194"/>
    </row>
    <row r="135" spans="2:7" x14ac:dyDescent="0.5">
      <c r="B135" s="194"/>
      <c r="C135" s="195"/>
      <c r="D135" s="195"/>
      <c r="E135" s="195"/>
      <c r="F135" s="195"/>
      <c r="G135" s="194"/>
    </row>
    <row r="136" spans="2:7" x14ac:dyDescent="0.5">
      <c r="B136" s="194"/>
      <c r="C136" s="195"/>
      <c r="D136" s="195"/>
      <c r="E136" s="195"/>
      <c r="F136" s="195"/>
      <c r="G136" s="194"/>
    </row>
    <row r="137" spans="2:7" x14ac:dyDescent="0.5">
      <c r="B137" s="194"/>
      <c r="C137" s="195"/>
      <c r="D137" s="195"/>
      <c r="E137" s="195"/>
      <c r="F137" s="195"/>
      <c r="G137" s="194"/>
    </row>
    <row r="138" spans="2:7" x14ac:dyDescent="0.5">
      <c r="B138" s="194"/>
      <c r="C138" s="195"/>
      <c r="D138" s="195"/>
      <c r="E138" s="195"/>
      <c r="F138" s="195"/>
      <c r="G138" s="194"/>
    </row>
    <row r="139" spans="2:7" x14ac:dyDescent="0.5">
      <c r="B139" s="194"/>
      <c r="C139" s="195"/>
      <c r="D139" s="195"/>
      <c r="E139" s="195"/>
      <c r="F139" s="195"/>
      <c r="G139" s="194"/>
    </row>
    <row r="140" spans="2:7" x14ac:dyDescent="0.5">
      <c r="B140" s="194"/>
      <c r="C140" s="195"/>
      <c r="D140" s="195"/>
      <c r="E140" s="195"/>
      <c r="F140" s="195"/>
      <c r="G140" s="194"/>
    </row>
    <row r="141" spans="2:7" x14ac:dyDescent="0.5">
      <c r="B141" s="194"/>
      <c r="C141" s="195"/>
      <c r="D141" s="195"/>
      <c r="E141" s="195"/>
      <c r="F141" s="195"/>
      <c r="G141" s="194"/>
    </row>
    <row r="142" spans="2:7" x14ac:dyDescent="0.5">
      <c r="B142" s="194"/>
      <c r="C142" s="195"/>
      <c r="D142" s="195"/>
      <c r="E142" s="195"/>
      <c r="F142" s="195"/>
      <c r="G142" s="194"/>
    </row>
    <row r="143" spans="2:7" x14ac:dyDescent="0.5">
      <c r="B143" s="194"/>
      <c r="C143" s="195"/>
      <c r="D143" s="195"/>
      <c r="E143" s="195"/>
      <c r="F143" s="195"/>
      <c r="G143" s="194"/>
    </row>
    <row r="144" spans="2:7" x14ac:dyDescent="0.5">
      <c r="B144" s="194"/>
      <c r="C144" s="195"/>
      <c r="D144" s="195"/>
      <c r="E144" s="195"/>
      <c r="F144" s="195"/>
      <c r="G144" s="194"/>
    </row>
    <row r="145" spans="2:7" x14ac:dyDescent="0.5">
      <c r="B145" s="194"/>
      <c r="C145" s="195"/>
      <c r="D145" s="195"/>
      <c r="E145" s="195"/>
      <c r="F145" s="195"/>
      <c r="G145" s="194"/>
    </row>
    <row r="146" spans="2:7" x14ac:dyDescent="0.5">
      <c r="B146" s="194"/>
      <c r="C146" s="195"/>
      <c r="D146" s="195"/>
      <c r="E146" s="195"/>
      <c r="F146" s="195"/>
      <c r="G146" s="194"/>
    </row>
    <row r="147" spans="2:7" x14ac:dyDescent="0.5">
      <c r="B147" s="194"/>
      <c r="C147" s="195"/>
      <c r="D147" s="195"/>
      <c r="E147" s="195"/>
      <c r="F147" s="195"/>
      <c r="G147" s="194"/>
    </row>
    <row r="148" spans="2:7" x14ac:dyDescent="0.5">
      <c r="B148" s="194"/>
      <c r="C148" s="195"/>
      <c r="D148" s="195"/>
      <c r="E148" s="195"/>
      <c r="F148" s="195"/>
      <c r="G148" s="194"/>
    </row>
    <row r="149" spans="2:7" x14ac:dyDescent="0.5">
      <c r="B149" s="194"/>
      <c r="C149" s="195"/>
      <c r="D149" s="195"/>
      <c r="E149" s="195"/>
      <c r="F149" s="195"/>
      <c r="G149" s="194"/>
    </row>
    <row r="150" spans="2:7" x14ac:dyDescent="0.5">
      <c r="B150" s="194"/>
      <c r="C150" s="195"/>
      <c r="D150" s="195"/>
      <c r="E150" s="195"/>
      <c r="F150" s="195"/>
      <c r="G150" s="194"/>
    </row>
    <row r="151" spans="2:7" x14ac:dyDescent="0.5">
      <c r="B151" s="194"/>
      <c r="C151" s="195"/>
      <c r="D151" s="195"/>
      <c r="E151" s="195"/>
      <c r="F151" s="195"/>
      <c r="G151" s="194"/>
    </row>
    <row r="152" spans="2:7" x14ac:dyDescent="0.5">
      <c r="B152" s="194"/>
      <c r="C152" s="195"/>
      <c r="D152" s="195"/>
      <c r="E152" s="195"/>
      <c r="F152" s="195"/>
      <c r="G152" s="194"/>
    </row>
    <row r="153" spans="2:7" x14ac:dyDescent="0.5">
      <c r="B153" s="194"/>
      <c r="C153" s="195"/>
      <c r="D153" s="195"/>
      <c r="E153" s="195"/>
      <c r="F153" s="195"/>
      <c r="G153" s="194"/>
    </row>
    <row r="154" spans="2:7" x14ac:dyDescent="0.5">
      <c r="B154" s="194"/>
      <c r="C154" s="195"/>
      <c r="D154" s="195"/>
      <c r="E154" s="195"/>
      <c r="F154" s="195"/>
      <c r="G154" s="194"/>
    </row>
    <row r="155" spans="2:7" x14ac:dyDescent="0.5">
      <c r="B155" s="194"/>
      <c r="C155" s="195"/>
      <c r="D155" s="195"/>
      <c r="E155" s="195"/>
      <c r="F155" s="195"/>
      <c r="G155" s="194"/>
    </row>
    <row r="156" spans="2:7" x14ac:dyDescent="0.5">
      <c r="B156" s="194"/>
      <c r="C156" s="195"/>
      <c r="D156" s="195"/>
      <c r="E156" s="195"/>
      <c r="F156" s="195"/>
      <c r="G156" s="194"/>
    </row>
    <row r="157" spans="2:7" x14ac:dyDescent="0.5">
      <c r="B157" s="194"/>
      <c r="C157" s="195"/>
      <c r="D157" s="195"/>
      <c r="E157" s="195"/>
      <c r="F157" s="195"/>
      <c r="G157" s="194"/>
    </row>
    <row r="158" spans="2:7" x14ac:dyDescent="0.5">
      <c r="B158" s="194"/>
      <c r="C158" s="195"/>
      <c r="D158" s="195"/>
      <c r="E158" s="195"/>
      <c r="F158" s="195"/>
      <c r="G158" s="194"/>
    </row>
    <row r="159" spans="2:7" x14ac:dyDescent="0.5">
      <c r="B159" s="194"/>
      <c r="C159" s="195"/>
      <c r="D159" s="195"/>
      <c r="E159" s="195"/>
      <c r="F159" s="195"/>
      <c r="G159" s="194"/>
    </row>
    <row r="160" spans="2:7" x14ac:dyDescent="0.5">
      <c r="B160" s="194"/>
      <c r="C160" s="195"/>
      <c r="D160" s="195"/>
      <c r="E160" s="195"/>
      <c r="F160" s="195"/>
      <c r="G160" s="194"/>
    </row>
    <row r="161" spans="2:7" x14ac:dyDescent="0.5">
      <c r="B161" s="194"/>
      <c r="C161" s="195"/>
      <c r="D161" s="195"/>
      <c r="E161" s="195"/>
      <c r="F161" s="195"/>
      <c r="G161" s="194"/>
    </row>
    <row r="162" spans="2:7" x14ac:dyDescent="0.5">
      <c r="B162" s="194"/>
      <c r="C162" s="195"/>
      <c r="D162" s="195"/>
      <c r="E162" s="195"/>
      <c r="F162" s="195"/>
      <c r="G162" s="194"/>
    </row>
    <row r="163" spans="2:7" x14ac:dyDescent="0.5">
      <c r="B163" s="194"/>
      <c r="C163" s="195"/>
      <c r="D163" s="195"/>
      <c r="E163" s="195"/>
      <c r="F163" s="195"/>
      <c r="G163" s="194"/>
    </row>
  </sheetData>
  <mergeCells count="8">
    <mergeCell ref="G9:G12"/>
    <mergeCell ref="B9:B12"/>
    <mergeCell ref="B3:G3"/>
    <mergeCell ref="B5:G5"/>
    <mergeCell ref="D9:F9"/>
    <mergeCell ref="D10:F10"/>
    <mergeCell ref="C11:C12"/>
    <mergeCell ref="C9:C10"/>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Roman,Regular"&amp;20- 22 -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H113"/>
  <sheetViews>
    <sheetView rightToLeft="1" view="pageBreakPreview" zoomScale="50" zoomScaleNormal="50" zoomScaleSheetLayoutView="50" workbookViewId="0"/>
  </sheetViews>
  <sheetFormatPr defaultRowHeight="15" x14ac:dyDescent="0.35"/>
  <cols>
    <col min="1" max="1" width="9.140625" style="47"/>
    <col min="2" max="2" width="11.140625" style="47" customWidth="1"/>
    <col min="3" max="3" width="26.42578125" style="47" customWidth="1"/>
    <col min="4" max="4" width="22.7109375" style="47" customWidth="1"/>
    <col min="5" max="5" width="23.28515625" style="47" customWidth="1"/>
    <col min="6" max="8" width="23.5703125" style="47" customWidth="1"/>
    <col min="9" max="9" width="22.7109375" style="47" customWidth="1"/>
    <col min="10" max="10" width="24.7109375" style="47" customWidth="1"/>
    <col min="11" max="12" width="23.5703125" style="47" customWidth="1"/>
    <col min="13" max="13" width="8.140625" style="47" customWidth="1"/>
    <col min="14" max="14" width="13.42578125" style="47" bestFit="1" customWidth="1"/>
    <col min="15" max="16" width="9.140625" style="47"/>
    <col min="17" max="17" width="25.5703125" style="47" customWidth="1"/>
    <col min="18" max="18" width="24.5703125" style="47" customWidth="1"/>
    <col min="19" max="19" width="23.140625" style="47" customWidth="1"/>
    <col min="20" max="20" width="15.140625" style="47" customWidth="1"/>
    <col min="21" max="21" width="13.7109375" style="47" customWidth="1"/>
    <col min="22" max="22" width="12.28515625" style="47" customWidth="1"/>
    <col min="23" max="23" width="14.85546875" style="47" customWidth="1"/>
    <col min="24" max="24" width="12.85546875" style="47" customWidth="1"/>
    <col min="25" max="25" width="17.140625" style="47" customWidth="1"/>
    <col min="26" max="16384" width="9.140625" style="47"/>
  </cols>
  <sheetData>
    <row r="1" spans="2:34" ht="13.5" customHeight="1" x14ac:dyDescent="0.35"/>
    <row r="2" spans="2:34" ht="13.5" customHeight="1" x14ac:dyDescent="0.35"/>
    <row r="3" spans="2:34" ht="36.75" x14ac:dyDescent="0.85">
      <c r="B3" s="1749" t="s">
        <v>1796</v>
      </c>
      <c r="C3" s="1749"/>
      <c r="D3" s="1749"/>
      <c r="E3" s="1749"/>
      <c r="F3" s="1749"/>
      <c r="G3" s="1749"/>
      <c r="H3" s="1749"/>
      <c r="I3" s="1749"/>
      <c r="J3" s="1749"/>
      <c r="K3" s="1749"/>
      <c r="L3" s="1749"/>
      <c r="M3" s="107"/>
      <c r="N3" s="107"/>
      <c r="O3" s="107"/>
      <c r="P3" s="107"/>
      <c r="Q3" s="107"/>
      <c r="R3" s="107"/>
      <c r="S3" s="107"/>
    </row>
    <row r="4" spans="2:34" ht="13.5" customHeight="1" x14ac:dyDescent="0.85">
      <c r="B4" s="463"/>
      <c r="C4" s="463"/>
      <c r="D4" s="519"/>
      <c r="E4" s="519"/>
      <c r="F4" s="519"/>
      <c r="G4" s="519"/>
      <c r="H4" s="519"/>
      <c r="I4" s="519"/>
      <c r="J4" s="519"/>
      <c r="K4" s="519"/>
      <c r="L4" s="519"/>
      <c r="M4" s="145"/>
      <c r="N4" s="145"/>
      <c r="O4" s="145"/>
      <c r="P4" s="145"/>
      <c r="Q4" s="145"/>
      <c r="R4" s="145"/>
      <c r="S4" s="145"/>
    </row>
    <row r="5" spans="2:34" ht="36.75" x14ac:dyDescent="0.85">
      <c r="B5" s="1749" t="s">
        <v>1797</v>
      </c>
      <c r="C5" s="1749"/>
      <c r="D5" s="1749"/>
      <c r="E5" s="1749"/>
      <c r="F5" s="1749"/>
      <c r="G5" s="1749"/>
      <c r="H5" s="1749"/>
      <c r="I5" s="1749"/>
      <c r="J5" s="1749"/>
      <c r="K5" s="1749"/>
      <c r="L5" s="1749"/>
      <c r="M5" s="224"/>
      <c r="N5" s="224"/>
      <c r="O5" s="224"/>
      <c r="P5" s="224"/>
      <c r="Q5" s="224"/>
      <c r="R5" s="224"/>
      <c r="S5" s="224"/>
    </row>
    <row r="6" spans="2:34" ht="9.75" customHeight="1" x14ac:dyDescent="0.35"/>
    <row r="7" spans="2:34" s="412" customFormat="1" ht="22.5" x14ac:dyDescent="0.5">
      <c r="B7" s="1826" t="s">
        <v>1735</v>
      </c>
      <c r="C7" s="1826"/>
      <c r="L7" s="225" t="s">
        <v>1734</v>
      </c>
    </row>
    <row r="8" spans="2:34" ht="15.75" thickBot="1" x14ac:dyDescent="0.4"/>
    <row r="9" spans="2:34" s="254" customFormat="1" ht="31.5" customHeight="1" thickTop="1" x14ac:dyDescent="0.7">
      <c r="B9" s="1834" t="s">
        <v>883</v>
      </c>
      <c r="C9" s="1835"/>
      <c r="D9" s="1728" t="s">
        <v>1069</v>
      </c>
      <c r="E9" s="534" t="s">
        <v>1094</v>
      </c>
      <c r="F9" s="1977" t="s">
        <v>976</v>
      </c>
      <c r="G9" s="1978"/>
      <c r="H9" s="1978"/>
      <c r="I9" s="1978"/>
      <c r="J9" s="1978"/>
      <c r="K9" s="1979" t="s">
        <v>1982</v>
      </c>
      <c r="L9" s="1728" t="s">
        <v>1074</v>
      </c>
    </row>
    <row r="10" spans="2:34" s="254" customFormat="1" ht="30.75" customHeight="1" x14ac:dyDescent="0.7">
      <c r="B10" s="1819" t="s">
        <v>882</v>
      </c>
      <c r="C10" s="1815"/>
      <c r="D10" s="1813" t="s">
        <v>785</v>
      </c>
      <c r="E10" s="1815" t="s">
        <v>823</v>
      </c>
      <c r="F10" s="1623" t="s">
        <v>1070</v>
      </c>
      <c r="G10" s="1623" t="s">
        <v>1075</v>
      </c>
      <c r="H10" s="535" t="s">
        <v>1071</v>
      </c>
      <c r="I10" s="535" t="s">
        <v>1983</v>
      </c>
      <c r="J10" s="1623" t="s">
        <v>1072</v>
      </c>
      <c r="K10" s="535" t="s">
        <v>1073</v>
      </c>
      <c r="L10" s="1813" t="s">
        <v>1081</v>
      </c>
    </row>
    <row r="11" spans="2:34" s="254" customFormat="1" ht="30.75" x14ac:dyDescent="0.7">
      <c r="B11" s="1820"/>
      <c r="C11" s="1816"/>
      <c r="D11" s="1814"/>
      <c r="E11" s="1816"/>
      <c r="F11" s="1624" t="s">
        <v>1076</v>
      </c>
      <c r="G11" s="1624" t="s">
        <v>1077</v>
      </c>
      <c r="H11" s="1624" t="s">
        <v>1078</v>
      </c>
      <c r="I11" s="1624" t="s">
        <v>1984</v>
      </c>
      <c r="J11" s="1624" t="s">
        <v>1079</v>
      </c>
      <c r="K11" s="1624" t="s">
        <v>1080</v>
      </c>
      <c r="L11" s="1814"/>
    </row>
    <row r="12" spans="2:34" s="360" customFormat="1" ht="27.75" customHeight="1" x14ac:dyDescent="0.2">
      <c r="B12" s="1821">
        <v>2015</v>
      </c>
      <c r="C12" s="1822"/>
      <c r="D12" s="1726">
        <v>7.5014445182168404E-2</v>
      </c>
      <c r="E12" s="1581">
        <v>8.9999999999999982</v>
      </c>
      <c r="F12" s="1581">
        <v>7.1242584741805466</v>
      </c>
      <c r="G12" s="1581">
        <v>7.2047079272351278</v>
      </c>
      <c r="H12" s="1581">
        <v>8.0553294939656315</v>
      </c>
      <c r="I12" s="1581">
        <v>9.11677945322824</v>
      </c>
      <c r="J12" s="1581">
        <v>9.9188719710153883</v>
      </c>
      <c r="K12" s="1581">
        <v>10.244636509091826</v>
      </c>
      <c r="L12" s="1653">
        <v>10</v>
      </c>
      <c r="N12" s="1194"/>
      <c r="O12" s="1194"/>
      <c r="P12" s="1194"/>
      <c r="Q12" s="1194"/>
      <c r="R12" s="1194"/>
      <c r="S12" s="1194"/>
      <c r="T12" s="1194"/>
      <c r="U12" s="1194"/>
      <c r="V12" s="1194"/>
      <c r="W12" s="1194"/>
      <c r="X12" s="1194"/>
      <c r="Y12" s="1194"/>
      <c r="Z12" s="1194"/>
      <c r="AA12" s="1194"/>
      <c r="AB12" s="1194"/>
      <c r="AC12" s="1194"/>
      <c r="AD12" s="1195"/>
      <c r="AE12" s="1195"/>
      <c r="AF12" s="1195"/>
      <c r="AG12" s="1195"/>
      <c r="AH12" s="1195"/>
    </row>
    <row r="13" spans="2:34" s="360" customFormat="1" ht="27.75" customHeight="1" x14ac:dyDescent="0.2">
      <c r="B13" s="1821">
        <v>2016</v>
      </c>
      <c r="C13" s="1822"/>
      <c r="D13" s="1726">
        <v>7.2900158858878891E-2</v>
      </c>
      <c r="E13" s="1581">
        <v>8.9999999999999982</v>
      </c>
      <c r="F13" s="1581">
        <v>7.0252757888537438</v>
      </c>
      <c r="G13" s="1581">
        <v>7.1022839974233962</v>
      </c>
      <c r="H13" s="1581">
        <v>8.0535569542521355</v>
      </c>
      <c r="I13" s="1581">
        <v>9.1576722794177545</v>
      </c>
      <c r="J13" s="1581">
        <v>10.00310474964351</v>
      </c>
      <c r="K13" s="1581">
        <v>10.612936959599024</v>
      </c>
      <c r="L13" s="1653">
        <v>10</v>
      </c>
      <c r="N13" s="1194"/>
      <c r="O13" s="1194"/>
      <c r="P13" s="1194"/>
      <c r="Q13" s="1194"/>
      <c r="R13" s="1194"/>
      <c r="S13" s="1194"/>
      <c r="T13" s="1194"/>
      <c r="U13" s="1194"/>
      <c r="V13" s="1194"/>
      <c r="W13" s="1194"/>
      <c r="X13" s="1194"/>
      <c r="Y13" s="1194"/>
      <c r="Z13" s="1194"/>
      <c r="AA13" s="1194"/>
      <c r="AB13" s="1194"/>
      <c r="AC13" s="1194"/>
      <c r="AD13" s="1195"/>
      <c r="AE13" s="1195"/>
      <c r="AF13" s="1195"/>
      <c r="AG13" s="1195"/>
      <c r="AH13" s="1195"/>
    </row>
    <row r="14" spans="2:34" s="360" customFormat="1" ht="27.75" customHeight="1" x14ac:dyDescent="0.2">
      <c r="B14" s="1821">
        <v>2017</v>
      </c>
      <c r="C14" s="1822"/>
      <c r="D14" s="1726">
        <v>7.2321524094060355E-2</v>
      </c>
      <c r="E14" s="1581">
        <v>9.0008017349828116</v>
      </c>
      <c r="F14" s="1581">
        <v>7.0008823268160771</v>
      </c>
      <c r="G14" s="1581">
        <v>7.0002761149098021</v>
      </c>
      <c r="H14" s="1581">
        <v>7.9915037229114239</v>
      </c>
      <c r="I14" s="1581">
        <v>8.8172303500331957</v>
      </c>
      <c r="J14" s="1581">
        <v>9.998159792909826</v>
      </c>
      <c r="K14" s="1581">
        <v>11.455794163266852</v>
      </c>
      <c r="L14" s="1653">
        <v>10</v>
      </c>
      <c r="N14" s="1194"/>
      <c r="O14" s="1194"/>
      <c r="P14" s="1194"/>
      <c r="Q14" s="1194"/>
      <c r="R14" s="1194"/>
      <c r="S14" s="1194"/>
      <c r="T14" s="1194"/>
      <c r="U14" s="1194"/>
      <c r="V14" s="1194"/>
      <c r="W14" s="1194"/>
      <c r="X14" s="1194"/>
      <c r="Y14" s="1194"/>
      <c r="Z14" s="1194"/>
      <c r="AA14" s="1194"/>
      <c r="AB14" s="1194"/>
      <c r="AC14" s="1194"/>
      <c r="AD14" s="1195"/>
      <c r="AE14" s="1195"/>
      <c r="AF14" s="1195"/>
      <c r="AG14" s="1195"/>
      <c r="AH14" s="1195"/>
    </row>
    <row r="15" spans="2:34" s="360" customFormat="1" ht="27.75" customHeight="1" x14ac:dyDescent="0.2">
      <c r="B15" s="1821">
        <v>2018</v>
      </c>
      <c r="C15" s="1822"/>
      <c r="D15" s="1726">
        <v>7.0412005653589876E-2</v>
      </c>
      <c r="E15" s="1581">
        <v>8.79231035146117</v>
      </c>
      <c r="F15" s="1581">
        <v>6.9911227069943571</v>
      </c>
      <c r="G15" s="1581">
        <v>7.0078506716027471</v>
      </c>
      <c r="H15" s="1581">
        <v>7.9503406826637635</v>
      </c>
      <c r="I15" s="1581">
        <v>8.4011574028977734</v>
      </c>
      <c r="J15" s="1581">
        <v>9.9686318668420189</v>
      </c>
      <c r="K15" s="1581">
        <v>11.491669701108513</v>
      </c>
      <c r="L15" s="1653">
        <v>9.98672431312378</v>
      </c>
      <c r="N15" s="1194"/>
      <c r="O15" s="1194"/>
      <c r="P15" s="1194"/>
      <c r="Q15" s="1194"/>
      <c r="R15" s="1194"/>
      <c r="S15" s="1194"/>
      <c r="T15" s="1194"/>
      <c r="U15" s="1194"/>
      <c r="V15" s="1194"/>
      <c r="W15" s="1194"/>
      <c r="X15" s="1194"/>
      <c r="Y15" s="1194"/>
      <c r="Z15" s="1194"/>
      <c r="AA15" s="1194"/>
      <c r="AB15" s="1194"/>
      <c r="AC15" s="1194"/>
      <c r="AD15" s="1195"/>
      <c r="AE15" s="1195"/>
      <c r="AF15" s="1195"/>
      <c r="AG15" s="1195"/>
      <c r="AH15" s="1195"/>
    </row>
    <row r="16" spans="2:34" s="360" customFormat="1" ht="27.75" customHeight="1" x14ac:dyDescent="0.2">
      <c r="B16" s="1821">
        <v>2019</v>
      </c>
      <c r="C16" s="1822"/>
      <c r="D16" s="1726">
        <v>3.7376205503408678E-2</v>
      </c>
      <c r="E16" s="1581">
        <v>7.8026318716148086</v>
      </c>
      <c r="F16" s="1581">
        <v>6.9944167963184078</v>
      </c>
      <c r="G16" s="1581">
        <v>7.0701748253842247</v>
      </c>
      <c r="H16" s="1581">
        <v>7.574973830717922</v>
      </c>
      <c r="I16" s="1581">
        <v>7.4735675601663543</v>
      </c>
      <c r="J16" s="1581">
        <v>8.9491940676532398</v>
      </c>
      <c r="K16" s="1581">
        <v>9.6533548243613723</v>
      </c>
      <c r="L16" s="1653">
        <v>8.9629788939852144</v>
      </c>
      <c r="N16" s="1194"/>
      <c r="O16" s="1194"/>
      <c r="P16" s="1194"/>
      <c r="Q16" s="1194"/>
      <c r="R16" s="1194"/>
      <c r="S16" s="1194"/>
      <c r="T16" s="1194"/>
      <c r="U16" s="1194"/>
      <c r="V16" s="1194"/>
      <c r="W16" s="1194"/>
      <c r="X16" s="1194"/>
      <c r="Y16" s="1194"/>
      <c r="Z16" s="1194"/>
      <c r="AA16" s="1194"/>
      <c r="AB16" s="1194"/>
      <c r="AC16" s="1194"/>
      <c r="AD16" s="1195"/>
      <c r="AE16" s="1195"/>
      <c r="AF16" s="1195"/>
      <c r="AG16" s="1195"/>
      <c r="AH16" s="1195"/>
    </row>
    <row r="17" spans="2:34" s="360" customFormat="1" ht="27.75" customHeight="1" x14ac:dyDescent="0.2">
      <c r="B17" s="1821">
        <v>2020</v>
      </c>
      <c r="C17" s="1822"/>
      <c r="D17" s="1726">
        <v>3.2388054066554331E-2</v>
      </c>
      <c r="E17" s="1581">
        <v>7.3776586961549055</v>
      </c>
      <c r="F17" s="1581">
        <v>6.99259985935148</v>
      </c>
      <c r="G17" s="1581">
        <v>7.0494084811629181</v>
      </c>
      <c r="H17" s="1581">
        <v>7.4178148294603421</v>
      </c>
      <c r="I17" s="1581">
        <v>7.4742778760095652</v>
      </c>
      <c r="J17" s="1581">
        <v>8.1875195170062511</v>
      </c>
      <c r="K17" s="1581">
        <v>8.520798088726945</v>
      </c>
      <c r="L17" s="1653">
        <v>7.0064830913886569</v>
      </c>
      <c r="N17" s="1194"/>
      <c r="O17" s="1194"/>
      <c r="P17" s="1194"/>
      <c r="Q17" s="1194"/>
      <c r="R17" s="1194"/>
      <c r="S17" s="1194"/>
      <c r="T17" s="1194"/>
      <c r="U17" s="1194"/>
      <c r="V17" s="1194"/>
      <c r="W17" s="1194"/>
      <c r="X17" s="1194"/>
      <c r="Y17" s="1194"/>
      <c r="Z17" s="1194"/>
      <c r="AA17" s="1194"/>
      <c r="AB17" s="1194"/>
      <c r="AC17" s="1194"/>
      <c r="AD17" s="1195"/>
      <c r="AE17" s="1195"/>
      <c r="AF17" s="1195"/>
      <c r="AG17" s="1195"/>
      <c r="AH17" s="1195"/>
    </row>
    <row r="18" spans="2:34" s="360" customFormat="1" ht="27.75" customHeight="1" x14ac:dyDescent="0.2">
      <c r="B18" s="1825">
        <v>2019</v>
      </c>
      <c r="C18" s="1669" t="s">
        <v>1082</v>
      </c>
      <c r="D18" s="1724">
        <v>4.7279024519198978E-2</v>
      </c>
      <c r="E18" s="1198">
        <v>8.3640407126041421</v>
      </c>
      <c r="F18" s="1198">
        <v>6.9982043371887892</v>
      </c>
      <c r="G18" s="1198">
        <v>7.0505145892673688</v>
      </c>
      <c r="H18" s="1198">
        <v>7.8737537604677224</v>
      </c>
      <c r="I18" s="1198">
        <v>7.7290259125327037</v>
      </c>
      <c r="J18" s="1198">
        <v>9.7746711647173772</v>
      </c>
      <c r="K18" s="1198">
        <v>11.132161740652059</v>
      </c>
      <c r="L18" s="1652">
        <v>9.9493235463253225</v>
      </c>
      <c r="N18" s="1201"/>
      <c r="O18" s="1201"/>
      <c r="P18" s="1201"/>
      <c r="Q18" s="1201"/>
      <c r="R18" s="1201"/>
      <c r="S18" s="1201"/>
      <c r="T18" s="1201"/>
      <c r="U18" s="1201"/>
      <c r="V18" s="1201"/>
      <c r="W18" s="1196"/>
      <c r="X18" s="1195"/>
      <c r="Y18" s="1195"/>
      <c r="Z18" s="1195"/>
      <c r="AA18" s="1195"/>
      <c r="AB18" s="1195"/>
      <c r="AC18" s="1195"/>
      <c r="AD18" s="1195"/>
      <c r="AE18" s="1195"/>
      <c r="AF18" s="1195"/>
      <c r="AG18" s="1195"/>
      <c r="AH18" s="1195"/>
    </row>
    <row r="19" spans="2:34" s="360" customFormat="1" ht="27.75" customHeight="1" x14ac:dyDescent="0.2">
      <c r="B19" s="1823"/>
      <c r="C19" s="1197" t="s">
        <v>1083</v>
      </c>
      <c r="D19" s="1725">
        <v>3.8445121570196972E-2</v>
      </c>
      <c r="E19" s="1198">
        <v>7.9939606178873941</v>
      </c>
      <c r="F19" s="1198">
        <v>6.998076350835035</v>
      </c>
      <c r="G19" s="1198">
        <v>7.0572610164078027</v>
      </c>
      <c r="H19" s="1198">
        <v>7.8700983401871971</v>
      </c>
      <c r="I19" s="1198">
        <v>7.6550158442740042</v>
      </c>
      <c r="J19" s="1198">
        <v>9.7617812382714586</v>
      </c>
      <c r="K19" s="1198">
        <v>11.10641974849214</v>
      </c>
      <c r="L19" s="1652">
        <v>9.9460110565966016</v>
      </c>
      <c r="N19" s="1201"/>
      <c r="O19" s="1201"/>
      <c r="P19" s="1201"/>
      <c r="Q19" s="1201"/>
      <c r="R19" s="1201"/>
      <c r="S19" s="1201"/>
      <c r="T19" s="1201"/>
      <c r="U19" s="1201"/>
      <c r="V19" s="1201"/>
      <c r="W19" s="1196"/>
      <c r="X19" s="1195"/>
      <c r="Y19" s="1195"/>
      <c r="Z19" s="1195"/>
      <c r="AA19" s="1195"/>
      <c r="AB19" s="1195"/>
      <c r="AC19" s="1195"/>
      <c r="AD19" s="1195"/>
      <c r="AE19" s="1195"/>
      <c r="AF19" s="1195"/>
      <c r="AG19" s="1195"/>
      <c r="AH19" s="1195"/>
    </row>
    <row r="20" spans="2:34" s="360" customFormat="1" ht="27.75" customHeight="1" x14ac:dyDescent="0.2">
      <c r="B20" s="1823"/>
      <c r="C20" s="1197" t="s">
        <v>1084</v>
      </c>
      <c r="D20" s="1725">
        <v>3.9972785468540141E-2</v>
      </c>
      <c r="E20" s="1198">
        <v>7.9865856199883334</v>
      </c>
      <c r="F20" s="1198">
        <v>6.992540072437671</v>
      </c>
      <c r="G20" s="1198">
        <v>7.0890210168679788</v>
      </c>
      <c r="H20" s="1198">
        <v>7.7905700783219913</v>
      </c>
      <c r="I20" s="1198">
        <v>7.4778618846187239</v>
      </c>
      <c r="J20" s="1198">
        <v>9.3019810196784327</v>
      </c>
      <c r="K20" s="1198">
        <v>10.24334229211976</v>
      </c>
      <c r="L20" s="1652">
        <v>9.9437402238634487</v>
      </c>
      <c r="N20" s="1201"/>
      <c r="O20" s="1201"/>
      <c r="P20" s="1201"/>
      <c r="Q20" s="1201"/>
      <c r="R20" s="1201"/>
      <c r="S20" s="1201"/>
      <c r="T20" s="1201"/>
      <c r="U20" s="1201"/>
      <c r="V20" s="1201"/>
      <c r="W20" s="1196"/>
      <c r="X20" s="1195"/>
      <c r="Y20" s="1195"/>
      <c r="Z20" s="1195"/>
      <c r="AA20" s="1195"/>
      <c r="AB20" s="1195"/>
      <c r="AC20" s="1195"/>
      <c r="AD20" s="1195"/>
      <c r="AE20" s="1195"/>
      <c r="AF20" s="1195"/>
      <c r="AG20" s="1195"/>
      <c r="AH20" s="1195"/>
    </row>
    <row r="21" spans="2:34" s="360" customFormat="1" ht="27.75" customHeight="1" x14ac:dyDescent="0.2">
      <c r="B21" s="1823"/>
      <c r="C21" s="1197" t="s">
        <v>1085</v>
      </c>
      <c r="D21" s="1725">
        <v>3.8523618010164115E-2</v>
      </c>
      <c r="E21" s="1198">
        <v>7.9816142897726596</v>
      </c>
      <c r="F21" s="1198">
        <v>6.9970589781620856</v>
      </c>
      <c r="G21" s="1198">
        <v>7.0687182164138411</v>
      </c>
      <c r="H21" s="1198">
        <v>7.7070022254315127</v>
      </c>
      <c r="I21" s="1198">
        <v>7.4494629908211678</v>
      </c>
      <c r="J21" s="1198">
        <v>9.2803765072221704</v>
      </c>
      <c r="K21" s="1198">
        <v>10.479449366024248</v>
      </c>
      <c r="L21" s="1652">
        <v>9.9424957870947175</v>
      </c>
      <c r="N21" s="1201"/>
      <c r="O21" s="1201"/>
      <c r="P21" s="1201"/>
      <c r="Q21" s="1201"/>
      <c r="R21" s="1201"/>
      <c r="S21" s="1201"/>
      <c r="T21" s="1201"/>
      <c r="U21" s="1201"/>
      <c r="V21" s="1201"/>
      <c r="W21" s="1196"/>
      <c r="X21" s="1195"/>
      <c r="Y21" s="1195"/>
      <c r="Z21" s="1195"/>
      <c r="AA21" s="1195"/>
      <c r="AB21" s="1195"/>
      <c r="AC21" s="1195"/>
      <c r="AD21" s="1195"/>
      <c r="AE21" s="1195"/>
      <c r="AF21" s="1195"/>
      <c r="AG21" s="1195"/>
      <c r="AH21" s="1195"/>
    </row>
    <row r="22" spans="2:34" s="360" customFormat="1" ht="27.75" customHeight="1" x14ac:dyDescent="0.2">
      <c r="B22" s="1823"/>
      <c r="C22" s="1197" t="s">
        <v>1086</v>
      </c>
      <c r="D22" s="1725">
        <v>3.8893185603461909E-2</v>
      </c>
      <c r="E22" s="1198">
        <v>7.979441018878541</v>
      </c>
      <c r="F22" s="1198">
        <v>6.9927621430110403</v>
      </c>
      <c r="G22" s="1198">
        <v>7.0779132564865845</v>
      </c>
      <c r="H22" s="1198">
        <v>7.6407184961323562</v>
      </c>
      <c r="I22" s="1198">
        <v>7.3880664040263015</v>
      </c>
      <c r="J22" s="1198">
        <v>9.2218464773649043</v>
      </c>
      <c r="K22" s="1198">
        <v>10.129756676962414</v>
      </c>
      <c r="L22" s="1652">
        <v>9.9414045676555247</v>
      </c>
      <c r="N22" s="1201"/>
      <c r="O22" s="1201"/>
      <c r="P22" s="1201"/>
      <c r="Q22" s="1201"/>
      <c r="R22" s="1201"/>
      <c r="S22" s="1201"/>
      <c r="T22" s="1201"/>
      <c r="U22" s="1201"/>
      <c r="V22" s="1201"/>
      <c r="W22" s="1196"/>
      <c r="X22" s="1195"/>
      <c r="Y22" s="1195"/>
      <c r="Z22" s="1195"/>
      <c r="AA22" s="1195"/>
      <c r="AB22" s="1195"/>
      <c r="AC22" s="1195"/>
      <c r="AD22" s="1195"/>
      <c r="AE22" s="1195"/>
      <c r="AF22" s="1195"/>
      <c r="AG22" s="1195"/>
      <c r="AH22" s="1195"/>
    </row>
    <row r="23" spans="2:34" s="360" customFormat="1" ht="27.75" customHeight="1" x14ac:dyDescent="0.2">
      <c r="B23" s="1823"/>
      <c r="C23" s="1197" t="s">
        <v>1087</v>
      </c>
      <c r="D23" s="1725">
        <v>3.7136481063669333E-2</v>
      </c>
      <c r="E23" s="1198">
        <v>7.9294323248664895</v>
      </c>
      <c r="F23" s="1198">
        <v>6.9930952526907859</v>
      </c>
      <c r="G23" s="1198">
        <v>7.0926127660965426</v>
      </c>
      <c r="H23" s="1198">
        <v>7.4655190548254966</v>
      </c>
      <c r="I23" s="1198">
        <v>7.4128851410615617</v>
      </c>
      <c r="J23" s="1198">
        <v>8.9785554243778396</v>
      </c>
      <c r="K23" s="1198">
        <v>9.6134656956546252</v>
      </c>
      <c r="L23" s="1652">
        <v>9.9368445298629595</v>
      </c>
      <c r="N23" s="1201"/>
      <c r="O23" s="1201"/>
      <c r="P23" s="1201"/>
      <c r="Q23" s="1201"/>
      <c r="R23" s="1201"/>
      <c r="S23" s="1201"/>
      <c r="T23" s="1201"/>
      <c r="U23" s="1201"/>
      <c r="V23" s="1201"/>
      <c r="W23" s="1196"/>
      <c r="X23" s="1195"/>
      <c r="Y23" s="1195"/>
      <c r="Z23" s="1195"/>
      <c r="AA23" s="1195"/>
      <c r="AB23" s="1195"/>
      <c r="AC23" s="1195"/>
      <c r="AD23" s="1195"/>
      <c r="AE23" s="1195"/>
      <c r="AF23" s="1195"/>
      <c r="AG23" s="1195"/>
      <c r="AH23" s="1195"/>
    </row>
    <row r="24" spans="2:34" s="360" customFormat="1" ht="27.75" customHeight="1" x14ac:dyDescent="0.2">
      <c r="B24" s="1823"/>
      <c r="C24" s="1197" t="s">
        <v>1088</v>
      </c>
      <c r="D24" s="1725">
        <v>3.8257761701013186E-2</v>
      </c>
      <c r="E24" s="1198">
        <v>7.9720282417011488</v>
      </c>
      <c r="F24" s="1198">
        <v>6.994322893403881</v>
      </c>
      <c r="G24" s="1198">
        <v>7.0658535115561705</v>
      </c>
      <c r="H24" s="1198">
        <v>7.4700220539048736</v>
      </c>
      <c r="I24" s="1198">
        <v>7.4122284922664221</v>
      </c>
      <c r="J24" s="1198">
        <v>8.8739826681741754</v>
      </c>
      <c r="K24" s="1198">
        <v>9.1779245869081034</v>
      </c>
      <c r="L24" s="1652">
        <v>9.9405708841323062</v>
      </c>
      <c r="N24" s="1201"/>
      <c r="O24" s="1201"/>
      <c r="P24" s="1201"/>
      <c r="Q24" s="1201"/>
      <c r="R24" s="1201"/>
      <c r="S24" s="1201"/>
      <c r="T24" s="1201"/>
      <c r="U24" s="1201"/>
      <c r="V24" s="1201"/>
      <c r="W24" s="1196"/>
      <c r="X24" s="1195"/>
      <c r="Y24" s="1195"/>
      <c r="Z24" s="1195"/>
      <c r="AA24" s="1195"/>
      <c r="AB24" s="1195"/>
      <c r="AC24" s="1195"/>
      <c r="AD24" s="1195"/>
      <c r="AE24" s="1195"/>
      <c r="AF24" s="1195"/>
      <c r="AG24" s="1195"/>
      <c r="AH24" s="1195"/>
    </row>
    <row r="25" spans="2:34" s="360" customFormat="1" ht="27.75" customHeight="1" x14ac:dyDescent="0.2">
      <c r="B25" s="1823"/>
      <c r="C25" s="1197" t="s">
        <v>1089</v>
      </c>
      <c r="D25" s="1725">
        <v>3.2823338741993675E-2</v>
      </c>
      <c r="E25" s="1198">
        <v>7.9693357469487802</v>
      </c>
      <c r="F25" s="1198">
        <v>6.992867194516232</v>
      </c>
      <c r="G25" s="1198">
        <v>7.0833779865151021</v>
      </c>
      <c r="H25" s="1198">
        <v>7.4363901492302489</v>
      </c>
      <c r="I25" s="1198">
        <v>7.4345271237555783</v>
      </c>
      <c r="J25" s="1198">
        <v>8.7872657619798034</v>
      </c>
      <c r="K25" s="1198">
        <v>9.2422314724297578</v>
      </c>
      <c r="L25" s="1652">
        <v>9.9404950813711075</v>
      </c>
      <c r="N25" s="1201"/>
      <c r="O25" s="1201"/>
      <c r="P25" s="1201"/>
      <c r="Q25" s="1201"/>
      <c r="R25" s="1201"/>
      <c r="S25" s="1201"/>
      <c r="T25" s="1201"/>
      <c r="U25" s="1201"/>
      <c r="V25" s="1201"/>
      <c r="W25" s="1196"/>
      <c r="X25" s="1195"/>
      <c r="Y25" s="1195"/>
      <c r="Z25" s="1195"/>
      <c r="AA25" s="1195"/>
      <c r="AB25" s="1195"/>
      <c r="AC25" s="1195"/>
      <c r="AD25" s="1195"/>
      <c r="AE25" s="1195"/>
      <c r="AF25" s="1195"/>
      <c r="AG25" s="1195"/>
      <c r="AH25" s="1195"/>
    </row>
    <row r="26" spans="2:34" s="360" customFormat="1" ht="27.75" customHeight="1" x14ac:dyDescent="0.2">
      <c r="B26" s="1823"/>
      <c r="C26" s="1197" t="s">
        <v>1090</v>
      </c>
      <c r="D26" s="1725">
        <v>3.397063168945455E-2</v>
      </c>
      <c r="E26" s="1198">
        <v>7.3806996521873547</v>
      </c>
      <c r="F26" s="1198">
        <v>6.9936856980349935</v>
      </c>
      <c r="G26" s="1198">
        <v>7.0800745711903659</v>
      </c>
      <c r="H26" s="1198">
        <v>7.4124617060877762</v>
      </c>
      <c r="I26" s="1198">
        <v>7.4641045394761925</v>
      </c>
      <c r="J26" s="1198">
        <v>8.4340773164286063</v>
      </c>
      <c r="K26" s="1198">
        <v>9.0869181809317201</v>
      </c>
      <c r="L26" s="1652">
        <v>7.0035770960754622</v>
      </c>
      <c r="N26" s="1201"/>
      <c r="O26" s="1201"/>
      <c r="P26" s="1201"/>
      <c r="Q26" s="1201"/>
      <c r="R26" s="1201"/>
      <c r="S26" s="1201"/>
      <c r="T26" s="1201"/>
      <c r="U26" s="1201"/>
      <c r="V26" s="1201"/>
      <c r="W26" s="1196"/>
      <c r="X26" s="1195"/>
      <c r="Y26" s="1195"/>
      <c r="Z26" s="1195"/>
      <c r="AA26" s="1195"/>
      <c r="AB26" s="1195"/>
      <c r="AC26" s="1195"/>
      <c r="AD26" s="1195"/>
      <c r="AE26" s="1195"/>
      <c r="AF26" s="1195"/>
      <c r="AG26" s="1195"/>
      <c r="AH26" s="1195"/>
    </row>
    <row r="27" spans="2:34" s="360" customFormat="1" ht="27.75" customHeight="1" x14ac:dyDescent="0.2">
      <c r="B27" s="1823"/>
      <c r="C27" s="1197" t="s">
        <v>1091</v>
      </c>
      <c r="D27" s="1725">
        <v>3.3476585457933548E-2</v>
      </c>
      <c r="E27" s="1198">
        <v>7.3574808243622449</v>
      </c>
      <c r="F27" s="1198">
        <v>6.9935418611422193</v>
      </c>
      <c r="G27" s="1198">
        <v>7.0559352100775952</v>
      </c>
      <c r="H27" s="1198">
        <v>7.4112279895651358</v>
      </c>
      <c r="I27" s="1198">
        <v>7.4205429749414877</v>
      </c>
      <c r="J27" s="1198">
        <v>8.3747183655109367</v>
      </c>
      <c r="K27" s="1198">
        <v>8.641030761581348</v>
      </c>
      <c r="L27" s="1652">
        <v>7.0042289973944207</v>
      </c>
      <c r="N27" s="1201"/>
      <c r="O27" s="1201"/>
      <c r="P27" s="1201"/>
      <c r="Q27" s="1201"/>
      <c r="R27" s="1201"/>
      <c r="S27" s="1201"/>
      <c r="T27" s="1201"/>
      <c r="U27" s="1201"/>
      <c r="V27" s="1201"/>
      <c r="W27" s="1196"/>
      <c r="X27" s="1195"/>
      <c r="Y27" s="1195"/>
      <c r="Z27" s="1195"/>
      <c r="AA27" s="1195"/>
      <c r="AB27" s="1195"/>
      <c r="AC27" s="1195"/>
      <c r="AD27" s="1195"/>
      <c r="AE27" s="1195"/>
      <c r="AF27" s="1195"/>
      <c r="AG27" s="1195"/>
      <c r="AH27" s="1195"/>
    </row>
    <row r="28" spans="2:34" s="360" customFormat="1" ht="27.75" customHeight="1" x14ac:dyDescent="0.2">
      <c r="B28" s="1823"/>
      <c r="C28" s="1197" t="s">
        <v>1092</v>
      </c>
      <c r="D28" s="1725">
        <v>3.5408838082942526E-2</v>
      </c>
      <c r="E28" s="1198">
        <v>7.3578383285026892</v>
      </c>
      <c r="F28" s="1198">
        <v>6.993532404085431</v>
      </c>
      <c r="G28" s="1198">
        <v>7.0591717752976191</v>
      </c>
      <c r="H28" s="1198">
        <v>7.4096388935255222</v>
      </c>
      <c r="I28" s="1198">
        <v>7.4247525006527466</v>
      </c>
      <c r="J28" s="1198">
        <v>8.3235869755890768</v>
      </c>
      <c r="K28" s="1198">
        <v>8.5317015282050672</v>
      </c>
      <c r="L28" s="1652">
        <v>7.0034534285223922</v>
      </c>
      <c r="N28" s="1201"/>
      <c r="O28" s="1201"/>
      <c r="P28" s="1201"/>
      <c r="Q28" s="1201"/>
      <c r="R28" s="1201"/>
      <c r="S28" s="1201"/>
      <c r="T28" s="1201"/>
      <c r="U28" s="1201"/>
      <c r="V28" s="1201"/>
      <c r="W28" s="1196"/>
      <c r="X28" s="1195"/>
      <c r="Y28" s="1195"/>
      <c r="Z28" s="1195"/>
      <c r="AA28" s="1195"/>
      <c r="AB28" s="1195"/>
      <c r="AC28" s="1195"/>
      <c r="AD28" s="1195"/>
      <c r="AE28" s="1195"/>
      <c r="AF28" s="1195"/>
      <c r="AG28" s="1195"/>
      <c r="AH28" s="1195"/>
    </row>
    <row r="29" spans="2:34" s="360" customFormat="1" ht="27.75" customHeight="1" x14ac:dyDescent="0.2">
      <c r="B29" s="1824"/>
      <c r="C29" s="1202" t="s">
        <v>1093</v>
      </c>
      <c r="D29" s="1729">
        <v>3.4327094132335222E-2</v>
      </c>
      <c r="E29" s="1203">
        <v>7.3591250816779263</v>
      </c>
      <c r="F29" s="1203">
        <v>6.993314370312735</v>
      </c>
      <c r="G29" s="1203">
        <v>7.0616439884337341</v>
      </c>
      <c r="H29" s="1203">
        <v>7.4122832209352074</v>
      </c>
      <c r="I29" s="1203">
        <v>7.4143369135693593</v>
      </c>
      <c r="J29" s="1203">
        <v>8.2774858925241084</v>
      </c>
      <c r="K29" s="1203">
        <v>8.4558558423752235</v>
      </c>
      <c r="L29" s="1200">
        <v>7.0036015289283053</v>
      </c>
      <c r="N29" s="1201"/>
      <c r="O29" s="1201"/>
      <c r="P29" s="1201"/>
      <c r="Q29" s="1201"/>
      <c r="R29" s="1201"/>
      <c r="S29" s="1201"/>
      <c r="T29" s="1201"/>
      <c r="U29" s="1201"/>
      <c r="V29" s="1201"/>
      <c r="W29" s="1196"/>
      <c r="X29" s="1195"/>
      <c r="Y29" s="1195"/>
      <c r="Z29" s="1195"/>
      <c r="AA29" s="1195"/>
      <c r="AB29" s="1195"/>
      <c r="AC29" s="1195"/>
      <c r="AD29" s="1195"/>
      <c r="AE29" s="1195"/>
      <c r="AF29" s="1195"/>
      <c r="AG29" s="1195"/>
      <c r="AH29" s="1195"/>
    </row>
    <row r="30" spans="2:34" s="360" customFormat="1" ht="27.75" customHeight="1" x14ac:dyDescent="0.2">
      <c r="B30" s="1823">
        <v>2020</v>
      </c>
      <c r="C30" s="1197" t="s">
        <v>1082</v>
      </c>
      <c r="D30" s="1724">
        <v>3.2524694370761414E-2</v>
      </c>
      <c r="E30" s="1198">
        <v>7.4201011333328113</v>
      </c>
      <c r="F30" s="1198">
        <v>6.9929544317354972</v>
      </c>
      <c r="G30" s="1198">
        <v>7.0510193177954701</v>
      </c>
      <c r="H30" s="1198">
        <v>7.4167529810551027</v>
      </c>
      <c r="I30" s="1198">
        <v>7.4313811274102557</v>
      </c>
      <c r="J30" s="1198">
        <v>8.2193596004647116</v>
      </c>
      <c r="K30" s="1198">
        <v>8.4197616693252009</v>
      </c>
      <c r="L30" s="1652">
        <v>7.0037228281506287</v>
      </c>
      <c r="N30" s="1201"/>
      <c r="O30" s="1201"/>
      <c r="P30" s="1201"/>
      <c r="Q30" s="1201"/>
      <c r="R30" s="1201"/>
      <c r="S30" s="1201"/>
      <c r="T30" s="1201"/>
      <c r="U30" s="1201"/>
      <c r="V30" s="1201"/>
      <c r="W30" s="1196"/>
      <c r="X30" s="1195"/>
      <c r="Y30" s="1195"/>
      <c r="Z30" s="1195"/>
      <c r="AA30" s="1195"/>
      <c r="AB30" s="1195"/>
      <c r="AC30" s="1195"/>
      <c r="AD30" s="1195"/>
      <c r="AE30" s="1195"/>
      <c r="AF30" s="1195"/>
      <c r="AG30" s="1195"/>
      <c r="AH30" s="1195"/>
    </row>
    <row r="31" spans="2:34" s="360" customFormat="1" ht="27.75" customHeight="1" x14ac:dyDescent="0.2">
      <c r="B31" s="1823"/>
      <c r="C31" s="1197" t="s">
        <v>1083</v>
      </c>
      <c r="D31" s="1725">
        <v>3.1157069121096125E-2</v>
      </c>
      <c r="E31" s="1198">
        <v>7.4109436791680379</v>
      </c>
      <c r="F31" s="1198">
        <v>6.9939243131660556</v>
      </c>
      <c r="G31" s="1198">
        <v>7.0541715264992133</v>
      </c>
      <c r="H31" s="1198">
        <v>7.4240935841327795</v>
      </c>
      <c r="I31" s="1198">
        <v>7.428980155451276</v>
      </c>
      <c r="J31" s="1198">
        <v>8.1820812489608734</v>
      </c>
      <c r="K31" s="1198">
        <v>8.3749998926710383</v>
      </c>
      <c r="L31" s="1652">
        <v>7.0031551390738951</v>
      </c>
      <c r="N31" s="1201"/>
      <c r="O31" s="1201"/>
      <c r="P31" s="1201"/>
      <c r="Q31" s="1201"/>
      <c r="R31" s="1201"/>
      <c r="S31" s="1201"/>
      <c r="T31" s="1201"/>
      <c r="U31" s="1201"/>
      <c r="V31" s="1201"/>
      <c r="W31" s="1196"/>
      <c r="X31" s="1195"/>
      <c r="Y31" s="1195"/>
      <c r="Z31" s="1195"/>
      <c r="AA31" s="1195"/>
      <c r="AB31" s="1195"/>
      <c r="AC31" s="1195"/>
      <c r="AD31" s="1195"/>
      <c r="AE31" s="1195"/>
      <c r="AF31" s="1195"/>
      <c r="AG31" s="1195"/>
      <c r="AH31" s="1195"/>
    </row>
    <row r="32" spans="2:34" s="360" customFormat="1" ht="27.75" customHeight="1" x14ac:dyDescent="0.2">
      <c r="B32" s="1823"/>
      <c r="C32" s="1197" t="s">
        <v>1084</v>
      </c>
      <c r="D32" s="1725">
        <v>3.161734484158208E-2</v>
      </c>
      <c r="E32" s="1198">
        <v>7.2293681761635487</v>
      </c>
      <c r="F32" s="1198">
        <v>6.9938848497318089</v>
      </c>
      <c r="G32" s="1198">
        <v>7.0397016404424351</v>
      </c>
      <c r="H32" s="1198">
        <v>7.4290795620287247</v>
      </c>
      <c r="I32" s="1198">
        <v>7.4367986910253743</v>
      </c>
      <c r="J32" s="1198">
        <v>8.1822913890961804</v>
      </c>
      <c r="K32" s="1198">
        <v>8.3609283792056672</v>
      </c>
      <c r="L32" s="1652">
        <v>7.0054859181564568</v>
      </c>
      <c r="N32" s="1201"/>
      <c r="O32" s="1201"/>
      <c r="P32" s="1201"/>
      <c r="Q32" s="1201"/>
      <c r="R32" s="1201"/>
      <c r="S32" s="1201"/>
      <c r="T32" s="1201"/>
      <c r="U32" s="1201"/>
      <c r="V32" s="1201"/>
      <c r="W32" s="1196"/>
      <c r="X32" s="1195"/>
      <c r="Y32" s="1195"/>
      <c r="Z32" s="1195"/>
      <c r="AA32" s="1195"/>
      <c r="AB32" s="1195"/>
      <c r="AC32" s="1195"/>
      <c r="AD32" s="1195"/>
      <c r="AE32" s="1195"/>
      <c r="AF32" s="1195"/>
      <c r="AG32" s="1195"/>
      <c r="AH32" s="1195"/>
    </row>
    <row r="33" spans="2:34" s="360" customFormat="1" ht="27.75" customHeight="1" x14ac:dyDescent="0.2">
      <c r="B33" s="1823"/>
      <c r="C33" s="1197" t="s">
        <v>1085</v>
      </c>
      <c r="D33" s="1725">
        <v>3.3516641505162814E-2</v>
      </c>
      <c r="E33" s="1198">
        <v>7.4133747654362301</v>
      </c>
      <c r="F33" s="1198">
        <v>6.9931870085245329</v>
      </c>
      <c r="G33" s="1198">
        <v>7.0420317921846403</v>
      </c>
      <c r="H33" s="1198">
        <v>7.4161302100493529</v>
      </c>
      <c r="I33" s="1198">
        <v>7.4420894932672885</v>
      </c>
      <c r="J33" s="1198">
        <v>8.1867994211968629</v>
      </c>
      <c r="K33" s="1198">
        <v>8.3485508095474366</v>
      </c>
      <c r="L33" s="1652">
        <v>7.0066265417231248</v>
      </c>
      <c r="N33" s="1201"/>
      <c r="O33" s="1201"/>
      <c r="P33" s="1201"/>
      <c r="Q33" s="1201"/>
      <c r="R33" s="1201"/>
      <c r="S33" s="1201"/>
      <c r="T33" s="1201"/>
      <c r="U33" s="1201"/>
      <c r="V33" s="1201"/>
      <c r="W33" s="1196"/>
      <c r="X33" s="1195"/>
      <c r="Y33" s="1195"/>
      <c r="Z33" s="1195"/>
      <c r="AA33" s="1195"/>
      <c r="AB33" s="1195"/>
      <c r="AC33" s="1195"/>
      <c r="AD33" s="1195"/>
      <c r="AE33" s="1195"/>
      <c r="AF33" s="1195"/>
      <c r="AG33" s="1195"/>
      <c r="AH33" s="1195"/>
    </row>
    <row r="34" spans="2:34" s="360" customFormat="1" ht="27.75" customHeight="1" x14ac:dyDescent="0.2">
      <c r="B34" s="1823"/>
      <c r="C34" s="1197" t="s">
        <v>1086</v>
      </c>
      <c r="D34" s="1725">
        <v>3.2470048948106914E-2</v>
      </c>
      <c r="E34" s="1198">
        <v>7.4131848264888625</v>
      </c>
      <c r="F34" s="1198">
        <v>6.9924314655179369</v>
      </c>
      <c r="G34" s="1198">
        <v>7.0380840231204456</v>
      </c>
      <c r="H34" s="1198">
        <v>7.4148623255021207</v>
      </c>
      <c r="I34" s="1198">
        <v>7.4451104559142598</v>
      </c>
      <c r="J34" s="1198">
        <v>8.1955873036415863</v>
      </c>
      <c r="K34" s="1198">
        <v>8.3589657271200242</v>
      </c>
      <c r="L34" s="1652">
        <v>7.0065065596861809</v>
      </c>
      <c r="N34" s="1201"/>
      <c r="O34" s="1201"/>
      <c r="P34" s="1201"/>
      <c r="Q34" s="1201"/>
      <c r="R34" s="1201"/>
      <c r="S34" s="1201"/>
      <c r="T34" s="1201"/>
      <c r="U34" s="1201"/>
      <c r="V34" s="1201"/>
      <c r="W34" s="1196"/>
      <c r="X34" s="1195"/>
      <c r="Y34" s="1195"/>
      <c r="Z34" s="1195"/>
      <c r="AA34" s="1195"/>
      <c r="AB34" s="1195"/>
      <c r="AC34" s="1195"/>
      <c r="AD34" s="1195"/>
      <c r="AE34" s="1195"/>
      <c r="AF34" s="1195"/>
      <c r="AG34" s="1195"/>
      <c r="AH34" s="1195"/>
    </row>
    <row r="35" spans="2:34" s="360" customFormat="1" ht="27.75" customHeight="1" x14ac:dyDescent="0.2">
      <c r="B35" s="1823"/>
      <c r="C35" s="1197" t="s">
        <v>1087</v>
      </c>
      <c r="D35" s="1725">
        <v>3.1250355584022123E-2</v>
      </c>
      <c r="E35" s="1198">
        <v>7.4159396600704532</v>
      </c>
      <c r="F35" s="1198">
        <v>6.9926248023515436</v>
      </c>
      <c r="G35" s="1198">
        <v>7.0525162958616248</v>
      </c>
      <c r="H35" s="1198">
        <v>7.4154109820297842</v>
      </c>
      <c r="I35" s="1198">
        <v>7.4601829030148394</v>
      </c>
      <c r="J35" s="1198">
        <v>8.1972265309383978</v>
      </c>
      <c r="K35" s="1198">
        <v>8.5264774372775936</v>
      </c>
      <c r="L35" s="1652">
        <v>7.0069700779164776</v>
      </c>
      <c r="N35" s="1201"/>
      <c r="O35" s="1201"/>
      <c r="P35" s="1201"/>
      <c r="Q35" s="1201"/>
      <c r="R35" s="1201"/>
      <c r="S35" s="1201"/>
      <c r="T35" s="1201"/>
      <c r="U35" s="1201"/>
      <c r="V35" s="1201"/>
      <c r="W35" s="1196"/>
      <c r="X35" s="1195"/>
      <c r="Y35" s="1195"/>
      <c r="Z35" s="1195"/>
      <c r="AA35" s="1195"/>
      <c r="AB35" s="1195"/>
      <c r="AC35" s="1195"/>
      <c r="AD35" s="1195"/>
      <c r="AE35" s="1195"/>
      <c r="AF35" s="1195"/>
      <c r="AG35" s="1195"/>
      <c r="AH35" s="1195"/>
    </row>
    <row r="36" spans="2:34" s="360" customFormat="1" ht="27.75" customHeight="1" x14ac:dyDescent="0.2">
      <c r="B36" s="1823"/>
      <c r="C36" s="1197" t="s">
        <v>1088</v>
      </c>
      <c r="D36" s="1725">
        <v>3.1442621905755599E-2</v>
      </c>
      <c r="E36" s="1198">
        <v>7.4213432378551474</v>
      </c>
      <c r="F36" s="1198">
        <v>6.9921292451689334</v>
      </c>
      <c r="G36" s="1198">
        <v>7.0471532382845981</v>
      </c>
      <c r="H36" s="1198">
        <v>7.4194253307999256</v>
      </c>
      <c r="I36" s="1198">
        <v>7.4769435423496189</v>
      </c>
      <c r="J36" s="1198">
        <v>8.1919351135483502</v>
      </c>
      <c r="K36" s="1198">
        <v>8.5559733493861589</v>
      </c>
      <c r="L36" s="1652">
        <v>7.0068663227913497</v>
      </c>
      <c r="N36" s="1201"/>
      <c r="O36" s="1201"/>
      <c r="P36" s="1201"/>
      <c r="Q36" s="1201"/>
      <c r="R36" s="1201"/>
      <c r="S36" s="1201"/>
      <c r="T36" s="1201"/>
      <c r="U36" s="1201"/>
      <c r="V36" s="1201"/>
      <c r="W36" s="1196"/>
      <c r="X36" s="1195"/>
      <c r="Y36" s="1195"/>
      <c r="Z36" s="1195"/>
      <c r="AA36" s="1195"/>
      <c r="AB36" s="1195"/>
      <c r="AC36" s="1195"/>
      <c r="AD36" s="1195"/>
      <c r="AE36" s="1195"/>
      <c r="AF36" s="1195"/>
      <c r="AG36" s="1195"/>
      <c r="AH36" s="1195"/>
    </row>
    <row r="37" spans="2:34" s="360" customFormat="1" ht="27.75" customHeight="1" x14ac:dyDescent="0.2">
      <c r="B37" s="1823"/>
      <c r="C37" s="1197" t="s">
        <v>1089</v>
      </c>
      <c r="D37" s="1725">
        <v>3.0199854386037943E-2</v>
      </c>
      <c r="E37" s="1198">
        <v>7.3524014175666244</v>
      </c>
      <c r="F37" s="1198">
        <v>6.9916547437107734</v>
      </c>
      <c r="G37" s="1198">
        <v>7.0394715259836804</v>
      </c>
      <c r="H37" s="1198">
        <v>7.4221411567702438</v>
      </c>
      <c r="I37" s="1198">
        <v>7.4826046399375556</v>
      </c>
      <c r="J37" s="1198">
        <v>8.1784104897853336</v>
      </c>
      <c r="K37" s="1198">
        <v>8.5425897101182056</v>
      </c>
      <c r="L37" s="1652">
        <v>7.006644592537727</v>
      </c>
      <c r="N37" s="1201"/>
      <c r="O37" s="1201"/>
      <c r="P37" s="1201"/>
      <c r="Q37" s="1201"/>
      <c r="R37" s="1201"/>
      <c r="S37" s="1201"/>
      <c r="T37" s="1201"/>
      <c r="U37" s="1201"/>
      <c r="V37" s="1201"/>
      <c r="W37" s="1196"/>
      <c r="X37" s="1195"/>
      <c r="Y37" s="1195"/>
      <c r="Z37" s="1195"/>
      <c r="AA37" s="1195"/>
      <c r="AB37" s="1195"/>
      <c r="AC37" s="1195"/>
      <c r="AD37" s="1195"/>
      <c r="AE37" s="1195"/>
      <c r="AF37" s="1195"/>
      <c r="AG37" s="1195"/>
      <c r="AH37" s="1195"/>
    </row>
    <row r="38" spans="2:34" s="360" customFormat="1" ht="27.75" customHeight="1" x14ac:dyDescent="0.2">
      <c r="B38" s="1823"/>
      <c r="C38" s="1197" t="s">
        <v>1090</v>
      </c>
      <c r="D38" s="1725">
        <v>3.4088164985847318E-2</v>
      </c>
      <c r="E38" s="1198">
        <v>7.3641780558271694</v>
      </c>
      <c r="F38" s="1198">
        <v>6.9928330514121129</v>
      </c>
      <c r="G38" s="1198">
        <v>7.0487460842575764</v>
      </c>
      <c r="H38" s="1198">
        <v>7.4161353931172362</v>
      </c>
      <c r="I38" s="1198">
        <v>7.4746363116030921</v>
      </c>
      <c r="J38" s="1198">
        <v>8.1823055652371224</v>
      </c>
      <c r="K38" s="1198">
        <v>8.5384165004142289</v>
      </c>
      <c r="L38" s="1652">
        <v>7.0078055276470765</v>
      </c>
      <c r="N38" s="1201"/>
      <c r="O38" s="1201"/>
      <c r="P38" s="1201"/>
      <c r="Q38" s="1201"/>
      <c r="R38" s="1201"/>
      <c r="S38" s="1201"/>
      <c r="T38" s="1201"/>
      <c r="U38" s="1201"/>
      <c r="V38" s="1201"/>
      <c r="W38" s="1196"/>
      <c r="X38" s="1195"/>
      <c r="Y38" s="1195"/>
      <c r="Z38" s="1195"/>
      <c r="AA38" s="1195"/>
      <c r="AB38" s="1195"/>
      <c r="AC38" s="1195"/>
      <c r="AD38" s="1195"/>
      <c r="AE38" s="1195"/>
      <c r="AF38" s="1195"/>
      <c r="AG38" s="1195"/>
      <c r="AH38" s="1195"/>
    </row>
    <row r="39" spans="2:34" s="360" customFormat="1" ht="27.75" customHeight="1" x14ac:dyDescent="0.2">
      <c r="B39" s="1823"/>
      <c r="C39" s="1197" t="s">
        <v>1091</v>
      </c>
      <c r="D39" s="1725">
        <v>3.3993067940940508E-2</v>
      </c>
      <c r="E39" s="1198">
        <v>7.36490801944836</v>
      </c>
      <c r="F39" s="1198">
        <v>6.9924263829364603</v>
      </c>
      <c r="G39" s="1198">
        <v>7.0527596882173</v>
      </c>
      <c r="H39" s="1198">
        <v>7.4226240303501836</v>
      </c>
      <c r="I39" s="1198">
        <v>7.5344298549704165</v>
      </c>
      <c r="J39" s="1198">
        <v>8.1871417112217326</v>
      </c>
      <c r="K39" s="1198">
        <v>9.1269270217830982</v>
      </c>
      <c r="L39" s="1652">
        <v>7.0071775459021861</v>
      </c>
      <c r="N39" s="1201"/>
      <c r="O39" s="1201"/>
      <c r="P39" s="1201"/>
      <c r="Q39" s="1201"/>
      <c r="R39" s="1201"/>
      <c r="S39" s="1201"/>
      <c r="T39" s="1201"/>
      <c r="U39" s="1201"/>
      <c r="V39" s="1201"/>
      <c r="W39" s="1196"/>
      <c r="X39" s="1195"/>
      <c r="Y39" s="1195"/>
      <c r="Z39" s="1195"/>
      <c r="AA39" s="1195"/>
      <c r="AB39" s="1195"/>
      <c r="AC39" s="1195"/>
      <c r="AD39" s="1195"/>
      <c r="AE39" s="1195"/>
      <c r="AF39" s="1195"/>
      <c r="AG39" s="1195"/>
      <c r="AH39" s="1195"/>
    </row>
    <row r="40" spans="2:34" s="360" customFormat="1" ht="27.75" customHeight="1" x14ac:dyDescent="0.2">
      <c r="B40" s="1823"/>
      <c r="C40" s="1197" t="s">
        <v>1092</v>
      </c>
      <c r="D40" s="1725">
        <v>3.4796366069368034E-2</v>
      </c>
      <c r="E40" s="1198">
        <v>7.3650546346136156</v>
      </c>
      <c r="F40" s="1198">
        <v>6.9924514219449829</v>
      </c>
      <c r="G40" s="1198">
        <v>7.065488607187417</v>
      </c>
      <c r="H40" s="1198">
        <v>7.4275288923183709</v>
      </c>
      <c r="I40" s="1198">
        <v>7.5488552776658793</v>
      </c>
      <c r="J40" s="1198">
        <v>8.1863433853373433</v>
      </c>
      <c r="K40" s="1198">
        <v>8.5243280042025518</v>
      </c>
      <c r="L40" s="1652">
        <v>7.0083347919673455</v>
      </c>
      <c r="N40" s="1201"/>
      <c r="O40" s="1201"/>
      <c r="P40" s="1201"/>
      <c r="Q40" s="1201"/>
      <c r="R40" s="1201"/>
      <c r="S40" s="1201"/>
      <c r="T40" s="1201"/>
      <c r="U40" s="1201"/>
      <c r="V40" s="1201"/>
      <c r="W40" s="1196"/>
      <c r="X40" s="1195"/>
      <c r="Y40" s="1195"/>
      <c r="Z40" s="1195"/>
      <c r="AA40" s="1195"/>
      <c r="AB40" s="1195"/>
      <c r="AC40" s="1195"/>
      <c r="AD40" s="1195"/>
      <c r="AE40" s="1195"/>
      <c r="AF40" s="1195"/>
      <c r="AG40" s="1195"/>
      <c r="AH40" s="1195"/>
    </row>
    <row r="41" spans="2:34" s="360" customFormat="1" ht="27.75" customHeight="1" thickBot="1" x14ac:dyDescent="0.25">
      <c r="B41" s="1824"/>
      <c r="C41" s="1202" t="s">
        <v>1093</v>
      </c>
      <c r="D41" s="1727">
        <v>3.1600419139971074E-2</v>
      </c>
      <c r="E41" s="1583">
        <v>7.361106747888015</v>
      </c>
      <c r="F41" s="1583">
        <v>6.9906965960171235</v>
      </c>
      <c r="G41" s="1583">
        <v>7.0617580341206256</v>
      </c>
      <c r="H41" s="1583">
        <v>7.3895935053702875</v>
      </c>
      <c r="I41" s="1583">
        <v>7.5293220595049375</v>
      </c>
      <c r="J41" s="1583">
        <v>8.160752444646528</v>
      </c>
      <c r="K41" s="1583">
        <v>8.5716585636721181</v>
      </c>
      <c r="L41" s="1654">
        <v>7.00850125111144</v>
      </c>
      <c r="N41" s="1201"/>
      <c r="O41" s="1201"/>
      <c r="P41" s="1201"/>
      <c r="Q41" s="1201"/>
      <c r="R41" s="1201"/>
      <c r="S41" s="1201"/>
      <c r="T41" s="1201"/>
      <c r="U41" s="1201"/>
      <c r="V41" s="1201"/>
      <c r="W41" s="1196"/>
      <c r="X41" s="1195"/>
      <c r="Y41" s="1195"/>
      <c r="Z41" s="1195"/>
      <c r="AA41" s="1195"/>
      <c r="AB41" s="1195"/>
      <c r="AC41" s="1195"/>
      <c r="AD41" s="1195"/>
      <c r="AE41" s="1195"/>
      <c r="AF41" s="1195"/>
      <c r="AG41" s="1195"/>
      <c r="AH41" s="1195"/>
    </row>
    <row r="42" spans="2:34" s="783" customFormat="1" ht="12.75" customHeight="1" thickTop="1" x14ac:dyDescent="0.2">
      <c r="B42" s="804"/>
      <c r="C42" s="804"/>
      <c r="D42" s="805"/>
      <c r="E42" s="805"/>
      <c r="F42" s="805"/>
      <c r="G42" s="805"/>
      <c r="H42" s="805"/>
      <c r="I42" s="805"/>
      <c r="J42" s="805"/>
      <c r="K42" s="805"/>
      <c r="L42" s="805"/>
      <c r="Q42" s="806"/>
      <c r="R42" s="806"/>
      <c r="S42" s="806"/>
      <c r="T42" s="806"/>
      <c r="U42" s="806"/>
      <c r="V42" s="806"/>
      <c r="W42" s="806"/>
      <c r="X42" s="806"/>
      <c r="Y42" s="806"/>
      <c r="Z42" s="806"/>
      <c r="AA42" s="806"/>
      <c r="AB42" s="806"/>
      <c r="AC42" s="806"/>
      <c r="AD42" s="806"/>
      <c r="AE42" s="806"/>
      <c r="AF42" s="806"/>
      <c r="AG42" s="806"/>
      <c r="AH42" s="806"/>
    </row>
    <row r="43" spans="2:34" s="793" customFormat="1" ht="21.75" customHeight="1" x14ac:dyDescent="0.2">
      <c r="B43" s="1817" t="s">
        <v>1529</v>
      </c>
      <c r="C43" s="1817"/>
      <c r="K43" s="1818" t="s">
        <v>1721</v>
      </c>
      <c r="L43" s="1818"/>
      <c r="Q43" s="807"/>
      <c r="R43" s="807"/>
      <c r="S43" s="807"/>
      <c r="T43" s="807"/>
      <c r="U43" s="807"/>
      <c r="V43" s="807"/>
      <c r="W43" s="807"/>
      <c r="X43" s="807"/>
      <c r="Y43" s="807"/>
      <c r="Z43" s="807"/>
      <c r="AA43" s="807"/>
      <c r="AB43" s="807"/>
      <c r="AC43" s="807"/>
      <c r="AD43" s="807"/>
      <c r="AE43" s="807"/>
      <c r="AF43" s="807"/>
      <c r="AG43" s="807"/>
      <c r="AH43" s="807"/>
    </row>
    <row r="44" spans="2:34" s="793" customFormat="1" ht="21.75" customHeight="1" x14ac:dyDescent="0.2">
      <c r="B44" s="808" t="s">
        <v>1435</v>
      </c>
      <c r="C44" s="808"/>
      <c r="D44" s="809"/>
      <c r="E44" s="809"/>
      <c r="F44" s="809"/>
      <c r="G44" s="809"/>
      <c r="H44" s="679"/>
      <c r="I44" s="679"/>
      <c r="J44" s="679"/>
      <c r="K44" s="679"/>
      <c r="L44" s="810" t="s">
        <v>1534</v>
      </c>
      <c r="Q44" s="807"/>
      <c r="R44" s="807"/>
      <c r="S44" s="807"/>
      <c r="T44" s="807"/>
      <c r="U44" s="807"/>
      <c r="V44" s="807"/>
      <c r="W44" s="807"/>
      <c r="X44" s="807"/>
      <c r="Y44" s="807"/>
      <c r="Z44" s="807"/>
      <c r="AA44" s="807"/>
      <c r="AB44" s="807"/>
      <c r="AC44" s="807"/>
      <c r="AD44" s="807"/>
      <c r="AE44" s="807"/>
      <c r="AF44" s="807"/>
      <c r="AG44" s="807"/>
      <c r="AH44" s="807"/>
    </row>
    <row r="45" spans="2:34" s="783" customFormat="1" ht="8.25" customHeight="1" x14ac:dyDescent="0.2">
      <c r="Q45" s="806"/>
      <c r="R45" s="806"/>
      <c r="S45" s="806"/>
      <c r="T45" s="806"/>
      <c r="U45" s="806"/>
      <c r="V45" s="806"/>
      <c r="W45" s="806"/>
      <c r="X45" s="806"/>
      <c r="Y45" s="806"/>
      <c r="Z45" s="806"/>
      <c r="AA45" s="806"/>
      <c r="AB45" s="806"/>
      <c r="AC45" s="806"/>
      <c r="AD45" s="806"/>
      <c r="AE45" s="806"/>
      <c r="AF45" s="806"/>
      <c r="AG45" s="806"/>
      <c r="AH45" s="806"/>
    </row>
    <row r="46" spans="2:34" s="783" customFormat="1" ht="8.25" customHeight="1" x14ac:dyDescent="0.2">
      <c r="Q46" s="806"/>
      <c r="R46" s="806"/>
      <c r="S46" s="806"/>
      <c r="T46" s="806"/>
      <c r="U46" s="806"/>
      <c r="V46" s="806"/>
      <c r="W46" s="806"/>
      <c r="X46" s="806"/>
      <c r="Y46" s="806"/>
      <c r="Z46" s="806"/>
      <c r="AA46" s="806"/>
      <c r="AB46" s="806"/>
      <c r="AC46" s="806"/>
      <c r="AD46" s="806"/>
      <c r="AE46" s="806"/>
      <c r="AF46" s="806"/>
      <c r="AG46" s="806"/>
      <c r="AH46" s="806"/>
    </row>
    <row r="47" spans="2:34" s="783" customFormat="1" ht="36.75" x14ac:dyDescent="0.2">
      <c r="B47" s="1788" t="s">
        <v>1798</v>
      </c>
      <c r="C47" s="1788"/>
      <c r="D47" s="1788"/>
      <c r="E47" s="1788"/>
      <c r="F47" s="1788"/>
      <c r="G47" s="1788"/>
      <c r="H47" s="1788"/>
      <c r="I47" s="1788"/>
      <c r="J47" s="1788"/>
      <c r="K47" s="1788"/>
      <c r="L47" s="1788"/>
      <c r="Q47" s="806"/>
      <c r="R47" s="806"/>
      <c r="S47" s="806"/>
      <c r="T47" s="806"/>
      <c r="U47" s="806"/>
      <c r="V47" s="806"/>
      <c r="W47" s="806"/>
      <c r="X47" s="806"/>
      <c r="Y47" s="806"/>
      <c r="Z47" s="806"/>
      <c r="AA47" s="806"/>
      <c r="AB47" s="806"/>
      <c r="AC47" s="806"/>
      <c r="AD47" s="806"/>
      <c r="AE47" s="806"/>
      <c r="AF47" s="806"/>
      <c r="AG47" s="806"/>
      <c r="AH47" s="806"/>
    </row>
    <row r="48" spans="2:34" s="783" customFormat="1" ht="9.75" customHeight="1" x14ac:dyDescent="0.2">
      <c r="B48" s="789"/>
      <c r="C48" s="789"/>
      <c r="D48" s="811"/>
      <c r="E48" s="811"/>
      <c r="F48" s="811"/>
      <c r="G48" s="811"/>
      <c r="H48" s="811"/>
      <c r="I48" s="811"/>
      <c r="J48" s="811"/>
      <c r="K48" s="811"/>
      <c r="L48" s="811"/>
      <c r="Q48" s="806"/>
      <c r="R48" s="806"/>
      <c r="S48" s="806"/>
      <c r="T48" s="806"/>
      <c r="U48" s="806"/>
      <c r="V48" s="806"/>
      <c r="W48" s="806"/>
      <c r="X48" s="806"/>
      <c r="Y48" s="806"/>
      <c r="Z48" s="806"/>
      <c r="AA48" s="806"/>
      <c r="AB48" s="806"/>
      <c r="AC48" s="806"/>
      <c r="AD48" s="806"/>
      <c r="AE48" s="806"/>
      <c r="AF48" s="806"/>
      <c r="AG48" s="806"/>
      <c r="AH48" s="806"/>
    </row>
    <row r="49" spans="2:34" s="783" customFormat="1" ht="36.75" x14ac:dyDescent="0.2">
      <c r="B49" s="1788" t="s">
        <v>1799</v>
      </c>
      <c r="C49" s="1788"/>
      <c r="D49" s="1788"/>
      <c r="E49" s="1788"/>
      <c r="F49" s="1788"/>
      <c r="G49" s="1788"/>
      <c r="H49" s="1788"/>
      <c r="I49" s="1788"/>
      <c r="J49" s="1788"/>
      <c r="K49" s="1788"/>
      <c r="L49" s="1788"/>
      <c r="Q49" s="806"/>
      <c r="R49" s="806"/>
      <c r="S49" s="806"/>
      <c r="T49" s="806"/>
      <c r="U49" s="806"/>
      <c r="V49" s="806"/>
      <c r="W49" s="806"/>
      <c r="X49" s="806"/>
      <c r="Y49" s="806"/>
      <c r="Z49" s="806"/>
      <c r="AA49" s="806"/>
      <c r="AB49" s="806"/>
      <c r="AC49" s="806"/>
      <c r="AD49" s="806"/>
      <c r="AE49" s="806"/>
      <c r="AF49" s="806"/>
      <c r="AG49" s="806"/>
      <c r="AH49" s="806"/>
    </row>
    <row r="50" spans="2:34" s="783" customFormat="1" ht="11.25" customHeight="1" x14ac:dyDescent="0.2">
      <c r="Q50" s="806"/>
      <c r="R50" s="806"/>
      <c r="S50" s="806"/>
      <c r="T50" s="806"/>
      <c r="U50" s="806"/>
      <c r="V50" s="806"/>
      <c r="W50" s="806"/>
      <c r="X50" s="806"/>
      <c r="Y50" s="806"/>
      <c r="Z50" s="806"/>
      <c r="AA50" s="806"/>
      <c r="AB50" s="806"/>
      <c r="AC50" s="806"/>
      <c r="AD50" s="806"/>
      <c r="AE50" s="806"/>
      <c r="AF50" s="806"/>
      <c r="AG50" s="806"/>
      <c r="AH50" s="806"/>
    </row>
    <row r="51" spans="2:34" s="793" customFormat="1" ht="22.5" x14ac:dyDescent="0.2">
      <c r="B51" s="1833" t="s">
        <v>1735</v>
      </c>
      <c r="C51" s="1833"/>
      <c r="L51" s="679" t="s">
        <v>1734</v>
      </c>
      <c r="Q51" s="807"/>
      <c r="R51" s="807"/>
      <c r="S51" s="807"/>
      <c r="T51" s="807"/>
      <c r="U51" s="807"/>
      <c r="V51" s="807"/>
      <c r="W51" s="807"/>
      <c r="X51" s="807"/>
      <c r="Y51" s="807"/>
      <c r="Z51" s="807"/>
      <c r="AA51" s="807"/>
      <c r="AB51" s="807"/>
      <c r="AC51" s="807"/>
      <c r="AD51" s="807"/>
      <c r="AE51" s="807"/>
      <c r="AF51" s="807"/>
      <c r="AG51" s="807"/>
      <c r="AH51" s="807"/>
    </row>
    <row r="52" spans="2:34" s="783" customFormat="1" ht="15.75" thickBot="1" x14ac:dyDescent="0.25">
      <c r="Q52" s="806"/>
      <c r="R52" s="806"/>
      <c r="S52" s="806"/>
      <c r="T52" s="806"/>
      <c r="U52" s="806"/>
      <c r="V52" s="806"/>
      <c r="W52" s="806"/>
      <c r="X52" s="806"/>
      <c r="Y52" s="806"/>
      <c r="Z52" s="806"/>
      <c r="AA52" s="806"/>
      <c r="AB52" s="806"/>
      <c r="AC52" s="806"/>
      <c r="AD52" s="806"/>
      <c r="AE52" s="806"/>
      <c r="AF52" s="806"/>
      <c r="AG52" s="806"/>
      <c r="AH52" s="806"/>
    </row>
    <row r="53" spans="2:34" s="754" customFormat="1" ht="31.5" thickTop="1" x14ac:dyDescent="0.2">
      <c r="B53" s="1830" t="s">
        <v>883</v>
      </c>
      <c r="C53" s="1831"/>
      <c r="D53" s="812" t="s">
        <v>1095</v>
      </c>
      <c r="E53" s="1827" t="s">
        <v>1893</v>
      </c>
      <c r="F53" s="1828"/>
      <c r="G53" s="1829"/>
      <c r="H53" s="1827" t="s">
        <v>1618</v>
      </c>
      <c r="I53" s="1828"/>
      <c r="J53" s="1828"/>
      <c r="K53" s="1828"/>
      <c r="L53" s="1832"/>
      <c r="Q53" s="803"/>
      <c r="R53" s="803"/>
      <c r="S53" s="803"/>
      <c r="T53" s="803"/>
      <c r="U53" s="803"/>
      <c r="V53" s="803"/>
      <c r="W53" s="803"/>
      <c r="X53" s="803"/>
      <c r="Y53" s="803"/>
      <c r="Z53" s="803"/>
      <c r="AA53" s="803"/>
      <c r="AB53" s="803"/>
      <c r="AC53" s="803"/>
      <c r="AD53" s="803"/>
      <c r="AE53" s="803"/>
      <c r="AF53" s="803"/>
      <c r="AG53" s="803"/>
      <c r="AH53" s="803"/>
    </row>
    <row r="54" spans="2:34" s="754" customFormat="1" ht="30.75" x14ac:dyDescent="0.2">
      <c r="B54" s="1840" t="s">
        <v>882</v>
      </c>
      <c r="C54" s="1838"/>
      <c r="D54" s="1838" t="s">
        <v>1096</v>
      </c>
      <c r="E54" s="1657" t="s">
        <v>1097</v>
      </c>
      <c r="F54" s="1657" t="s">
        <v>1098</v>
      </c>
      <c r="G54" s="699" t="s">
        <v>1099</v>
      </c>
      <c r="H54" s="699" t="s">
        <v>1100</v>
      </c>
      <c r="I54" s="699" t="s">
        <v>1101</v>
      </c>
      <c r="J54" s="699" t="s">
        <v>1103</v>
      </c>
      <c r="K54" s="699" t="s">
        <v>1102</v>
      </c>
      <c r="L54" s="813" t="s">
        <v>1106</v>
      </c>
      <c r="Q54" s="803"/>
      <c r="R54" s="803"/>
      <c r="S54" s="803"/>
      <c r="T54" s="803"/>
      <c r="U54" s="803"/>
      <c r="V54" s="803"/>
      <c r="W54" s="803"/>
      <c r="X54" s="803"/>
      <c r="Y54" s="803"/>
      <c r="Z54" s="803"/>
      <c r="AA54" s="803"/>
      <c r="AB54" s="803"/>
      <c r="AC54" s="803"/>
      <c r="AD54" s="803"/>
      <c r="AE54" s="803"/>
      <c r="AF54" s="803"/>
      <c r="AG54" s="803"/>
      <c r="AH54" s="803"/>
    </row>
    <row r="55" spans="2:34" s="754" customFormat="1" ht="30.75" x14ac:dyDescent="0.2">
      <c r="B55" s="1841"/>
      <c r="C55" s="1839"/>
      <c r="D55" s="1839"/>
      <c r="E55" s="814" t="s">
        <v>1104</v>
      </c>
      <c r="F55" s="814" t="s">
        <v>1105</v>
      </c>
      <c r="G55" s="814" t="s">
        <v>1107</v>
      </c>
      <c r="H55" s="814" t="s">
        <v>1111</v>
      </c>
      <c r="I55" s="814" t="s">
        <v>1108</v>
      </c>
      <c r="J55" s="814" t="s">
        <v>1112</v>
      </c>
      <c r="K55" s="814" t="s">
        <v>1109</v>
      </c>
      <c r="L55" s="815" t="s">
        <v>1110</v>
      </c>
      <c r="Q55" s="803"/>
      <c r="R55" s="803"/>
      <c r="S55" s="803"/>
      <c r="T55" s="803"/>
      <c r="U55" s="803"/>
      <c r="V55" s="803"/>
      <c r="W55" s="803"/>
      <c r="X55" s="803"/>
      <c r="Y55" s="803"/>
      <c r="Z55" s="803"/>
      <c r="AA55" s="803"/>
      <c r="AB55" s="803"/>
      <c r="AC55" s="803"/>
      <c r="AD55" s="803"/>
      <c r="AE55" s="803"/>
      <c r="AF55" s="803"/>
      <c r="AG55" s="803"/>
      <c r="AH55" s="803"/>
    </row>
    <row r="56" spans="2:34" s="360" customFormat="1" ht="27.95" customHeight="1" x14ac:dyDescent="0.2">
      <c r="B56" s="1821">
        <v>2015</v>
      </c>
      <c r="C56" s="1822"/>
      <c r="D56" s="1581">
        <v>11.623713658050523</v>
      </c>
      <c r="E56" s="1581">
        <v>9.0633009738776984</v>
      </c>
      <c r="F56" s="1581">
        <v>11.463573331759846</v>
      </c>
      <c r="G56" s="1581">
        <v>12.087454303582657</v>
      </c>
      <c r="H56" s="1581">
        <v>13.50844080874484</v>
      </c>
      <c r="I56" s="1581">
        <v>11.676178502918257</v>
      </c>
      <c r="J56" s="1581">
        <v>12.261425543555848</v>
      </c>
      <c r="K56" s="1581">
        <v>13.182426014332924</v>
      </c>
      <c r="L56" s="1477">
        <v>12.657117717387967</v>
      </c>
      <c r="N56" s="1194"/>
      <c r="O56" s="1194"/>
      <c r="P56" s="1194"/>
      <c r="Q56" s="1194"/>
      <c r="R56" s="1194"/>
      <c r="S56" s="1194"/>
      <c r="T56" s="1194"/>
      <c r="U56" s="1194"/>
      <c r="V56" s="1194"/>
      <c r="W56" s="1194"/>
      <c r="X56" s="1194"/>
      <c r="Y56" s="1194"/>
      <c r="Z56" s="1194"/>
      <c r="AA56" s="1194"/>
      <c r="AB56" s="1195"/>
      <c r="AC56" s="1195"/>
      <c r="AD56" s="1195"/>
      <c r="AE56" s="1195"/>
      <c r="AF56" s="1195"/>
      <c r="AG56" s="1195"/>
      <c r="AH56" s="1195"/>
    </row>
    <row r="57" spans="2:34" s="360" customFormat="1" ht="27.95" customHeight="1" x14ac:dyDescent="0.2">
      <c r="B57" s="1821">
        <v>2016</v>
      </c>
      <c r="C57" s="1822"/>
      <c r="D57" s="1581">
        <v>13.790731142454597</v>
      </c>
      <c r="E57" s="1581">
        <v>9.2140176939733163</v>
      </c>
      <c r="F57" s="1581">
        <v>10.582531239229315</v>
      </c>
      <c r="G57" s="1581">
        <v>12.00697039427528</v>
      </c>
      <c r="H57" s="1581">
        <v>13.373879458692686</v>
      </c>
      <c r="I57" s="1581">
        <v>11.512317980677263</v>
      </c>
      <c r="J57" s="1581">
        <v>13.198014211838505</v>
      </c>
      <c r="K57" s="1581">
        <v>13.190266370829232</v>
      </c>
      <c r="L57" s="1477">
        <v>12.818619505509421</v>
      </c>
      <c r="N57" s="1194"/>
      <c r="O57" s="1194"/>
      <c r="P57" s="1194"/>
      <c r="Q57" s="1194"/>
      <c r="R57" s="1194"/>
      <c r="S57" s="1194"/>
      <c r="T57" s="1194"/>
      <c r="U57" s="1194"/>
      <c r="V57" s="1194"/>
      <c r="W57" s="1194"/>
      <c r="X57" s="1194"/>
      <c r="Y57" s="1194"/>
      <c r="Z57" s="1194"/>
      <c r="AA57" s="1194"/>
      <c r="AB57" s="1195"/>
      <c r="AC57" s="1195"/>
      <c r="AD57" s="1195"/>
      <c r="AE57" s="1195"/>
      <c r="AF57" s="1195"/>
      <c r="AG57" s="1195"/>
      <c r="AH57" s="1195"/>
    </row>
    <row r="58" spans="2:34" s="360" customFormat="1" ht="27.95" customHeight="1" x14ac:dyDescent="0.2">
      <c r="B58" s="1821">
        <v>2017</v>
      </c>
      <c r="C58" s="1822"/>
      <c r="D58" s="1581">
        <v>15.426039470408723</v>
      </c>
      <c r="E58" s="1581">
        <v>9.1716031975665029</v>
      </c>
      <c r="F58" s="1581">
        <v>11.234347271183214</v>
      </c>
      <c r="G58" s="1581">
        <v>12.254310734623745</v>
      </c>
      <c r="H58" s="1581">
        <v>11.836503893157744</v>
      </c>
      <c r="I58" s="1581">
        <v>11.271858583085766</v>
      </c>
      <c r="J58" s="1581">
        <v>12.552406863540549</v>
      </c>
      <c r="K58" s="1581">
        <v>13.164659361370312</v>
      </c>
      <c r="L58" s="1477">
        <v>12.206357175288591</v>
      </c>
      <c r="N58" s="1194"/>
      <c r="O58" s="1194"/>
      <c r="P58" s="1194"/>
      <c r="Q58" s="1194"/>
      <c r="R58" s="1194"/>
      <c r="S58" s="1194"/>
      <c r="T58" s="1194"/>
      <c r="U58" s="1194"/>
      <c r="V58" s="1194"/>
      <c r="W58" s="1194"/>
      <c r="X58" s="1194"/>
      <c r="Y58" s="1194"/>
      <c r="Z58" s="1194"/>
      <c r="AA58" s="1194"/>
      <c r="AB58" s="1195"/>
      <c r="AC58" s="1195"/>
      <c r="AD58" s="1195"/>
      <c r="AE58" s="1195"/>
      <c r="AF58" s="1195"/>
      <c r="AG58" s="1195"/>
      <c r="AH58" s="1195"/>
    </row>
    <row r="59" spans="2:34" s="360" customFormat="1" ht="27.75" customHeight="1" x14ac:dyDescent="0.2">
      <c r="B59" s="1821">
        <v>2018</v>
      </c>
      <c r="C59" s="1822"/>
      <c r="D59" s="1581">
        <v>15.686921647311694</v>
      </c>
      <c r="E59" s="1581">
        <v>10.758546976773596</v>
      </c>
      <c r="F59" s="1581">
        <v>11.50992890342304</v>
      </c>
      <c r="G59" s="1581">
        <v>11.853535881327486</v>
      </c>
      <c r="H59" s="1581">
        <v>13.793152951955992</v>
      </c>
      <c r="I59" s="1581">
        <v>12.194821071200508</v>
      </c>
      <c r="J59" s="1581">
        <v>13.060436782817847</v>
      </c>
      <c r="K59" s="1581">
        <v>14.551691718298457</v>
      </c>
      <c r="L59" s="1477">
        <v>13.400025631068202</v>
      </c>
      <c r="N59" s="1194"/>
      <c r="O59" s="1194"/>
      <c r="P59" s="1194"/>
      <c r="Q59" s="1194"/>
      <c r="R59" s="1194"/>
      <c r="S59" s="1194"/>
      <c r="T59" s="1194"/>
      <c r="U59" s="1194"/>
      <c r="V59" s="1194"/>
      <c r="W59" s="1194"/>
      <c r="X59" s="1194"/>
      <c r="Y59" s="1194"/>
      <c r="Z59" s="1194"/>
      <c r="AA59" s="1194"/>
      <c r="AB59" s="1195"/>
      <c r="AC59" s="1195"/>
      <c r="AD59" s="1195"/>
      <c r="AE59" s="1195"/>
      <c r="AF59" s="1195"/>
      <c r="AG59" s="1195"/>
      <c r="AH59" s="1195"/>
    </row>
    <row r="60" spans="2:34" s="360" customFormat="1" ht="27.75" customHeight="1" x14ac:dyDescent="0.2">
      <c r="B60" s="1821">
        <v>2019</v>
      </c>
      <c r="C60" s="1822"/>
      <c r="D60" s="1581">
        <v>14.166233420756477</v>
      </c>
      <c r="E60" s="1581">
        <v>10.736901673761405</v>
      </c>
      <c r="F60" s="1581">
        <v>11.521170746428638</v>
      </c>
      <c r="G60" s="1581">
        <v>10.9561824761632</v>
      </c>
      <c r="H60" s="1581">
        <v>13.817610824590517</v>
      </c>
      <c r="I60" s="1581">
        <v>12.747493307191323</v>
      </c>
      <c r="J60" s="1581">
        <v>13.653591452998359</v>
      </c>
      <c r="K60" s="1581">
        <v>14.81019234281705</v>
      </c>
      <c r="L60" s="1477">
        <v>13.757221981899312</v>
      </c>
      <c r="N60" s="1194"/>
      <c r="O60" s="1194"/>
      <c r="P60" s="1194"/>
      <c r="Q60" s="1194"/>
      <c r="R60" s="1194"/>
      <c r="S60" s="1194"/>
      <c r="T60" s="1194"/>
      <c r="U60" s="1194"/>
      <c r="V60" s="1194"/>
      <c r="W60" s="1194"/>
      <c r="X60" s="1194"/>
      <c r="Y60" s="1194"/>
      <c r="Z60" s="1194"/>
      <c r="AA60" s="1194"/>
      <c r="AB60" s="1195"/>
      <c r="AC60" s="1195"/>
      <c r="AD60" s="1195"/>
      <c r="AE60" s="1195"/>
      <c r="AF60" s="1195"/>
      <c r="AG60" s="1195"/>
      <c r="AH60" s="1195"/>
    </row>
    <row r="61" spans="2:34" s="360" customFormat="1" ht="27.75" customHeight="1" x14ac:dyDescent="0.2">
      <c r="B61" s="1821">
        <v>2020</v>
      </c>
      <c r="C61" s="1822"/>
      <c r="D61" s="1581">
        <v>14.195451549722701</v>
      </c>
      <c r="E61" s="1581">
        <v>8.4416995299165904</v>
      </c>
      <c r="F61" s="1581">
        <v>11.450201763501207</v>
      </c>
      <c r="G61" s="1581">
        <v>12.194550680708771</v>
      </c>
      <c r="H61" s="1581">
        <v>13.484776365803326</v>
      </c>
      <c r="I61" s="1581">
        <v>12.871144854607245</v>
      </c>
      <c r="J61" s="1581">
        <v>14.175304414090769</v>
      </c>
      <c r="K61" s="1581">
        <v>14.09481647127963</v>
      </c>
      <c r="L61" s="1477">
        <v>13.656510526445242</v>
      </c>
      <c r="N61" s="1194"/>
      <c r="O61" s="1194"/>
      <c r="P61" s="1194"/>
      <c r="Q61" s="1194"/>
      <c r="R61" s="1194"/>
      <c r="S61" s="1194"/>
      <c r="T61" s="1194"/>
      <c r="U61" s="1194"/>
      <c r="V61" s="1194"/>
      <c r="W61" s="1194"/>
      <c r="X61" s="1194"/>
      <c r="Y61" s="1194"/>
      <c r="Z61" s="1194"/>
      <c r="AA61" s="1194"/>
      <c r="AB61" s="1195"/>
      <c r="AC61" s="1195"/>
      <c r="AD61" s="1195"/>
      <c r="AE61" s="1195"/>
      <c r="AF61" s="1195"/>
      <c r="AG61" s="1195"/>
      <c r="AH61" s="1195"/>
    </row>
    <row r="62" spans="2:34" s="360" customFormat="1" ht="27.75" customHeight="1" x14ac:dyDescent="0.2">
      <c r="B62" s="1825">
        <v>2019</v>
      </c>
      <c r="C62" s="1669" t="s">
        <v>1082</v>
      </c>
      <c r="D62" s="1670">
        <v>14.142883769218912</v>
      </c>
      <c r="E62" s="1670">
        <v>10.954957979599572</v>
      </c>
      <c r="F62" s="1670">
        <v>11.894413998549178</v>
      </c>
      <c r="G62" s="1670">
        <v>11.265252789114678</v>
      </c>
      <c r="H62" s="1670">
        <v>14.310488995936394</v>
      </c>
      <c r="I62" s="1670">
        <v>12.739113437129589</v>
      </c>
      <c r="J62" s="1670">
        <v>13.104740836077401</v>
      </c>
      <c r="K62" s="1670">
        <v>14.88787625746861</v>
      </c>
      <c r="L62" s="1582">
        <v>13.760554881652997</v>
      </c>
      <c r="N62" s="1196"/>
      <c r="O62" s="1196"/>
      <c r="P62" s="1196"/>
      <c r="Q62" s="1196"/>
      <c r="R62" s="1196"/>
      <c r="S62" s="1196"/>
      <c r="T62" s="1196"/>
      <c r="U62" s="1196"/>
      <c r="V62" s="1196"/>
      <c r="W62" s="1196"/>
      <c r="X62" s="1196"/>
      <c r="Y62" s="1196"/>
      <c r="Z62" s="1196"/>
      <c r="AA62" s="1195"/>
      <c r="AB62" s="1195"/>
      <c r="AC62" s="1195"/>
      <c r="AD62" s="1195"/>
      <c r="AE62" s="1195"/>
      <c r="AF62" s="1195"/>
      <c r="AG62" s="1195"/>
      <c r="AH62" s="1195"/>
    </row>
    <row r="63" spans="2:34" s="360" customFormat="1" ht="27.75" customHeight="1" x14ac:dyDescent="0.2">
      <c r="B63" s="1823"/>
      <c r="C63" s="1197" t="s">
        <v>1083</v>
      </c>
      <c r="D63" s="1198">
        <v>14.144370314001728</v>
      </c>
      <c r="E63" s="1198">
        <v>11.021987743321949</v>
      </c>
      <c r="F63" s="1198">
        <v>11.815829418650784</v>
      </c>
      <c r="G63" s="1198">
        <v>11.04758832064193</v>
      </c>
      <c r="H63" s="1198">
        <v>14.295493204556625</v>
      </c>
      <c r="I63" s="1198">
        <v>12.904201388390396</v>
      </c>
      <c r="J63" s="1198">
        <v>13.116878315880484</v>
      </c>
      <c r="K63" s="1198">
        <v>14.880436709971937</v>
      </c>
      <c r="L63" s="1199">
        <v>13.79925240469986</v>
      </c>
      <c r="N63" s="1196"/>
      <c r="O63" s="1196"/>
      <c r="P63" s="1196"/>
      <c r="Q63" s="1196"/>
      <c r="R63" s="1196"/>
      <c r="S63" s="1196"/>
      <c r="T63" s="1196"/>
      <c r="U63" s="1196"/>
      <c r="V63" s="1196"/>
      <c r="W63" s="1196"/>
      <c r="X63" s="1196"/>
      <c r="Y63" s="1196"/>
      <c r="Z63" s="1196"/>
      <c r="AA63" s="1195"/>
      <c r="AB63" s="1195"/>
      <c r="AC63" s="1195"/>
      <c r="AD63" s="1195"/>
      <c r="AE63" s="1195"/>
      <c r="AF63" s="1195"/>
      <c r="AG63" s="1195"/>
      <c r="AH63" s="1195"/>
    </row>
    <row r="64" spans="2:34" s="360" customFormat="1" ht="27.75" customHeight="1" x14ac:dyDescent="0.2">
      <c r="B64" s="1823"/>
      <c r="C64" s="1197" t="s">
        <v>1084</v>
      </c>
      <c r="D64" s="1198">
        <v>14.135526959778316</v>
      </c>
      <c r="E64" s="1198">
        <v>10.078724391465673</v>
      </c>
      <c r="F64" s="1198">
        <v>11.641231113722371</v>
      </c>
      <c r="G64" s="1198">
        <v>11.228073266959074</v>
      </c>
      <c r="H64" s="1198">
        <v>14.200864834727591</v>
      </c>
      <c r="I64" s="1198">
        <v>12.965746126767128</v>
      </c>
      <c r="J64" s="1198">
        <v>13.106229079033923</v>
      </c>
      <c r="K64" s="1198">
        <v>14.956258819224683</v>
      </c>
      <c r="L64" s="1199">
        <v>13.807274714938334</v>
      </c>
      <c r="N64" s="1196"/>
      <c r="O64" s="1196"/>
      <c r="P64" s="1196"/>
      <c r="Q64" s="1196"/>
      <c r="R64" s="1196"/>
      <c r="S64" s="1196"/>
      <c r="T64" s="1196"/>
      <c r="U64" s="1196"/>
      <c r="V64" s="1196"/>
      <c r="W64" s="1196"/>
      <c r="X64" s="1196"/>
      <c r="Y64" s="1196"/>
      <c r="Z64" s="1196"/>
      <c r="AA64" s="1195"/>
      <c r="AB64" s="1195"/>
      <c r="AC64" s="1195"/>
      <c r="AD64" s="1195"/>
      <c r="AE64" s="1195"/>
      <c r="AF64" s="1195"/>
      <c r="AG64" s="1195"/>
      <c r="AH64" s="1195"/>
    </row>
    <row r="65" spans="2:34" s="360" customFormat="1" ht="27.75" customHeight="1" x14ac:dyDescent="0.2">
      <c r="B65" s="1823"/>
      <c r="C65" s="1197" t="s">
        <v>1085</v>
      </c>
      <c r="D65" s="1198">
        <v>14.142790966722437</v>
      </c>
      <c r="E65" s="1198">
        <v>11.040865814029614</v>
      </c>
      <c r="F65" s="1198">
        <v>11.823614197540465</v>
      </c>
      <c r="G65" s="1198">
        <v>10.998691620372043</v>
      </c>
      <c r="H65" s="1198">
        <v>13.912266803287906</v>
      </c>
      <c r="I65" s="1198">
        <v>12.843303254219423</v>
      </c>
      <c r="J65" s="1198">
        <v>13.116186734224408</v>
      </c>
      <c r="K65" s="1198">
        <v>14.948742990470091</v>
      </c>
      <c r="L65" s="1199">
        <v>13.705124945550457</v>
      </c>
      <c r="N65" s="1196"/>
      <c r="O65" s="1196"/>
      <c r="P65" s="1196"/>
      <c r="Q65" s="1196"/>
      <c r="R65" s="1196"/>
      <c r="S65" s="1196"/>
      <c r="T65" s="1196"/>
      <c r="U65" s="1196"/>
      <c r="V65" s="1196"/>
      <c r="W65" s="1196"/>
      <c r="X65" s="1196"/>
      <c r="Y65" s="1196"/>
      <c r="Z65" s="1196"/>
      <c r="AA65" s="1195"/>
      <c r="AB65" s="1195"/>
      <c r="AC65" s="1195"/>
      <c r="AD65" s="1195"/>
      <c r="AE65" s="1195"/>
      <c r="AF65" s="1195"/>
      <c r="AG65" s="1195"/>
      <c r="AH65" s="1195"/>
    </row>
    <row r="66" spans="2:34" s="360" customFormat="1" ht="27.75" customHeight="1" x14ac:dyDescent="0.2">
      <c r="B66" s="1823"/>
      <c r="C66" s="1197" t="s">
        <v>1086</v>
      </c>
      <c r="D66" s="1198">
        <v>14.073273449562182</v>
      </c>
      <c r="E66" s="1198">
        <v>10.822345466472939</v>
      </c>
      <c r="F66" s="1198">
        <v>11.412374983337154</v>
      </c>
      <c r="G66" s="1198">
        <v>11.718213567183142</v>
      </c>
      <c r="H66" s="1198">
        <v>13.840705562949578</v>
      </c>
      <c r="I66" s="1198">
        <v>12.878108236373006</v>
      </c>
      <c r="J66" s="1198">
        <v>13.119468658281876</v>
      </c>
      <c r="K66" s="1198">
        <v>14.514259120632753</v>
      </c>
      <c r="L66" s="1199">
        <v>13.588135394559304</v>
      </c>
      <c r="N66" s="1196"/>
      <c r="O66" s="1196"/>
      <c r="P66" s="1196"/>
      <c r="Q66" s="1196"/>
      <c r="R66" s="1196"/>
      <c r="S66" s="1196"/>
      <c r="T66" s="1196"/>
      <c r="U66" s="1196"/>
      <c r="V66" s="1196"/>
      <c r="W66" s="1196"/>
      <c r="X66" s="1196"/>
      <c r="Y66" s="1196"/>
      <c r="Z66" s="1196"/>
      <c r="AA66" s="1195"/>
      <c r="AB66" s="1195"/>
      <c r="AC66" s="1195"/>
      <c r="AD66" s="1195"/>
      <c r="AE66" s="1195"/>
      <c r="AF66" s="1195"/>
      <c r="AG66" s="1195"/>
      <c r="AH66" s="1195"/>
    </row>
    <row r="67" spans="2:34" s="360" customFormat="1" ht="27.75" customHeight="1" x14ac:dyDescent="0.2">
      <c r="B67" s="1823"/>
      <c r="C67" s="1197" t="s">
        <v>1087</v>
      </c>
      <c r="D67" s="1198">
        <v>14.074080623511268</v>
      </c>
      <c r="E67" s="1198">
        <v>11.093410886446268</v>
      </c>
      <c r="F67" s="1198">
        <v>11.636139975008305</v>
      </c>
      <c r="G67" s="1198">
        <v>10.907491503189739</v>
      </c>
      <c r="H67" s="1198">
        <v>13.610722653513346</v>
      </c>
      <c r="I67" s="1198">
        <v>12.924799820208275</v>
      </c>
      <c r="J67" s="1198">
        <v>13.110639404835526</v>
      </c>
      <c r="K67" s="1198">
        <v>14.985614373198391</v>
      </c>
      <c r="L67" s="1199">
        <v>13.657944062938881</v>
      </c>
      <c r="N67" s="1196"/>
      <c r="O67" s="1196"/>
      <c r="P67" s="1196"/>
      <c r="Q67" s="1196"/>
      <c r="R67" s="1196"/>
      <c r="S67" s="1196"/>
      <c r="T67" s="1196"/>
      <c r="U67" s="1196"/>
      <c r="V67" s="1196"/>
      <c r="W67" s="1196"/>
      <c r="X67" s="1196"/>
      <c r="Y67" s="1196"/>
      <c r="Z67" s="1196"/>
      <c r="AA67" s="1195"/>
      <c r="AB67" s="1195"/>
      <c r="AC67" s="1195"/>
      <c r="AD67" s="1195"/>
      <c r="AE67" s="1195"/>
      <c r="AF67" s="1195"/>
      <c r="AG67" s="1195"/>
      <c r="AH67" s="1195"/>
    </row>
    <row r="68" spans="2:34" s="360" customFormat="1" ht="27.75" customHeight="1" x14ac:dyDescent="0.2">
      <c r="B68" s="1823"/>
      <c r="C68" s="1197" t="s">
        <v>1088</v>
      </c>
      <c r="D68" s="1198">
        <v>14.107521357510766</v>
      </c>
      <c r="E68" s="1198">
        <v>11.145918201376203</v>
      </c>
      <c r="F68" s="1198">
        <v>11.465584772444817</v>
      </c>
      <c r="G68" s="1198">
        <v>10.691306057088406</v>
      </c>
      <c r="H68" s="1198">
        <v>13.666564590057433</v>
      </c>
      <c r="I68" s="1198">
        <v>12.745363961743275</v>
      </c>
      <c r="J68" s="1198">
        <v>13.114409605732275</v>
      </c>
      <c r="K68" s="1198">
        <v>14.902568206408736</v>
      </c>
      <c r="L68" s="1199">
        <v>13.60722659098543</v>
      </c>
      <c r="N68" s="1196"/>
      <c r="O68" s="1196"/>
      <c r="P68" s="1196"/>
      <c r="Q68" s="1196"/>
      <c r="R68" s="1196"/>
      <c r="S68" s="1196"/>
      <c r="T68" s="1196"/>
      <c r="U68" s="1196"/>
      <c r="V68" s="1196"/>
      <c r="W68" s="1196"/>
      <c r="X68" s="1196"/>
      <c r="Y68" s="1196"/>
      <c r="Z68" s="1196"/>
      <c r="AA68" s="1195"/>
      <c r="AB68" s="1195"/>
      <c r="AC68" s="1195"/>
      <c r="AD68" s="1195"/>
      <c r="AE68" s="1195"/>
      <c r="AF68" s="1195"/>
      <c r="AG68" s="1195"/>
      <c r="AH68" s="1195"/>
    </row>
    <row r="69" spans="2:34" s="360" customFormat="1" ht="27.75" customHeight="1" x14ac:dyDescent="0.2">
      <c r="B69" s="1823"/>
      <c r="C69" s="1197" t="s">
        <v>1089</v>
      </c>
      <c r="D69" s="1198">
        <v>14.114862565165758</v>
      </c>
      <c r="E69" s="1198">
        <v>10.932459786292586</v>
      </c>
      <c r="F69" s="1198">
        <v>11.404490017026202</v>
      </c>
      <c r="G69" s="1198">
        <v>10.450186322883715</v>
      </c>
      <c r="H69" s="1198">
        <v>13.687580424151314</v>
      </c>
      <c r="I69" s="1198">
        <v>12.564440669060179</v>
      </c>
      <c r="J69" s="1198">
        <v>14.467303215575891</v>
      </c>
      <c r="K69" s="1198">
        <v>14.748818982585538</v>
      </c>
      <c r="L69" s="1199">
        <v>13.867035822843231</v>
      </c>
      <c r="N69" s="1196"/>
      <c r="O69" s="1196"/>
      <c r="P69" s="1196"/>
      <c r="Q69" s="1196"/>
      <c r="R69" s="1196"/>
      <c r="S69" s="1196"/>
      <c r="T69" s="1196"/>
      <c r="U69" s="1196"/>
      <c r="V69" s="1196"/>
      <c r="W69" s="1196"/>
      <c r="X69" s="1196"/>
      <c r="Y69" s="1196"/>
      <c r="Z69" s="1196"/>
      <c r="AA69" s="1195"/>
      <c r="AB69" s="1195"/>
      <c r="AC69" s="1195"/>
      <c r="AD69" s="1195"/>
      <c r="AE69" s="1195"/>
      <c r="AF69" s="1195"/>
      <c r="AG69" s="1195"/>
      <c r="AH69" s="1195"/>
    </row>
    <row r="70" spans="2:34" s="360" customFormat="1" ht="27.75" customHeight="1" x14ac:dyDescent="0.2">
      <c r="B70" s="1823"/>
      <c r="C70" s="1197" t="s">
        <v>1090</v>
      </c>
      <c r="D70" s="1198">
        <v>14.321600382550967</v>
      </c>
      <c r="E70" s="1198">
        <v>10.984471233114146</v>
      </c>
      <c r="F70" s="1198">
        <v>11.322439593530506</v>
      </c>
      <c r="G70" s="1198">
        <v>10.462185490283687</v>
      </c>
      <c r="H70" s="1198">
        <v>13.60909845110784</v>
      </c>
      <c r="I70" s="1198">
        <v>12.535705377564369</v>
      </c>
      <c r="J70" s="1198">
        <v>14.396069512290893</v>
      </c>
      <c r="K70" s="1198">
        <v>14.736730321482927</v>
      </c>
      <c r="L70" s="1199">
        <v>13.819400915611507</v>
      </c>
      <c r="N70" s="1196"/>
      <c r="O70" s="1196"/>
      <c r="P70" s="1196"/>
      <c r="Q70" s="1196"/>
      <c r="R70" s="1196"/>
      <c r="S70" s="1196"/>
      <c r="T70" s="1196"/>
      <c r="U70" s="1196"/>
      <c r="V70" s="1196"/>
      <c r="W70" s="1196"/>
      <c r="X70" s="1196"/>
      <c r="Y70" s="1196"/>
      <c r="Z70" s="1196"/>
      <c r="AA70" s="1195"/>
      <c r="AB70" s="1195"/>
      <c r="AC70" s="1195"/>
      <c r="AD70" s="1195"/>
      <c r="AE70" s="1195"/>
      <c r="AF70" s="1195"/>
      <c r="AG70" s="1195"/>
      <c r="AH70" s="1195"/>
    </row>
    <row r="71" spans="2:34" s="360" customFormat="1" ht="27.75" customHeight="1" x14ac:dyDescent="0.2">
      <c r="B71" s="1823"/>
      <c r="C71" s="1197" t="s">
        <v>1091</v>
      </c>
      <c r="D71" s="1198">
        <v>14.28599813544878</v>
      </c>
      <c r="E71" s="1198">
        <v>10.898627284711802</v>
      </c>
      <c r="F71" s="1198">
        <v>11.253202786680538</v>
      </c>
      <c r="G71" s="1198">
        <v>10.493195375174427</v>
      </c>
      <c r="H71" s="1198">
        <v>13.637116711891126</v>
      </c>
      <c r="I71" s="1198">
        <v>12.562943030648954</v>
      </c>
      <c r="J71" s="1198">
        <v>14.304672656049819</v>
      </c>
      <c r="K71" s="1198">
        <v>14.709772626068021</v>
      </c>
      <c r="L71" s="1199">
        <v>13.803626256164481</v>
      </c>
      <c r="N71" s="1196"/>
      <c r="O71" s="1196"/>
      <c r="P71" s="1196"/>
      <c r="Q71" s="1196"/>
      <c r="R71" s="1196"/>
      <c r="S71" s="1196"/>
      <c r="T71" s="1196"/>
      <c r="U71" s="1196"/>
      <c r="V71" s="1196"/>
      <c r="W71" s="1196"/>
      <c r="X71" s="1196"/>
      <c r="Y71" s="1196"/>
      <c r="Z71" s="1196"/>
      <c r="AA71" s="1195"/>
      <c r="AB71" s="1195"/>
      <c r="AC71" s="1195"/>
      <c r="AD71" s="1195"/>
      <c r="AE71" s="1195"/>
      <c r="AF71" s="1195"/>
      <c r="AG71" s="1195"/>
      <c r="AH71" s="1195"/>
    </row>
    <row r="72" spans="2:34" s="360" customFormat="1" ht="27.75" customHeight="1" x14ac:dyDescent="0.2">
      <c r="B72" s="1823"/>
      <c r="C72" s="1197" t="s">
        <v>1092</v>
      </c>
      <c r="D72" s="1198">
        <v>14.243578755846862</v>
      </c>
      <c r="E72" s="1198">
        <v>10.789140826846712</v>
      </c>
      <c r="F72" s="1198">
        <v>11.361938258008854</v>
      </c>
      <c r="G72" s="1198">
        <v>10.520221147321063</v>
      </c>
      <c r="H72" s="1198">
        <v>13.567882947743826</v>
      </c>
      <c r="I72" s="1198">
        <v>12.635199334212471</v>
      </c>
      <c r="J72" s="1198">
        <v>14.28233275133115</v>
      </c>
      <c r="K72" s="1198">
        <v>14.770316592891932</v>
      </c>
      <c r="L72" s="1199">
        <v>13.813932906544846</v>
      </c>
      <c r="N72" s="1196"/>
      <c r="O72" s="1196"/>
      <c r="P72" s="1196"/>
      <c r="Q72" s="1196"/>
      <c r="R72" s="1196"/>
      <c r="S72" s="1196"/>
      <c r="T72" s="1196"/>
      <c r="U72" s="1196"/>
      <c r="V72" s="1196"/>
      <c r="W72" s="1196"/>
      <c r="X72" s="1196"/>
      <c r="Y72" s="1196"/>
      <c r="Z72" s="1196"/>
      <c r="AA72" s="1195"/>
      <c r="AB72" s="1195"/>
      <c r="AC72" s="1195"/>
      <c r="AD72" s="1195"/>
      <c r="AE72" s="1195"/>
      <c r="AF72" s="1195"/>
      <c r="AG72" s="1195"/>
      <c r="AH72" s="1195"/>
    </row>
    <row r="73" spans="2:34" s="360" customFormat="1" ht="27.75" customHeight="1" x14ac:dyDescent="0.2">
      <c r="B73" s="1824"/>
      <c r="C73" s="1202" t="s">
        <v>1093</v>
      </c>
      <c r="D73" s="1203">
        <v>14.208313769759769</v>
      </c>
      <c r="E73" s="1203">
        <v>9.079910471459403</v>
      </c>
      <c r="F73" s="1203">
        <v>11.222789842644456</v>
      </c>
      <c r="G73" s="1203">
        <v>11.691784253746492</v>
      </c>
      <c r="H73" s="1203">
        <v>13.472544715163224</v>
      </c>
      <c r="I73" s="1203">
        <v>12.670995049978842</v>
      </c>
      <c r="J73" s="1203">
        <v>14.604166666666666</v>
      </c>
      <c r="K73" s="1203">
        <v>14.680913113400953</v>
      </c>
      <c r="L73" s="1200">
        <v>13.857154886302419</v>
      </c>
      <c r="N73" s="1196"/>
      <c r="O73" s="1196"/>
      <c r="P73" s="1196"/>
      <c r="Q73" s="1196"/>
      <c r="R73" s="1196"/>
      <c r="S73" s="1196"/>
      <c r="T73" s="1196"/>
      <c r="U73" s="1196"/>
      <c r="V73" s="1196"/>
      <c r="W73" s="1196"/>
      <c r="X73" s="1196"/>
      <c r="Y73" s="1196"/>
      <c r="Z73" s="1196"/>
      <c r="AA73" s="1195"/>
      <c r="AB73" s="1195"/>
      <c r="AC73" s="1195"/>
      <c r="AD73" s="1195"/>
      <c r="AE73" s="1195"/>
      <c r="AF73" s="1195"/>
      <c r="AG73" s="1195"/>
      <c r="AH73" s="1195"/>
    </row>
    <row r="74" spans="2:34" s="360" customFormat="1" ht="27.75" customHeight="1" x14ac:dyDescent="0.2">
      <c r="B74" s="1823">
        <v>2020</v>
      </c>
      <c r="C74" s="1197" t="s">
        <v>1082</v>
      </c>
      <c r="D74" s="1198">
        <v>14.153477948459628</v>
      </c>
      <c r="E74" s="1198">
        <v>8.7364147107177761</v>
      </c>
      <c r="F74" s="1198">
        <v>11.354182703073286</v>
      </c>
      <c r="G74" s="1198">
        <v>12.220513548033196</v>
      </c>
      <c r="H74" s="1198">
        <v>13.596609898205781</v>
      </c>
      <c r="I74" s="1198">
        <v>12.766970624713842</v>
      </c>
      <c r="J74" s="1198">
        <v>14.270819710785943</v>
      </c>
      <c r="K74" s="1198">
        <v>14.747292334085765</v>
      </c>
      <c r="L74" s="1199">
        <v>13.845423141947833</v>
      </c>
      <c r="N74" s="1196"/>
      <c r="O74" s="1196"/>
      <c r="P74" s="1196"/>
      <c r="Q74" s="1196"/>
      <c r="R74" s="1196"/>
      <c r="S74" s="1196"/>
      <c r="T74" s="1196"/>
      <c r="U74" s="1196"/>
      <c r="V74" s="1196"/>
      <c r="W74" s="1196"/>
      <c r="X74" s="1196"/>
      <c r="Y74" s="1196"/>
      <c r="Z74" s="1196"/>
      <c r="AA74" s="1195"/>
      <c r="AB74" s="1195"/>
      <c r="AC74" s="1195"/>
      <c r="AD74" s="1195"/>
      <c r="AE74" s="1195"/>
      <c r="AF74" s="1195"/>
      <c r="AG74" s="1195"/>
      <c r="AH74" s="1195"/>
    </row>
    <row r="75" spans="2:34" s="360" customFormat="1" ht="27.75" customHeight="1" x14ac:dyDescent="0.2">
      <c r="B75" s="1823"/>
      <c r="C75" s="1197" t="s">
        <v>1083</v>
      </c>
      <c r="D75" s="1198">
        <v>14.13307765540611</v>
      </c>
      <c r="E75" s="1198">
        <v>8.703102661597276</v>
      </c>
      <c r="F75" s="1198">
        <v>11.297839027311468</v>
      </c>
      <c r="G75" s="1198">
        <v>12.188446239366039</v>
      </c>
      <c r="H75" s="1198">
        <v>13.641015097397871</v>
      </c>
      <c r="I75" s="1198">
        <v>13.138437016275889</v>
      </c>
      <c r="J75" s="1198">
        <v>14.294094641405831</v>
      </c>
      <c r="K75" s="1198">
        <v>14.756914655626572</v>
      </c>
      <c r="L75" s="1199">
        <v>13.957615352676541</v>
      </c>
      <c r="N75" s="1196"/>
      <c r="O75" s="1196"/>
      <c r="P75" s="1196"/>
      <c r="Q75" s="1196"/>
      <c r="R75" s="1196"/>
      <c r="S75" s="1196"/>
      <c r="T75" s="1196"/>
      <c r="U75" s="1196"/>
      <c r="V75" s="1196"/>
      <c r="W75" s="1196"/>
      <c r="X75" s="1196"/>
      <c r="Y75" s="1196"/>
      <c r="Z75" s="1196"/>
      <c r="AA75" s="1195"/>
      <c r="AB75" s="1195"/>
      <c r="AC75" s="1195"/>
      <c r="AD75" s="1195"/>
      <c r="AE75" s="1195"/>
      <c r="AF75" s="1195"/>
      <c r="AG75" s="1195"/>
      <c r="AH75" s="1195"/>
    </row>
    <row r="76" spans="2:34" s="360" customFormat="1" ht="27.75" customHeight="1" x14ac:dyDescent="0.2">
      <c r="B76" s="1823"/>
      <c r="C76" s="1197" t="s">
        <v>1084</v>
      </c>
      <c r="D76" s="1198">
        <v>14.093083099831821</v>
      </c>
      <c r="E76" s="1198">
        <v>8.7597206534699232</v>
      </c>
      <c r="F76" s="1198">
        <v>11.272559894382207</v>
      </c>
      <c r="G76" s="1198">
        <v>12.209193969429185</v>
      </c>
      <c r="H76" s="1198">
        <v>13.38658045092884</v>
      </c>
      <c r="I76" s="1198">
        <v>12.897004084981315</v>
      </c>
      <c r="J76" s="1198">
        <v>13.947201960370878</v>
      </c>
      <c r="K76" s="1198">
        <v>14.887006396389848</v>
      </c>
      <c r="L76" s="1199">
        <v>13.779448223167719</v>
      </c>
      <c r="N76" s="1196"/>
      <c r="O76" s="1196"/>
      <c r="P76" s="1196"/>
      <c r="Q76" s="1196"/>
      <c r="R76" s="1196"/>
      <c r="S76" s="1196"/>
      <c r="T76" s="1196"/>
      <c r="U76" s="1196"/>
      <c r="V76" s="1196"/>
      <c r="W76" s="1196"/>
      <c r="X76" s="1196"/>
      <c r="Y76" s="1196"/>
      <c r="Z76" s="1196"/>
      <c r="AA76" s="1195"/>
      <c r="AB76" s="1195"/>
      <c r="AC76" s="1195"/>
      <c r="AD76" s="1195"/>
      <c r="AE76" s="1195"/>
      <c r="AF76" s="1195"/>
      <c r="AG76" s="1195"/>
      <c r="AH76" s="1195"/>
    </row>
    <row r="77" spans="2:34" s="360" customFormat="1" ht="27.75" customHeight="1" x14ac:dyDescent="0.2">
      <c r="B77" s="1823"/>
      <c r="C77" s="1197" t="s">
        <v>1085</v>
      </c>
      <c r="D77" s="1198">
        <v>14.2189121402344</v>
      </c>
      <c r="E77" s="1198">
        <v>8.7536967929156155</v>
      </c>
      <c r="F77" s="1198">
        <v>11.316862223165584</v>
      </c>
      <c r="G77" s="1198">
        <v>12.21768704383282</v>
      </c>
      <c r="H77" s="1198">
        <v>13.566255023350726</v>
      </c>
      <c r="I77" s="1198">
        <v>12.590680459595887</v>
      </c>
      <c r="J77" s="1198">
        <v>13.987763077452895</v>
      </c>
      <c r="K77" s="1198">
        <v>14.835989604101426</v>
      </c>
      <c r="L77" s="1199">
        <v>13.745172041125233</v>
      </c>
      <c r="N77" s="1196"/>
      <c r="O77" s="1196"/>
      <c r="P77" s="1196"/>
      <c r="Q77" s="1196"/>
      <c r="R77" s="1196"/>
      <c r="S77" s="1196"/>
      <c r="T77" s="1196"/>
      <c r="U77" s="1196"/>
      <c r="V77" s="1196"/>
      <c r="W77" s="1196"/>
      <c r="X77" s="1196"/>
      <c r="Y77" s="1196"/>
      <c r="Z77" s="1196"/>
      <c r="AA77" s="1195"/>
      <c r="AB77" s="1195"/>
      <c r="AC77" s="1195"/>
      <c r="AD77" s="1195"/>
      <c r="AE77" s="1195"/>
      <c r="AF77" s="1195"/>
      <c r="AG77" s="1195"/>
      <c r="AH77" s="1195"/>
    </row>
    <row r="78" spans="2:34" s="360" customFormat="1" ht="27.75" customHeight="1" x14ac:dyDescent="0.2">
      <c r="B78" s="1823"/>
      <c r="C78" s="1197" t="s">
        <v>1086</v>
      </c>
      <c r="D78" s="1198">
        <v>14.201513933840431</v>
      </c>
      <c r="E78" s="1198">
        <v>8.7376135557058845</v>
      </c>
      <c r="F78" s="1198">
        <v>11.348227501992845</v>
      </c>
      <c r="G78" s="1198">
        <v>12.182018862722764</v>
      </c>
      <c r="H78" s="1198">
        <v>13.564648121993386</v>
      </c>
      <c r="I78" s="1198">
        <v>12.428854483967745</v>
      </c>
      <c r="J78" s="1198">
        <v>13.999726752485046</v>
      </c>
      <c r="K78" s="1198">
        <v>14.869506223303175</v>
      </c>
      <c r="L78" s="1199">
        <v>13.715683895437339</v>
      </c>
      <c r="N78" s="1196"/>
      <c r="O78" s="1196"/>
      <c r="P78" s="1196"/>
      <c r="Q78" s="1196"/>
      <c r="R78" s="1196"/>
      <c r="S78" s="1196"/>
      <c r="T78" s="1196"/>
      <c r="U78" s="1196"/>
      <c r="V78" s="1196"/>
      <c r="W78" s="1196"/>
      <c r="X78" s="1196"/>
      <c r="Y78" s="1196"/>
      <c r="Z78" s="1196"/>
      <c r="AA78" s="1195"/>
      <c r="AB78" s="1195"/>
      <c r="AC78" s="1195"/>
      <c r="AD78" s="1195"/>
      <c r="AE78" s="1195"/>
      <c r="AF78" s="1195"/>
      <c r="AG78" s="1195"/>
      <c r="AH78" s="1195"/>
    </row>
    <row r="79" spans="2:34" s="360" customFormat="1" ht="27.75" customHeight="1" x14ac:dyDescent="0.2">
      <c r="B79" s="1823"/>
      <c r="C79" s="1197" t="s">
        <v>1087</v>
      </c>
      <c r="D79" s="1198">
        <v>14.203360902159174</v>
      </c>
      <c r="E79" s="1198">
        <v>8.430272852215289</v>
      </c>
      <c r="F79" s="1198">
        <v>11.289348607285259</v>
      </c>
      <c r="G79" s="1198">
        <v>12.105799855525976</v>
      </c>
      <c r="H79" s="1198">
        <v>13.531522246428491</v>
      </c>
      <c r="I79" s="1198">
        <v>13.048339552805945</v>
      </c>
      <c r="J79" s="1198">
        <v>13.952958062600334</v>
      </c>
      <c r="K79" s="1198">
        <v>13.40030286214634</v>
      </c>
      <c r="L79" s="1199">
        <v>13.48328068099528</v>
      </c>
      <c r="N79" s="1196"/>
      <c r="O79" s="1196"/>
      <c r="P79" s="1196"/>
      <c r="Q79" s="1196"/>
      <c r="R79" s="1196"/>
      <c r="S79" s="1196"/>
      <c r="T79" s="1196"/>
      <c r="U79" s="1196"/>
      <c r="V79" s="1196"/>
      <c r="W79" s="1196"/>
      <c r="X79" s="1196"/>
      <c r="Y79" s="1196"/>
      <c r="Z79" s="1196"/>
      <c r="AA79" s="1195"/>
      <c r="AB79" s="1195"/>
      <c r="AC79" s="1195"/>
      <c r="AD79" s="1195"/>
      <c r="AE79" s="1195"/>
      <c r="AF79" s="1195"/>
      <c r="AG79" s="1195"/>
      <c r="AH79" s="1195"/>
    </row>
    <row r="80" spans="2:34" s="360" customFormat="1" ht="27.75" customHeight="1" x14ac:dyDescent="0.2">
      <c r="B80" s="1823"/>
      <c r="C80" s="1197" t="s">
        <v>1088</v>
      </c>
      <c r="D80" s="1198">
        <v>14.192890804433947</v>
      </c>
      <c r="E80" s="1198">
        <v>8.3839577728153838</v>
      </c>
      <c r="F80" s="1198">
        <v>11.293589904554906</v>
      </c>
      <c r="G80" s="1198">
        <v>12.104219127986944</v>
      </c>
      <c r="H80" s="1198">
        <v>13.469054324747301</v>
      </c>
      <c r="I80" s="1198">
        <v>13.03549155931289</v>
      </c>
      <c r="J80" s="1198">
        <v>13.962921307754945</v>
      </c>
      <c r="K80" s="1198">
        <v>14.571597370775539</v>
      </c>
      <c r="L80" s="1199">
        <v>13.75976614064767</v>
      </c>
      <c r="N80" s="1196"/>
      <c r="O80" s="1196"/>
      <c r="P80" s="1196"/>
      <c r="Q80" s="1196"/>
      <c r="R80" s="1196"/>
      <c r="S80" s="1196"/>
      <c r="T80" s="1196"/>
      <c r="U80" s="1196"/>
      <c r="V80" s="1196"/>
      <c r="W80" s="1196"/>
      <c r="X80" s="1196"/>
      <c r="Y80" s="1196"/>
      <c r="Z80" s="1196"/>
      <c r="AA80" s="1195"/>
      <c r="AB80" s="1195"/>
      <c r="AC80" s="1195"/>
      <c r="AD80" s="1195"/>
      <c r="AE80" s="1195"/>
      <c r="AF80" s="1195"/>
      <c r="AG80" s="1195"/>
      <c r="AH80" s="1195"/>
    </row>
    <row r="81" spans="2:34" s="360" customFormat="1" ht="27.75" customHeight="1" x14ac:dyDescent="0.2">
      <c r="B81" s="1823"/>
      <c r="C81" s="1197" t="s">
        <v>1089</v>
      </c>
      <c r="D81" s="1198">
        <v>14.150835175936335</v>
      </c>
      <c r="E81" s="1198">
        <v>8.2531161027841762</v>
      </c>
      <c r="F81" s="1198">
        <v>11.449360153358242</v>
      </c>
      <c r="G81" s="1198">
        <v>12.088126809076984</v>
      </c>
      <c r="H81" s="1198">
        <v>13.519481383593751</v>
      </c>
      <c r="I81" s="1198">
        <v>13.013727203512754</v>
      </c>
      <c r="J81" s="1198">
        <v>14.0979174498401</v>
      </c>
      <c r="K81" s="1198">
        <v>13.467811874697228</v>
      </c>
      <c r="L81" s="1199">
        <v>13.524734477910961</v>
      </c>
      <c r="N81" s="1196"/>
      <c r="O81" s="1196"/>
      <c r="P81" s="1196"/>
      <c r="Q81" s="1196"/>
      <c r="R81" s="1196"/>
      <c r="S81" s="1196"/>
      <c r="T81" s="1196"/>
      <c r="U81" s="1196"/>
      <c r="V81" s="1196"/>
      <c r="W81" s="1196"/>
      <c r="X81" s="1196"/>
      <c r="Y81" s="1196"/>
      <c r="Z81" s="1196"/>
      <c r="AA81" s="1195"/>
      <c r="AB81" s="1195"/>
      <c r="AC81" s="1195"/>
      <c r="AD81" s="1195"/>
      <c r="AE81" s="1195"/>
      <c r="AF81" s="1195"/>
      <c r="AG81" s="1195"/>
      <c r="AH81" s="1195"/>
    </row>
    <row r="82" spans="2:34" s="360" customFormat="1" ht="27.75" customHeight="1" x14ac:dyDescent="0.2">
      <c r="B82" s="1823"/>
      <c r="C82" s="1197" t="s">
        <v>1090</v>
      </c>
      <c r="D82" s="1198">
        <v>14.197121838707991</v>
      </c>
      <c r="E82" s="1198">
        <v>8.162607133745416</v>
      </c>
      <c r="F82" s="1198">
        <v>11.672096845305127</v>
      </c>
      <c r="G82" s="1198">
        <v>12.057176282764271</v>
      </c>
      <c r="H82" s="1198">
        <v>13.499369015600251</v>
      </c>
      <c r="I82" s="1198">
        <v>12.89656253672698</v>
      </c>
      <c r="J82" s="1198">
        <v>14.080265382082951</v>
      </c>
      <c r="K82" s="1198">
        <v>13.406126667769113</v>
      </c>
      <c r="L82" s="1199">
        <v>13.470580900544826</v>
      </c>
      <c r="N82" s="1196"/>
      <c r="O82" s="1196"/>
      <c r="P82" s="1196"/>
      <c r="Q82" s="1196"/>
      <c r="R82" s="1196"/>
      <c r="S82" s="1196"/>
      <c r="T82" s="1196"/>
      <c r="U82" s="1196"/>
      <c r="V82" s="1196"/>
      <c r="W82" s="1196"/>
      <c r="X82" s="1196"/>
      <c r="Y82" s="1196"/>
      <c r="Z82" s="1196"/>
      <c r="AA82" s="1195"/>
      <c r="AB82" s="1195"/>
      <c r="AC82" s="1195"/>
      <c r="AD82" s="1195"/>
      <c r="AE82" s="1195"/>
      <c r="AF82" s="1195"/>
      <c r="AG82" s="1195"/>
      <c r="AH82" s="1195"/>
    </row>
    <row r="83" spans="2:34" s="360" customFormat="1" ht="27.75" customHeight="1" x14ac:dyDescent="0.2">
      <c r="B83" s="1823"/>
      <c r="C83" s="1197" t="s">
        <v>1091</v>
      </c>
      <c r="D83" s="1198">
        <v>14.208630006653525</v>
      </c>
      <c r="E83" s="1198">
        <v>8.1017907622192418</v>
      </c>
      <c r="F83" s="1198">
        <v>11.634332572473728</v>
      </c>
      <c r="G83" s="1198">
        <v>12.060331620087322</v>
      </c>
      <c r="H83" s="1198">
        <v>13.355487743287448</v>
      </c>
      <c r="I83" s="1198">
        <v>12.945553213096876</v>
      </c>
      <c r="J83" s="1198">
        <v>14.145682059649268</v>
      </c>
      <c r="K83" s="1198">
        <v>13.40553421265604</v>
      </c>
      <c r="L83" s="1199">
        <v>13.463064307172406</v>
      </c>
      <c r="N83" s="1196"/>
      <c r="O83" s="1196"/>
      <c r="P83" s="1196"/>
      <c r="Q83" s="1196"/>
      <c r="R83" s="1196"/>
      <c r="S83" s="1196"/>
      <c r="T83" s="1196"/>
      <c r="U83" s="1196"/>
      <c r="V83" s="1196"/>
      <c r="W83" s="1196"/>
      <c r="X83" s="1196"/>
      <c r="Y83" s="1196"/>
      <c r="Z83" s="1196"/>
      <c r="AA83" s="1195"/>
      <c r="AB83" s="1195"/>
      <c r="AC83" s="1195"/>
      <c r="AD83" s="1195"/>
      <c r="AE83" s="1195"/>
      <c r="AF83" s="1195"/>
      <c r="AG83" s="1195"/>
      <c r="AH83" s="1195"/>
    </row>
    <row r="84" spans="2:34" s="360" customFormat="1" ht="27.75" customHeight="1" x14ac:dyDescent="0.2">
      <c r="B84" s="1823"/>
      <c r="C84" s="1197" t="s">
        <v>1092</v>
      </c>
      <c r="D84" s="1198">
        <v>14.237594171180293</v>
      </c>
      <c r="E84" s="1198">
        <v>8.1323435885246216</v>
      </c>
      <c r="F84" s="1198">
        <v>11.691816067947768</v>
      </c>
      <c r="G84" s="1198">
        <v>12.654117535102561</v>
      </c>
      <c r="H84" s="1198">
        <v>13.338686166908811</v>
      </c>
      <c r="I84" s="1198">
        <v>12.881911713550512</v>
      </c>
      <c r="J84" s="1198">
        <v>14.473684210526317</v>
      </c>
      <c r="K84" s="1198">
        <v>13.397537358663442</v>
      </c>
      <c r="L84" s="1199">
        <v>13.52295486241227</v>
      </c>
      <c r="N84" s="1196"/>
      <c r="O84" s="1196"/>
      <c r="P84" s="1196"/>
      <c r="Q84" s="1196"/>
      <c r="R84" s="1196"/>
      <c r="S84" s="1196"/>
      <c r="T84" s="1196"/>
      <c r="U84" s="1196"/>
      <c r="V84" s="1196"/>
      <c r="W84" s="1196"/>
      <c r="X84" s="1196"/>
      <c r="Y84" s="1196"/>
      <c r="Z84" s="1196"/>
      <c r="AA84" s="1195"/>
      <c r="AB84" s="1195"/>
      <c r="AC84" s="1195"/>
      <c r="AD84" s="1195"/>
      <c r="AE84" s="1195"/>
      <c r="AF84" s="1195"/>
      <c r="AG84" s="1195"/>
      <c r="AH84" s="1195"/>
    </row>
    <row r="85" spans="2:34" s="360" customFormat="1" ht="27.75" customHeight="1" thickBot="1" x14ac:dyDescent="0.25">
      <c r="B85" s="1824"/>
      <c r="C85" s="1202" t="s">
        <v>1093</v>
      </c>
      <c r="D85" s="1583">
        <v>14.354920919828764</v>
      </c>
      <c r="E85" s="1583">
        <v>8.1457577722884889</v>
      </c>
      <c r="F85" s="1583">
        <v>11.782205661164081</v>
      </c>
      <c r="G85" s="1583">
        <v>12.246977274577198</v>
      </c>
      <c r="H85" s="1583">
        <v>13.348606917197243</v>
      </c>
      <c r="I85" s="1583">
        <v>12.8102058067463</v>
      </c>
      <c r="J85" s="1583">
        <v>14.890618354134745</v>
      </c>
      <c r="K85" s="1583">
        <v>13.392178095141091</v>
      </c>
      <c r="L85" s="1204">
        <v>13.610402293304844</v>
      </c>
      <c r="N85" s="1196"/>
      <c r="O85" s="1196"/>
      <c r="P85" s="1196"/>
      <c r="Q85" s="1196"/>
      <c r="R85" s="1196"/>
      <c r="S85" s="1196"/>
      <c r="T85" s="1196"/>
      <c r="U85" s="1196"/>
      <c r="V85" s="1196"/>
      <c r="W85" s="1196"/>
      <c r="X85" s="1196"/>
      <c r="Y85" s="1196"/>
      <c r="Z85" s="1196"/>
      <c r="AA85" s="1195"/>
      <c r="AB85" s="1195"/>
      <c r="AC85" s="1195"/>
      <c r="AD85" s="1195"/>
      <c r="AE85" s="1195"/>
      <c r="AF85" s="1195"/>
      <c r="AG85" s="1195"/>
      <c r="AH85" s="1195"/>
    </row>
    <row r="86" spans="2:34" ht="8.25" customHeight="1" thickTop="1" x14ac:dyDescent="0.35">
      <c r="B86" s="228"/>
      <c r="C86" s="228"/>
      <c r="D86" s="228"/>
      <c r="E86" s="228"/>
      <c r="F86" s="228"/>
      <c r="G86" s="228"/>
      <c r="H86" s="228"/>
      <c r="I86" s="228"/>
      <c r="J86" s="228"/>
      <c r="K86" s="228"/>
      <c r="L86" s="228"/>
      <c r="Q86" s="227"/>
      <c r="R86" s="227"/>
      <c r="S86" s="227"/>
      <c r="T86" s="227"/>
      <c r="U86" s="227"/>
      <c r="V86" s="227"/>
      <c r="W86" s="227"/>
      <c r="X86" s="227"/>
      <c r="Y86" s="227"/>
      <c r="Z86" s="227"/>
      <c r="AA86" s="227"/>
      <c r="AB86" s="227"/>
      <c r="AC86" s="227"/>
      <c r="AD86" s="227"/>
      <c r="AE86" s="227"/>
      <c r="AF86" s="227"/>
      <c r="AG86" s="227"/>
      <c r="AH86" s="227"/>
    </row>
    <row r="87" spans="2:34" s="412" customFormat="1" ht="22.5" customHeight="1" x14ac:dyDescent="0.5">
      <c r="B87" s="1837" t="s">
        <v>1719</v>
      </c>
      <c r="C87" s="1837"/>
      <c r="K87" s="1836" t="s">
        <v>1721</v>
      </c>
      <c r="L87" s="1836"/>
      <c r="Q87" s="520"/>
      <c r="R87" s="520"/>
      <c r="S87" s="520"/>
      <c r="T87" s="520"/>
      <c r="U87" s="520"/>
      <c r="V87" s="520"/>
      <c r="W87" s="520"/>
      <c r="X87" s="520"/>
      <c r="Y87" s="520"/>
      <c r="Z87" s="520"/>
      <c r="AA87" s="520"/>
      <c r="AB87" s="520"/>
      <c r="AC87" s="520"/>
      <c r="AD87" s="520"/>
      <c r="AE87" s="520"/>
      <c r="AF87" s="520"/>
      <c r="AG87" s="520"/>
      <c r="AH87" s="520"/>
    </row>
    <row r="88" spans="2:34" x14ac:dyDescent="0.35">
      <c r="Q88" s="227"/>
      <c r="R88" s="227"/>
      <c r="S88" s="227"/>
      <c r="T88" s="227"/>
      <c r="U88" s="227"/>
      <c r="V88" s="227"/>
      <c r="W88" s="227"/>
      <c r="X88" s="227"/>
      <c r="Y88" s="227"/>
      <c r="Z88" s="227"/>
      <c r="AA88" s="227"/>
      <c r="AB88" s="227"/>
      <c r="AC88" s="227"/>
      <c r="AD88" s="227"/>
      <c r="AE88" s="227"/>
      <c r="AF88" s="227"/>
      <c r="AG88" s="227"/>
      <c r="AH88" s="227"/>
    </row>
    <row r="89" spans="2:34" x14ac:dyDescent="0.35">
      <c r="Q89" s="227"/>
      <c r="R89" s="227"/>
      <c r="S89" s="227"/>
      <c r="T89" s="227"/>
      <c r="U89" s="227"/>
      <c r="V89" s="227"/>
      <c r="W89" s="227"/>
      <c r="X89" s="227"/>
      <c r="Y89" s="227"/>
      <c r="Z89" s="227"/>
      <c r="AA89" s="227"/>
      <c r="AB89" s="227"/>
      <c r="AC89" s="227"/>
      <c r="AD89" s="227"/>
      <c r="AE89" s="227"/>
      <c r="AF89" s="227"/>
      <c r="AG89" s="227"/>
      <c r="AH89" s="227"/>
    </row>
    <row r="91" spans="2:34" x14ac:dyDescent="0.35">
      <c r="D91" s="142"/>
      <c r="E91" s="142"/>
      <c r="F91" s="142"/>
      <c r="G91" s="142"/>
      <c r="H91" s="142"/>
      <c r="I91" s="142"/>
      <c r="J91" s="142"/>
      <c r="K91" s="142"/>
      <c r="L91" s="142"/>
      <c r="M91" s="142"/>
    </row>
    <row r="92" spans="2:34" x14ac:dyDescent="0.35">
      <c r="D92" s="142"/>
      <c r="E92" s="142"/>
      <c r="F92" s="142"/>
      <c r="G92" s="142"/>
      <c r="H92" s="142"/>
      <c r="I92" s="142"/>
      <c r="J92" s="142"/>
      <c r="K92" s="142"/>
      <c r="L92" s="142"/>
      <c r="M92" s="142"/>
    </row>
    <row r="93" spans="2:34" x14ac:dyDescent="0.35">
      <c r="D93" s="142"/>
      <c r="E93" s="142"/>
      <c r="F93" s="142"/>
      <c r="G93" s="142"/>
      <c r="H93" s="142"/>
      <c r="I93" s="142"/>
      <c r="J93" s="142"/>
      <c r="K93" s="142"/>
      <c r="L93" s="142"/>
      <c r="M93" s="142"/>
    </row>
    <row r="94" spans="2:34" x14ac:dyDescent="0.35">
      <c r="D94" s="142"/>
      <c r="E94" s="142"/>
      <c r="F94" s="142"/>
      <c r="G94" s="142"/>
      <c r="H94" s="142"/>
      <c r="I94" s="142"/>
      <c r="J94" s="142"/>
      <c r="K94" s="142"/>
      <c r="L94" s="142"/>
      <c r="M94" s="142"/>
    </row>
    <row r="95" spans="2:34" x14ac:dyDescent="0.35">
      <c r="D95" s="142"/>
      <c r="E95" s="142"/>
      <c r="F95" s="142"/>
      <c r="G95" s="142"/>
      <c r="H95" s="142"/>
      <c r="I95" s="142"/>
      <c r="J95" s="142"/>
      <c r="K95" s="142"/>
      <c r="L95" s="142"/>
      <c r="M95" s="142"/>
    </row>
    <row r="96" spans="2:34" x14ac:dyDescent="0.35">
      <c r="D96" s="142"/>
      <c r="E96" s="142"/>
      <c r="F96" s="142"/>
      <c r="G96" s="142"/>
      <c r="H96" s="142"/>
      <c r="I96" s="142"/>
      <c r="J96" s="142"/>
      <c r="K96" s="142"/>
      <c r="L96" s="142"/>
      <c r="M96" s="142"/>
    </row>
    <row r="97" spans="4:13" x14ac:dyDescent="0.35">
      <c r="D97" s="142"/>
      <c r="E97" s="142"/>
      <c r="F97" s="142"/>
      <c r="G97" s="142"/>
      <c r="H97" s="142"/>
      <c r="I97" s="142"/>
      <c r="J97" s="142"/>
      <c r="K97" s="142"/>
      <c r="L97" s="142"/>
      <c r="M97" s="142"/>
    </row>
    <row r="98" spans="4:13" x14ac:dyDescent="0.35">
      <c r="D98" s="142"/>
      <c r="E98" s="142"/>
      <c r="F98" s="142"/>
      <c r="G98" s="142"/>
      <c r="H98" s="142"/>
      <c r="I98" s="142"/>
      <c r="J98" s="142"/>
      <c r="K98" s="142"/>
      <c r="L98" s="142"/>
      <c r="M98" s="142"/>
    </row>
    <row r="99" spans="4:13" x14ac:dyDescent="0.35">
      <c r="D99" s="142"/>
      <c r="E99" s="142"/>
      <c r="F99" s="142"/>
      <c r="G99" s="142"/>
      <c r="H99" s="142"/>
      <c r="I99" s="142"/>
      <c r="J99" s="142"/>
      <c r="K99" s="142"/>
      <c r="L99" s="142"/>
      <c r="M99" s="142"/>
    </row>
    <row r="100" spans="4:13" x14ac:dyDescent="0.35">
      <c r="D100" s="142"/>
      <c r="E100" s="142"/>
      <c r="F100" s="142"/>
      <c r="G100" s="142"/>
      <c r="H100" s="142"/>
      <c r="I100" s="142"/>
      <c r="J100" s="142"/>
      <c r="K100" s="142"/>
      <c r="L100" s="142"/>
      <c r="M100" s="142"/>
    </row>
    <row r="101" spans="4:13" x14ac:dyDescent="0.35">
      <c r="D101" s="142"/>
      <c r="E101" s="142"/>
      <c r="F101" s="142"/>
      <c r="G101" s="142"/>
      <c r="H101" s="142"/>
      <c r="I101" s="142"/>
      <c r="J101" s="142"/>
      <c r="K101" s="142"/>
      <c r="L101" s="142"/>
      <c r="M101" s="142"/>
    </row>
    <row r="102" spans="4:13" x14ac:dyDescent="0.35">
      <c r="D102" s="142"/>
      <c r="E102" s="142"/>
      <c r="F102" s="142"/>
      <c r="G102" s="142"/>
      <c r="H102" s="142"/>
      <c r="I102" s="142"/>
      <c r="J102" s="142"/>
      <c r="K102" s="142"/>
      <c r="L102" s="142"/>
      <c r="M102" s="142"/>
    </row>
    <row r="103" spans="4:13" x14ac:dyDescent="0.35">
      <c r="D103" s="142"/>
      <c r="E103" s="142"/>
      <c r="F103" s="142"/>
      <c r="G103" s="142"/>
      <c r="H103" s="142"/>
      <c r="I103" s="142"/>
      <c r="J103" s="142"/>
      <c r="K103" s="142"/>
      <c r="L103" s="142"/>
      <c r="M103" s="142"/>
    </row>
    <row r="104" spans="4:13" x14ac:dyDescent="0.35">
      <c r="D104" s="142"/>
      <c r="E104" s="142"/>
      <c r="F104" s="142"/>
      <c r="G104" s="142"/>
      <c r="H104" s="142"/>
      <c r="I104" s="142"/>
      <c r="J104" s="142"/>
      <c r="K104" s="142"/>
      <c r="L104" s="142"/>
      <c r="M104" s="142"/>
    </row>
    <row r="105" spans="4:13" x14ac:dyDescent="0.35">
      <c r="D105" s="142"/>
    </row>
    <row r="106" spans="4:13" x14ac:dyDescent="0.35">
      <c r="D106" s="142"/>
    </row>
    <row r="107" spans="4:13" x14ac:dyDescent="0.35">
      <c r="D107" s="142"/>
    </row>
    <row r="108" spans="4:13" x14ac:dyDescent="0.35">
      <c r="D108" s="142"/>
    </row>
    <row r="109" spans="4:13" x14ac:dyDescent="0.35">
      <c r="D109" s="142"/>
    </row>
    <row r="110" spans="4:13" x14ac:dyDescent="0.35">
      <c r="D110" s="142"/>
    </row>
    <row r="111" spans="4:13" x14ac:dyDescent="0.35">
      <c r="D111" s="142"/>
    </row>
    <row r="112" spans="4:13" x14ac:dyDescent="0.35">
      <c r="D112" s="142"/>
    </row>
    <row r="113" spans="4:4" x14ac:dyDescent="0.35">
      <c r="D113" s="142"/>
    </row>
  </sheetData>
  <mergeCells count="37">
    <mergeCell ref="D10:D11"/>
    <mergeCell ref="E10:E11"/>
    <mergeCell ref="G9:J9"/>
    <mergeCell ref="B3:L3"/>
    <mergeCell ref="B9:C9"/>
    <mergeCell ref="B12:C12"/>
    <mergeCell ref="K87:L87"/>
    <mergeCell ref="B62:B73"/>
    <mergeCell ref="B74:B85"/>
    <mergeCell ref="B56:C56"/>
    <mergeCell ref="B57:C57"/>
    <mergeCell ref="B61:C61"/>
    <mergeCell ref="B58:C58"/>
    <mergeCell ref="B87:C87"/>
    <mergeCell ref="B59:C59"/>
    <mergeCell ref="B60:C60"/>
    <mergeCell ref="D54:D55"/>
    <mergeCell ref="B54:C55"/>
    <mergeCell ref="B13:C13"/>
    <mergeCell ref="E53:G53"/>
    <mergeCell ref="B47:L47"/>
    <mergeCell ref="B49:L49"/>
    <mergeCell ref="B53:C53"/>
    <mergeCell ref="H53:L53"/>
    <mergeCell ref="B51:C51"/>
    <mergeCell ref="B43:C43"/>
    <mergeCell ref="L10:L11"/>
    <mergeCell ref="B5:L5"/>
    <mergeCell ref="K43:L43"/>
    <mergeCell ref="B10:C11"/>
    <mergeCell ref="B16:C16"/>
    <mergeCell ref="B30:B41"/>
    <mergeCell ref="B17:C17"/>
    <mergeCell ref="B14:C14"/>
    <mergeCell ref="B15:C15"/>
    <mergeCell ref="B18:B29"/>
    <mergeCell ref="B7:C7"/>
  </mergeCells>
  <printOptions horizontalCentered="1"/>
  <pageMargins left="0.196850393700787" right="0.196850393700787" top="0.196850393700787" bottom="0" header="0.31496062992126" footer="0"/>
  <pageSetup paperSize="9" scale="35" orientation="portrait" r:id="rId1"/>
  <headerFooter>
    <oddFooter>&amp;C&amp;"Times New Roman,Regular"&amp;20 -23 -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176"/>
  <sheetViews>
    <sheetView rightToLeft="1" view="pageBreakPreview" zoomScale="50" zoomScaleSheetLayoutView="50" workbookViewId="0"/>
  </sheetViews>
  <sheetFormatPr defaultRowHeight="21.75" x14ac:dyDescent="0.5"/>
  <cols>
    <col min="1" max="1" width="9.140625" style="223"/>
    <col min="2" max="2" width="60.42578125" style="206" customWidth="1"/>
    <col min="3" max="3" width="24.140625" style="223" customWidth="1"/>
    <col min="4" max="4" width="27.7109375" style="223" customWidth="1"/>
    <col min="5" max="5" width="22.85546875" style="223" customWidth="1"/>
    <col min="6" max="6" width="70" style="206" customWidth="1"/>
    <col min="7" max="16384" width="9.140625" style="223"/>
  </cols>
  <sheetData>
    <row r="1" spans="2:22" s="75" customFormat="1" ht="19.5" customHeight="1" x14ac:dyDescent="0.65">
      <c r="C1" s="74"/>
      <c r="D1" s="74"/>
      <c r="E1" s="74"/>
      <c r="F1" s="74"/>
      <c r="G1" s="74"/>
      <c r="H1" s="74"/>
      <c r="I1" s="74"/>
      <c r="J1" s="74"/>
      <c r="K1" s="74"/>
      <c r="L1" s="74"/>
      <c r="M1" s="74"/>
      <c r="N1" s="74"/>
      <c r="O1" s="74"/>
      <c r="P1" s="74"/>
      <c r="Q1" s="74"/>
      <c r="R1" s="74"/>
      <c r="S1" s="74"/>
      <c r="T1" s="74"/>
      <c r="U1" s="74"/>
      <c r="V1" s="74"/>
    </row>
    <row r="2" spans="2:22" s="75" customFormat="1" ht="19.5" customHeight="1" x14ac:dyDescent="0.65">
      <c r="B2" s="74"/>
      <c r="C2" s="74"/>
      <c r="D2" s="74"/>
      <c r="E2" s="74"/>
      <c r="F2" s="74"/>
      <c r="G2" s="74"/>
      <c r="H2" s="74"/>
      <c r="I2" s="74"/>
      <c r="J2" s="74"/>
      <c r="K2" s="74"/>
      <c r="L2" s="74"/>
      <c r="M2" s="74"/>
      <c r="N2" s="74"/>
      <c r="O2" s="74"/>
      <c r="P2" s="74"/>
      <c r="Q2" s="74"/>
      <c r="R2" s="74"/>
      <c r="S2" s="74"/>
      <c r="T2" s="74"/>
      <c r="U2" s="74"/>
    </row>
    <row r="3" spans="2:22" s="197" customFormat="1" ht="36.75" x14ac:dyDescent="0.85">
      <c r="B3" s="1741" t="s">
        <v>1800</v>
      </c>
      <c r="C3" s="1741"/>
      <c r="D3" s="1741"/>
      <c r="E3" s="1741"/>
      <c r="F3" s="1741"/>
      <c r="G3" s="2"/>
      <c r="H3" s="2"/>
      <c r="I3" s="2"/>
      <c r="J3" s="2"/>
    </row>
    <row r="4" spans="2:22" s="197" customFormat="1" ht="12.75" customHeight="1" x14ac:dyDescent="0.85">
      <c r="B4" s="529"/>
      <c r="C4" s="529"/>
      <c r="D4" s="529"/>
      <c r="E4" s="529"/>
      <c r="F4" s="529"/>
    </row>
    <row r="5" spans="2:22" s="197" customFormat="1" ht="36.75" x14ac:dyDescent="0.85">
      <c r="B5" s="1741" t="s">
        <v>1801</v>
      </c>
      <c r="C5" s="1741"/>
      <c r="D5" s="1741"/>
      <c r="E5" s="1741"/>
      <c r="F5" s="1741"/>
      <c r="G5" s="2"/>
      <c r="H5" s="2"/>
      <c r="I5" s="2"/>
      <c r="J5" s="198"/>
    </row>
    <row r="6" spans="2:22" s="197" customFormat="1" ht="19.5" customHeight="1" x14ac:dyDescent="0.65">
      <c r="K6" s="199"/>
      <c r="L6" s="199"/>
      <c r="M6" s="199"/>
      <c r="N6" s="199"/>
      <c r="O6" s="199"/>
      <c r="P6" s="199"/>
      <c r="Q6" s="199"/>
      <c r="R6" s="199"/>
    </row>
    <row r="7" spans="2:22" s="36" customFormat="1" ht="22.5" x14ac:dyDescent="0.5">
      <c r="B7" s="1655" t="s">
        <v>1730</v>
      </c>
      <c r="C7" s="412"/>
      <c r="D7" s="412"/>
      <c r="E7" s="412"/>
      <c r="F7" s="225" t="s">
        <v>1733</v>
      </c>
    </row>
    <row r="8" spans="2:22" s="197" customFormat="1" ht="19.5" customHeight="1" thickBot="1" x14ac:dyDescent="0.7">
      <c r="B8" s="199"/>
      <c r="C8" s="199"/>
      <c r="D8" s="199"/>
      <c r="E8" s="199"/>
      <c r="F8" s="199"/>
      <c r="G8" s="199"/>
      <c r="H8" s="199"/>
      <c r="I8" s="199"/>
      <c r="J8" s="199"/>
      <c r="K8" s="199"/>
      <c r="L8" s="199"/>
      <c r="M8" s="199"/>
      <c r="N8" s="199"/>
      <c r="O8" s="199"/>
      <c r="P8" s="199"/>
      <c r="Q8" s="199"/>
      <c r="R8" s="199"/>
    </row>
    <row r="9" spans="2:22" s="197" customFormat="1" ht="12" customHeight="1" thickTop="1" x14ac:dyDescent="0.5">
      <c r="B9" s="1845"/>
      <c r="C9" s="200"/>
      <c r="D9" s="200"/>
      <c r="E9" s="200"/>
      <c r="F9" s="1842"/>
    </row>
    <row r="10" spans="2:22" s="521" customFormat="1" ht="23.1" customHeight="1" x14ac:dyDescent="0.7">
      <c r="B10" s="1846"/>
      <c r="C10" s="527" t="s">
        <v>527</v>
      </c>
      <c r="D10" s="527" t="s">
        <v>293</v>
      </c>
      <c r="E10" s="527" t="s">
        <v>180</v>
      </c>
      <c r="F10" s="1843"/>
    </row>
    <row r="11" spans="2:22" s="521" customFormat="1" ht="23.1" customHeight="1" x14ac:dyDescent="0.7">
      <c r="B11" s="1846"/>
      <c r="C11" s="528" t="s">
        <v>181</v>
      </c>
      <c r="D11" s="528" t="s">
        <v>821</v>
      </c>
      <c r="E11" s="528" t="s">
        <v>528</v>
      </c>
      <c r="F11" s="1843"/>
    </row>
    <row r="12" spans="2:22" s="523" customFormat="1" ht="12" customHeight="1" x14ac:dyDescent="0.7">
      <c r="B12" s="1847"/>
      <c r="C12" s="522"/>
      <c r="D12" s="522"/>
      <c r="E12" s="522"/>
      <c r="F12" s="1844"/>
    </row>
    <row r="13" spans="2:22" s="523" customFormat="1" ht="9" customHeight="1" x14ac:dyDescent="0.7">
      <c r="B13" s="524"/>
      <c r="C13" s="525"/>
      <c r="D13" s="525"/>
      <c r="E13" s="525"/>
      <c r="F13" s="526"/>
    </row>
    <row r="14" spans="2:22" s="1206" customFormat="1" ht="24.95" customHeight="1" x14ac:dyDescent="0.2">
      <c r="B14" s="1232" t="s">
        <v>89</v>
      </c>
      <c r="C14" s="1205"/>
      <c r="D14" s="1205"/>
      <c r="E14" s="1205"/>
      <c r="F14" s="1241" t="s">
        <v>11</v>
      </c>
    </row>
    <row r="15" spans="2:22" s="1206" customFormat="1" ht="9" customHeight="1" x14ac:dyDescent="0.2">
      <c r="B15" s="1233"/>
      <c r="C15" s="1207"/>
      <c r="D15" s="1207"/>
      <c r="E15" s="1207"/>
      <c r="F15" s="1242"/>
    </row>
    <row r="16" spans="2:22" s="1206" customFormat="1" ht="24.95" customHeight="1" x14ac:dyDescent="0.2">
      <c r="B16" s="1234" t="s">
        <v>529</v>
      </c>
      <c r="C16" s="1208">
        <v>7</v>
      </c>
      <c r="D16" s="1208">
        <v>8</v>
      </c>
      <c r="E16" s="1208">
        <v>8</v>
      </c>
      <c r="F16" s="1243" t="s">
        <v>291</v>
      </c>
    </row>
    <row r="17" spans="2:6" s="1206" customFormat="1" ht="9" customHeight="1" x14ac:dyDescent="0.2">
      <c r="B17" s="1233"/>
      <c r="C17" s="1209"/>
      <c r="D17" s="1209"/>
      <c r="E17" s="1209"/>
      <c r="F17" s="1242"/>
    </row>
    <row r="18" spans="2:6" s="1210" customFormat="1" ht="24.95" customHeight="1" x14ac:dyDescent="0.2">
      <c r="B18" s="1234" t="s">
        <v>530</v>
      </c>
      <c r="C18" s="1208"/>
      <c r="D18" s="1208"/>
      <c r="E18" s="1208"/>
      <c r="F18" s="1243" t="s">
        <v>123</v>
      </c>
    </row>
    <row r="19" spans="2:6" s="1210" customFormat="1" ht="24.95" customHeight="1" x14ac:dyDescent="0.2">
      <c r="B19" s="1658" t="s">
        <v>337</v>
      </c>
      <c r="C19" s="1208">
        <v>4.5</v>
      </c>
      <c r="D19" s="1208" t="s">
        <v>1118</v>
      </c>
      <c r="E19" s="1208" t="s">
        <v>1117</v>
      </c>
      <c r="F19" s="1659" t="s">
        <v>336</v>
      </c>
    </row>
    <row r="20" spans="2:6" s="1210" customFormat="1" ht="24.95" customHeight="1" x14ac:dyDescent="0.2">
      <c r="B20" s="1235" t="s">
        <v>456</v>
      </c>
      <c r="C20" s="1208">
        <v>4.5</v>
      </c>
      <c r="D20" s="1208" t="s">
        <v>1118</v>
      </c>
      <c r="E20" s="1208" t="s">
        <v>1117</v>
      </c>
      <c r="F20" s="1659" t="s">
        <v>457</v>
      </c>
    </row>
    <row r="21" spans="2:6" s="1206" customFormat="1" ht="24.95" customHeight="1" x14ac:dyDescent="0.2">
      <c r="B21" s="1658" t="s">
        <v>458</v>
      </c>
      <c r="C21" s="1208">
        <v>7</v>
      </c>
      <c r="D21" s="1208">
        <v>9.5</v>
      </c>
      <c r="E21" s="1208">
        <v>9.5</v>
      </c>
      <c r="F21" s="1659" t="s">
        <v>459</v>
      </c>
    </row>
    <row r="22" spans="2:6" s="1206" customFormat="1" ht="24.95" customHeight="1" x14ac:dyDescent="0.2">
      <c r="B22" s="1658" t="s">
        <v>1243</v>
      </c>
      <c r="C22" s="1208">
        <v>7</v>
      </c>
      <c r="D22" s="1208">
        <v>9.5</v>
      </c>
      <c r="E22" s="1208">
        <v>9.5</v>
      </c>
      <c r="F22" s="1659" t="s">
        <v>460</v>
      </c>
    </row>
    <row r="23" spans="2:6" s="1206" customFormat="1" ht="24.95" customHeight="1" x14ac:dyDescent="0.2">
      <c r="B23" s="1236" t="s">
        <v>461</v>
      </c>
      <c r="C23" s="1208">
        <v>12</v>
      </c>
      <c r="D23" s="1211">
        <v>12</v>
      </c>
      <c r="E23" s="1211">
        <v>12</v>
      </c>
      <c r="F23" s="1659" t="s">
        <v>1255</v>
      </c>
    </row>
    <row r="24" spans="2:6" s="1210" customFormat="1" ht="9" customHeight="1" thickBot="1" x14ac:dyDescent="0.25">
      <c r="B24" s="1237"/>
      <c r="C24" s="1212"/>
      <c r="D24" s="1212"/>
      <c r="E24" s="1212"/>
      <c r="F24" s="1244"/>
    </row>
    <row r="25" spans="2:6" s="1214" customFormat="1" ht="9" customHeight="1" thickTop="1" x14ac:dyDescent="0.2">
      <c r="B25" s="1238"/>
      <c r="C25" s="1213"/>
      <c r="D25" s="1213"/>
      <c r="E25" s="1213"/>
      <c r="F25" s="1245"/>
    </row>
    <row r="26" spans="2:6" s="1210" customFormat="1" ht="24.95" customHeight="1" x14ac:dyDescent="0.2">
      <c r="B26" s="1232" t="s">
        <v>184</v>
      </c>
      <c r="C26" s="1211"/>
      <c r="D26" s="1211"/>
      <c r="E26" s="1211"/>
      <c r="F26" s="1241" t="s">
        <v>12</v>
      </c>
    </row>
    <row r="27" spans="2:6" s="1206" customFormat="1" ht="9" customHeight="1" x14ac:dyDescent="0.2">
      <c r="B27" s="1233"/>
      <c r="C27" s="1209"/>
      <c r="D27" s="1209"/>
      <c r="E27" s="1209"/>
      <c r="F27" s="1242"/>
    </row>
    <row r="28" spans="2:6" s="1206" customFormat="1" ht="24.95" customHeight="1" x14ac:dyDescent="0.2">
      <c r="B28" s="1234" t="s">
        <v>462</v>
      </c>
      <c r="C28" s="1208"/>
      <c r="D28" s="1208"/>
      <c r="E28" s="1208"/>
      <c r="F28" s="1243" t="s">
        <v>291</v>
      </c>
    </row>
    <row r="29" spans="2:6" s="1206" customFormat="1" ht="24.95" customHeight="1" x14ac:dyDescent="0.2">
      <c r="B29" s="1658" t="s">
        <v>463</v>
      </c>
      <c r="C29" s="1215">
        <v>7</v>
      </c>
      <c r="D29" s="1215">
        <v>8</v>
      </c>
      <c r="E29" s="1215">
        <v>8</v>
      </c>
      <c r="F29" s="1659" t="s">
        <v>464</v>
      </c>
    </row>
    <row r="30" spans="2:6" s="1206" customFormat="1" ht="24.95" customHeight="1" x14ac:dyDescent="0.2">
      <c r="B30" s="1658" t="s">
        <v>465</v>
      </c>
      <c r="C30" s="1215">
        <v>7</v>
      </c>
      <c r="D30" s="1215">
        <v>8</v>
      </c>
      <c r="E30" s="1215">
        <v>8</v>
      </c>
      <c r="F30" s="1659" t="s">
        <v>466</v>
      </c>
    </row>
    <row r="31" spans="2:6" s="1206" customFormat="1" ht="9" customHeight="1" x14ac:dyDescent="0.2">
      <c r="B31" s="1233"/>
      <c r="C31" s="1209"/>
      <c r="D31" s="1209"/>
      <c r="E31" s="1209"/>
      <c r="F31" s="1242"/>
    </row>
    <row r="32" spans="2:6" s="1206" customFormat="1" ht="24.95" customHeight="1" x14ac:dyDescent="0.2">
      <c r="B32" s="1234" t="s">
        <v>530</v>
      </c>
      <c r="C32" s="1208"/>
      <c r="D32" s="1208"/>
      <c r="E32" s="1208"/>
      <c r="F32" s="1243" t="s">
        <v>123</v>
      </c>
    </row>
    <row r="33" spans="2:6" s="1206" customFormat="1" ht="24.95" customHeight="1" x14ac:dyDescent="0.2">
      <c r="B33" s="1658" t="s">
        <v>467</v>
      </c>
      <c r="C33" s="1215">
        <v>7</v>
      </c>
      <c r="D33" s="1215">
        <v>8.5</v>
      </c>
      <c r="E33" s="1215">
        <v>8.5</v>
      </c>
      <c r="F33" s="1659" t="s">
        <v>468</v>
      </c>
    </row>
    <row r="34" spans="2:6" s="1206" customFormat="1" ht="24.95" customHeight="1" x14ac:dyDescent="0.2">
      <c r="B34" s="1658" t="s">
        <v>794</v>
      </c>
      <c r="C34" s="1215">
        <v>7</v>
      </c>
      <c r="D34" s="1215">
        <v>9</v>
      </c>
      <c r="E34" s="1215">
        <v>9</v>
      </c>
      <c r="F34" s="1659" t="s">
        <v>469</v>
      </c>
    </row>
    <row r="35" spans="2:6" s="1206" customFormat="1" ht="24.95" customHeight="1" x14ac:dyDescent="0.2">
      <c r="B35" s="1236" t="s">
        <v>461</v>
      </c>
      <c r="C35" s="1215">
        <v>12</v>
      </c>
      <c r="D35" s="1213">
        <v>12</v>
      </c>
      <c r="E35" s="1211">
        <v>12</v>
      </c>
      <c r="F35" s="1659" t="s">
        <v>1255</v>
      </c>
    </row>
    <row r="36" spans="2:6" s="1206" customFormat="1" ht="9" customHeight="1" x14ac:dyDescent="0.2">
      <c r="B36" s="1233"/>
      <c r="C36" s="1209"/>
      <c r="D36" s="1209"/>
      <c r="E36" s="1209"/>
      <c r="F36" s="1242"/>
    </row>
    <row r="37" spans="2:6" s="1210" customFormat="1" ht="24.95" customHeight="1" x14ac:dyDescent="0.2">
      <c r="B37" s="1234" t="s">
        <v>470</v>
      </c>
      <c r="C37" s="1215">
        <v>7</v>
      </c>
      <c r="D37" s="1208">
        <v>9.5</v>
      </c>
      <c r="E37" s="1208">
        <v>9.5</v>
      </c>
      <c r="F37" s="1243" t="s">
        <v>471</v>
      </c>
    </row>
    <row r="38" spans="2:6" s="1210" customFormat="1" ht="9" customHeight="1" thickBot="1" x14ac:dyDescent="0.25">
      <c r="B38" s="1238"/>
      <c r="C38" s="1213"/>
      <c r="D38" s="1213"/>
      <c r="E38" s="1213"/>
      <c r="F38" s="1245"/>
    </row>
    <row r="39" spans="2:6" s="1214" customFormat="1" ht="9" customHeight="1" thickTop="1" x14ac:dyDescent="0.2">
      <c r="B39" s="1239"/>
      <c r="C39" s="1216"/>
      <c r="D39" s="1216"/>
      <c r="E39" s="1216"/>
      <c r="F39" s="1246"/>
    </row>
    <row r="40" spans="2:6" s="1210" customFormat="1" ht="24.95" customHeight="1" x14ac:dyDescent="0.2">
      <c r="B40" s="1183" t="s">
        <v>1303</v>
      </c>
      <c r="C40" s="1211"/>
      <c r="D40" s="1211"/>
      <c r="E40" s="1213"/>
      <c r="F40" s="1189" t="s">
        <v>1304</v>
      </c>
    </row>
    <row r="41" spans="2:6" s="1206" customFormat="1" ht="9" customHeight="1" x14ac:dyDescent="0.2">
      <c r="B41" s="1233"/>
      <c r="C41" s="1209"/>
      <c r="D41" s="1209"/>
      <c r="E41" s="1209"/>
      <c r="F41" s="1242"/>
    </row>
    <row r="42" spans="2:6" s="1210" customFormat="1" ht="24.95" customHeight="1" x14ac:dyDescent="0.2">
      <c r="B42" s="1240" t="s">
        <v>472</v>
      </c>
      <c r="C42" s="1208">
        <v>4.5</v>
      </c>
      <c r="D42" s="1208">
        <v>4.5</v>
      </c>
      <c r="E42" s="1208">
        <v>6</v>
      </c>
      <c r="F42" s="1659" t="s">
        <v>473</v>
      </c>
    </row>
    <row r="43" spans="2:6" s="1210" customFormat="1" ht="24.95" customHeight="1" x14ac:dyDescent="0.2">
      <c r="B43" s="1658" t="s">
        <v>474</v>
      </c>
      <c r="C43" s="1208">
        <v>4.5</v>
      </c>
      <c r="D43" s="1208" t="s">
        <v>1119</v>
      </c>
      <c r="E43" s="1208">
        <v>8</v>
      </c>
      <c r="F43" s="1659" t="s">
        <v>1246</v>
      </c>
    </row>
    <row r="44" spans="2:6" s="1210" customFormat="1" ht="24.95" customHeight="1" x14ac:dyDescent="0.2">
      <c r="B44" s="1240" t="s">
        <v>475</v>
      </c>
      <c r="C44" s="1208">
        <v>4.5</v>
      </c>
      <c r="D44" s="1208" t="s">
        <v>1119</v>
      </c>
      <c r="E44" s="1208">
        <v>6</v>
      </c>
      <c r="F44" s="1659" t="s">
        <v>476</v>
      </c>
    </row>
    <row r="45" spans="2:6" s="1210" customFormat="1" ht="24.95" customHeight="1" x14ac:dyDescent="0.2">
      <c r="B45" s="1236" t="s">
        <v>461</v>
      </c>
      <c r="C45" s="1208">
        <v>10</v>
      </c>
      <c r="D45" s="1208">
        <v>10</v>
      </c>
      <c r="E45" s="1208">
        <v>10</v>
      </c>
      <c r="F45" s="1659" t="s">
        <v>1255</v>
      </c>
    </row>
    <row r="46" spans="2:6" s="1210" customFormat="1" ht="9" customHeight="1" thickBot="1" x14ac:dyDescent="0.25">
      <c r="B46" s="1237"/>
      <c r="C46" s="1212"/>
      <c r="D46" s="1212"/>
      <c r="E46" s="1212"/>
      <c r="F46" s="1244"/>
    </row>
    <row r="47" spans="2:6" s="1214" customFormat="1" ht="9" customHeight="1" thickTop="1" x14ac:dyDescent="0.2">
      <c r="B47" s="1238"/>
      <c r="C47" s="1213"/>
      <c r="D47" s="1213"/>
      <c r="E47" s="1213"/>
      <c r="F47" s="1245"/>
    </row>
    <row r="48" spans="2:6" s="1206" customFormat="1" ht="24.95" customHeight="1" x14ac:dyDescent="0.2">
      <c r="B48" s="1232" t="s">
        <v>186</v>
      </c>
      <c r="C48" s="1211"/>
      <c r="D48" s="1211"/>
      <c r="E48" s="1211"/>
      <c r="F48" s="1241" t="s">
        <v>635</v>
      </c>
    </row>
    <row r="49" spans="2:6" s="1206" customFormat="1" ht="9" customHeight="1" x14ac:dyDescent="0.2">
      <c r="B49" s="1233"/>
      <c r="C49" s="1209"/>
      <c r="D49" s="1209"/>
      <c r="E49" s="1209"/>
      <c r="F49" s="1242"/>
    </row>
    <row r="50" spans="2:6" s="1210" customFormat="1" ht="24.95" customHeight="1" x14ac:dyDescent="0.2">
      <c r="B50" s="1658" t="s">
        <v>477</v>
      </c>
      <c r="C50" s="1208"/>
      <c r="D50" s="1208"/>
      <c r="E50" s="1208"/>
      <c r="F50" s="1659" t="s">
        <v>478</v>
      </c>
    </row>
    <row r="51" spans="2:6" s="1210" customFormat="1" ht="24.95" customHeight="1" x14ac:dyDescent="0.2">
      <c r="B51" s="1658" t="s">
        <v>479</v>
      </c>
      <c r="C51" s="1208">
        <v>7</v>
      </c>
      <c r="D51" s="1208">
        <v>7.5</v>
      </c>
      <c r="E51" s="1208">
        <v>7.5</v>
      </c>
      <c r="F51" s="1659" t="s">
        <v>480</v>
      </c>
    </row>
    <row r="52" spans="2:6" s="1210" customFormat="1" ht="24.95" customHeight="1" x14ac:dyDescent="0.2">
      <c r="B52" s="1658" t="s">
        <v>1244</v>
      </c>
      <c r="C52" s="1208">
        <v>7.5</v>
      </c>
      <c r="D52" s="1208">
        <v>8</v>
      </c>
      <c r="E52" s="1208">
        <v>8</v>
      </c>
      <c r="F52" s="1659" t="s">
        <v>481</v>
      </c>
    </row>
    <row r="53" spans="2:6" s="1206" customFormat="1" ht="25.5" customHeight="1" x14ac:dyDescent="0.2">
      <c r="B53" s="1658" t="s">
        <v>482</v>
      </c>
      <c r="C53" s="1208" t="s">
        <v>1167</v>
      </c>
      <c r="D53" s="1208" t="s">
        <v>1120</v>
      </c>
      <c r="E53" s="1208" t="s">
        <v>1120</v>
      </c>
      <c r="F53" s="1659" t="s">
        <v>483</v>
      </c>
    </row>
    <row r="54" spans="2:6" s="1210" customFormat="1" ht="24.95" customHeight="1" x14ac:dyDescent="0.2">
      <c r="B54" s="1236" t="s">
        <v>461</v>
      </c>
      <c r="C54" s="1211">
        <v>12</v>
      </c>
      <c r="D54" s="1208">
        <v>12</v>
      </c>
      <c r="E54" s="1208">
        <v>12</v>
      </c>
      <c r="F54" s="1659" t="s">
        <v>1255</v>
      </c>
    </row>
    <row r="55" spans="2:6" s="1210" customFormat="1" ht="9" customHeight="1" thickBot="1" x14ac:dyDescent="0.25">
      <c r="B55" s="1237"/>
      <c r="C55" s="1217"/>
      <c r="D55" s="1217"/>
      <c r="E55" s="1217"/>
      <c r="F55" s="1244"/>
    </row>
    <row r="56" spans="2:6" s="1214" customFormat="1" ht="9" customHeight="1" thickTop="1" x14ac:dyDescent="0.2">
      <c r="B56" s="1239"/>
      <c r="C56" s="1218"/>
      <c r="D56" s="1218"/>
      <c r="E56" s="1218"/>
      <c r="F56" s="1246"/>
    </row>
    <row r="57" spans="2:6" s="1206" customFormat="1" ht="24.95" customHeight="1" x14ac:dyDescent="0.2">
      <c r="B57" s="1232" t="s">
        <v>190</v>
      </c>
      <c r="C57" s="1219"/>
      <c r="D57" s="1220"/>
      <c r="E57" s="1219"/>
      <c r="F57" s="1241" t="s">
        <v>636</v>
      </c>
    </row>
    <row r="58" spans="2:6" s="1206" customFormat="1" ht="9" customHeight="1" x14ac:dyDescent="0.2">
      <c r="B58" s="1233"/>
      <c r="C58" s="1221"/>
      <c r="D58" s="1221"/>
      <c r="E58" s="1221"/>
      <c r="F58" s="1242"/>
    </row>
    <row r="59" spans="2:6" s="1206" customFormat="1" ht="25.5" customHeight="1" x14ac:dyDescent="0.2">
      <c r="B59" s="1233"/>
      <c r="C59" s="1222" t="s">
        <v>523</v>
      </c>
      <c r="D59" s="1222" t="s">
        <v>1363</v>
      </c>
      <c r="E59" s="1222" t="s">
        <v>424</v>
      </c>
      <c r="F59" s="1242"/>
    </row>
    <row r="60" spans="2:6" s="1206" customFormat="1" ht="30.75" x14ac:dyDescent="0.2">
      <c r="B60" s="1233"/>
      <c r="C60" s="1223" t="s">
        <v>473</v>
      </c>
      <c r="D60" s="1224" t="s">
        <v>1362</v>
      </c>
      <c r="E60" s="1223" t="s">
        <v>425</v>
      </c>
      <c r="F60" s="1242"/>
    </row>
    <row r="61" spans="2:6" s="1206" customFormat="1" ht="9" customHeight="1" x14ac:dyDescent="0.2">
      <c r="B61" s="1233"/>
      <c r="C61" s="1225"/>
      <c r="D61" s="1225"/>
      <c r="E61" s="1225"/>
      <c r="F61" s="1242"/>
    </row>
    <row r="62" spans="2:6" s="1206" customFormat="1" ht="24.75" customHeight="1" x14ac:dyDescent="0.2">
      <c r="B62" s="1234" t="s">
        <v>530</v>
      </c>
      <c r="C62" s="1226"/>
      <c r="D62" s="1226"/>
      <c r="E62" s="1226"/>
      <c r="F62" s="1243" t="s">
        <v>123</v>
      </c>
    </row>
    <row r="63" spans="2:6" s="1210" customFormat="1" ht="24.95" customHeight="1" x14ac:dyDescent="0.2">
      <c r="B63" s="1658" t="s">
        <v>524</v>
      </c>
      <c r="C63" s="1208">
        <v>7</v>
      </c>
      <c r="D63" s="1208">
        <v>8.5</v>
      </c>
      <c r="E63" s="1208">
        <v>9</v>
      </c>
      <c r="F63" s="1247" t="s">
        <v>525</v>
      </c>
    </row>
    <row r="64" spans="2:6" s="1206" customFormat="1" ht="24.95" customHeight="1" x14ac:dyDescent="0.2">
      <c r="B64" s="1658" t="s">
        <v>1245</v>
      </c>
      <c r="C64" s="1208">
        <v>7</v>
      </c>
      <c r="D64" s="1208">
        <v>8.5</v>
      </c>
      <c r="E64" s="1208">
        <v>9</v>
      </c>
      <c r="F64" s="1659" t="s">
        <v>1229</v>
      </c>
    </row>
    <row r="65" spans="1:6" s="1210" customFormat="1" ht="24.75" customHeight="1" x14ac:dyDescent="0.2">
      <c r="B65" s="1658" t="s">
        <v>1736</v>
      </c>
      <c r="C65" s="1208">
        <v>7</v>
      </c>
      <c r="D65" s="1208">
        <v>8.5</v>
      </c>
      <c r="E65" s="1208">
        <v>9</v>
      </c>
      <c r="F65" s="1659" t="s">
        <v>526</v>
      </c>
    </row>
    <row r="66" spans="1:6" s="1206" customFormat="1" ht="25.5" customHeight="1" x14ac:dyDescent="0.2">
      <c r="B66" s="1658" t="s">
        <v>680</v>
      </c>
      <c r="C66" s="1208">
        <v>7</v>
      </c>
      <c r="D66" s="1208">
        <v>8.5</v>
      </c>
      <c r="E66" s="1208">
        <v>9</v>
      </c>
      <c r="F66" s="1659" t="s">
        <v>96</v>
      </c>
    </row>
    <row r="67" spans="1:6" s="1206" customFormat="1" ht="24.95" customHeight="1" x14ac:dyDescent="0.2">
      <c r="B67" s="1238" t="s">
        <v>97</v>
      </c>
      <c r="C67" s="1208">
        <v>7</v>
      </c>
      <c r="D67" s="1208">
        <v>8.5</v>
      </c>
      <c r="E67" s="1208">
        <v>9</v>
      </c>
      <c r="F67" s="1245" t="s">
        <v>98</v>
      </c>
    </row>
    <row r="68" spans="1:6" s="1210" customFormat="1" ht="24.95" customHeight="1" x14ac:dyDescent="0.2">
      <c r="B68" s="1236" t="s">
        <v>516</v>
      </c>
      <c r="C68" s="1213">
        <v>7</v>
      </c>
      <c r="D68" s="1213">
        <v>7</v>
      </c>
      <c r="E68" s="1213" t="s">
        <v>706</v>
      </c>
      <c r="F68" s="1659" t="s">
        <v>517</v>
      </c>
    </row>
    <row r="69" spans="1:6" s="1210" customFormat="1" ht="24.95" customHeight="1" x14ac:dyDescent="0.2">
      <c r="B69" s="1236" t="s">
        <v>461</v>
      </c>
      <c r="C69" s="1213">
        <v>12</v>
      </c>
      <c r="D69" s="1213">
        <v>12</v>
      </c>
      <c r="E69" s="1213">
        <v>12</v>
      </c>
      <c r="F69" s="1659" t="s">
        <v>1255</v>
      </c>
    </row>
    <row r="70" spans="1:6" s="1210" customFormat="1" ht="8.25" customHeight="1" x14ac:dyDescent="0.2">
      <c r="B70" s="1236"/>
      <c r="C70" s="1227"/>
      <c r="D70" s="1227"/>
      <c r="E70" s="1227"/>
      <c r="F70" s="1659"/>
    </row>
    <row r="71" spans="1:6" s="1206" customFormat="1" ht="25.5" customHeight="1" x14ac:dyDescent="0.2">
      <c r="B71" s="1234" t="s">
        <v>470</v>
      </c>
      <c r="C71" s="1228">
        <v>9.5</v>
      </c>
      <c r="D71" s="1209" t="s">
        <v>706</v>
      </c>
      <c r="E71" s="1209" t="s">
        <v>706</v>
      </c>
      <c r="F71" s="1243" t="s">
        <v>471</v>
      </c>
    </row>
    <row r="72" spans="1:6" s="1206" customFormat="1" ht="15" customHeight="1" thickBot="1" x14ac:dyDescent="0.25">
      <c r="B72" s="1229"/>
      <c r="C72" s="1230"/>
      <c r="D72" s="1230"/>
      <c r="E72" s="1231"/>
      <c r="F72" s="1248"/>
    </row>
    <row r="73" spans="1:6" s="202" customFormat="1" ht="9" customHeight="1" thickTop="1" x14ac:dyDescent="0.5">
      <c r="B73" s="203"/>
      <c r="C73" s="204"/>
      <c r="D73" s="204"/>
      <c r="E73" s="204"/>
      <c r="F73" s="1249"/>
    </row>
    <row r="74" spans="1:6" s="330" customFormat="1" ht="18.75" customHeight="1" x14ac:dyDescent="0.5">
      <c r="B74" s="410" t="s">
        <v>1719</v>
      </c>
      <c r="F74" s="410" t="s">
        <v>1721</v>
      </c>
    </row>
    <row r="75" spans="1:6" s="330" customFormat="1" ht="18.75" customHeight="1" x14ac:dyDescent="0.5">
      <c r="B75" s="352" t="s">
        <v>1535</v>
      </c>
      <c r="C75" s="530"/>
      <c r="D75" s="530"/>
      <c r="E75" s="530"/>
      <c r="F75" s="410" t="s">
        <v>1537</v>
      </c>
    </row>
    <row r="76" spans="1:6" s="533" customFormat="1" ht="22.5" x14ac:dyDescent="0.5">
      <c r="A76" s="330"/>
      <c r="B76" s="531" t="s">
        <v>1536</v>
      </c>
      <c r="C76" s="532"/>
      <c r="D76" s="532"/>
      <c r="E76" s="532"/>
      <c r="F76" s="533" t="s">
        <v>1538</v>
      </c>
    </row>
    <row r="77" spans="1:6" s="206" customFormat="1" x14ac:dyDescent="0.5">
      <c r="B77" s="207"/>
      <c r="C77" s="205"/>
      <c r="D77" s="205"/>
      <c r="E77" s="205"/>
      <c r="F77" s="208"/>
    </row>
    <row r="78" spans="1:6" s="202" customFormat="1" ht="9.9499999999999993" customHeight="1" x14ac:dyDescent="0.5">
      <c r="B78" s="209"/>
      <c r="C78" s="210"/>
      <c r="D78" s="210"/>
      <c r="E78" s="210"/>
      <c r="F78" s="211"/>
    </row>
    <row r="79" spans="1:6" s="206" customFormat="1" ht="9.9499999999999993" customHeight="1" x14ac:dyDescent="0.5">
      <c r="B79" s="212"/>
      <c r="C79" s="207"/>
      <c r="D79" s="207"/>
      <c r="E79" s="207"/>
      <c r="F79" s="212"/>
    </row>
    <row r="80" spans="1:6" s="201" customFormat="1" ht="23.25" x14ac:dyDescent="0.5">
      <c r="B80" s="213"/>
      <c r="C80" s="214"/>
      <c r="D80" s="214"/>
      <c r="E80" s="214"/>
      <c r="F80" s="215"/>
    </row>
    <row r="81" spans="2:6" s="202" customFormat="1" ht="9.9499999999999993" customHeight="1" x14ac:dyDescent="0.5">
      <c r="B81" s="209"/>
      <c r="C81" s="210"/>
      <c r="D81" s="210"/>
      <c r="E81" s="210"/>
      <c r="F81" s="211"/>
    </row>
    <row r="82" spans="2:6" s="217" customFormat="1" x14ac:dyDescent="0.5">
      <c r="B82" s="211"/>
      <c r="C82" s="216"/>
      <c r="D82" s="216"/>
      <c r="E82" s="216"/>
      <c r="F82" s="211"/>
    </row>
    <row r="83" spans="2:6" s="206" customFormat="1" x14ac:dyDescent="0.5">
      <c r="B83" s="207"/>
      <c r="C83" s="205"/>
      <c r="D83" s="205"/>
      <c r="E83" s="205"/>
      <c r="F83" s="208"/>
    </row>
    <row r="84" spans="2:6" s="206" customFormat="1" x14ac:dyDescent="0.5">
      <c r="B84" s="207"/>
      <c r="C84" s="205"/>
      <c r="D84" s="205"/>
      <c r="E84" s="205"/>
      <c r="F84" s="208"/>
    </row>
    <row r="85" spans="2:6" s="202" customFormat="1" ht="9.9499999999999993" customHeight="1" x14ac:dyDescent="0.5">
      <c r="B85" s="209"/>
      <c r="C85" s="210"/>
      <c r="D85" s="210"/>
      <c r="E85" s="210"/>
      <c r="F85" s="211"/>
    </row>
    <row r="86" spans="2:6" s="217" customFormat="1" x14ac:dyDescent="0.5">
      <c r="B86" s="211"/>
      <c r="C86" s="216"/>
      <c r="D86" s="216"/>
      <c r="E86" s="216"/>
      <c r="F86" s="211"/>
    </row>
    <row r="87" spans="2:6" s="206" customFormat="1" x14ac:dyDescent="0.5">
      <c r="B87" s="207"/>
      <c r="C87" s="205"/>
      <c r="D87" s="205"/>
      <c r="E87" s="205"/>
      <c r="F87" s="208"/>
    </row>
    <row r="88" spans="2:6" s="206" customFormat="1" x14ac:dyDescent="0.5">
      <c r="B88" s="207"/>
      <c r="C88" s="205"/>
      <c r="D88" s="205"/>
      <c r="E88" s="205"/>
      <c r="F88" s="208"/>
    </row>
    <row r="89" spans="2:6" s="206" customFormat="1" x14ac:dyDescent="0.5">
      <c r="B89" s="207"/>
      <c r="C89" s="205"/>
      <c r="D89" s="205"/>
      <c r="E89" s="205"/>
      <c r="F89" s="208"/>
    </row>
    <row r="90" spans="2:6" s="206" customFormat="1" x14ac:dyDescent="0.5">
      <c r="B90" s="207"/>
      <c r="C90" s="205"/>
      <c r="D90" s="205"/>
      <c r="E90" s="205"/>
      <c r="F90" s="208"/>
    </row>
    <row r="91" spans="2:6" s="206" customFormat="1" x14ac:dyDescent="0.5">
      <c r="B91" s="218"/>
      <c r="C91" s="205"/>
      <c r="D91" s="205"/>
      <c r="E91" s="205"/>
      <c r="F91" s="208"/>
    </row>
    <row r="92" spans="2:6" s="217" customFormat="1" x14ac:dyDescent="0.5">
      <c r="B92" s="211"/>
      <c r="C92" s="216"/>
      <c r="D92" s="216"/>
      <c r="E92" s="216"/>
      <c r="F92" s="211"/>
    </row>
    <row r="93" spans="2:6" s="206" customFormat="1" x14ac:dyDescent="0.5">
      <c r="B93" s="211"/>
      <c r="C93" s="219"/>
      <c r="D93" s="219"/>
      <c r="E93" s="219"/>
      <c r="F93" s="211"/>
    </row>
    <row r="94" spans="2:6" s="217" customFormat="1" x14ac:dyDescent="0.5">
      <c r="B94" s="211"/>
      <c r="C94" s="216"/>
      <c r="D94" s="216"/>
      <c r="E94" s="216"/>
      <c r="F94" s="211"/>
    </row>
    <row r="95" spans="2:6" s="206" customFormat="1" x14ac:dyDescent="0.5">
      <c r="B95" s="207"/>
      <c r="C95" s="205"/>
      <c r="D95" s="205"/>
      <c r="E95" s="205"/>
      <c r="F95" s="208"/>
    </row>
    <row r="96" spans="2:6" s="206" customFormat="1" x14ac:dyDescent="0.5">
      <c r="B96" s="207"/>
      <c r="C96" s="205"/>
      <c r="D96" s="205"/>
      <c r="E96" s="205"/>
      <c r="F96" s="208"/>
    </row>
    <row r="97" spans="2:6" s="202" customFormat="1" ht="9.9499999999999993" customHeight="1" x14ac:dyDescent="0.5">
      <c r="B97" s="209"/>
      <c r="C97" s="210"/>
      <c r="D97" s="210"/>
      <c r="E97" s="210"/>
      <c r="F97" s="211"/>
    </row>
    <row r="98" spans="2:6" s="217" customFormat="1" x14ac:dyDescent="0.5">
      <c r="B98" s="211"/>
      <c r="C98" s="216"/>
      <c r="D98" s="216"/>
      <c r="E98" s="216"/>
      <c r="F98" s="211"/>
    </row>
    <row r="99" spans="2:6" s="206" customFormat="1" x14ac:dyDescent="0.5">
      <c r="B99" s="207"/>
      <c r="C99" s="205"/>
      <c r="D99" s="205"/>
      <c r="E99" s="205"/>
      <c r="F99" s="208"/>
    </row>
    <row r="100" spans="2:6" s="206" customFormat="1" x14ac:dyDescent="0.5">
      <c r="B100" s="207"/>
      <c r="C100" s="205"/>
      <c r="D100" s="205"/>
      <c r="E100" s="205"/>
      <c r="F100" s="208"/>
    </row>
    <row r="101" spans="2:6" s="206" customFormat="1" x14ac:dyDescent="0.5">
      <c r="B101" s="207"/>
      <c r="C101" s="205"/>
      <c r="D101" s="205"/>
      <c r="E101" s="205"/>
      <c r="F101" s="208"/>
    </row>
    <row r="102" spans="2:6" s="206" customFormat="1" ht="9.9499999999999993" customHeight="1" x14ac:dyDescent="0.5">
      <c r="B102" s="211"/>
      <c r="C102" s="220"/>
      <c r="D102" s="220"/>
      <c r="E102" s="220"/>
      <c r="F102" s="211"/>
    </row>
    <row r="103" spans="2:6" x14ac:dyDescent="0.5">
      <c r="B103" s="221"/>
      <c r="C103" s="222"/>
      <c r="D103" s="222"/>
      <c r="E103" s="222"/>
      <c r="F103" s="221"/>
    </row>
    <row r="104" spans="2:6" x14ac:dyDescent="0.5">
      <c r="B104" s="221"/>
      <c r="C104" s="222"/>
      <c r="D104" s="222"/>
      <c r="E104" s="222"/>
      <c r="F104" s="221"/>
    </row>
    <row r="105" spans="2:6" x14ac:dyDescent="0.5">
      <c r="B105" s="221"/>
      <c r="C105" s="196"/>
      <c r="D105" s="196"/>
      <c r="E105" s="196"/>
      <c r="F105" s="196"/>
    </row>
    <row r="106" spans="2:6" x14ac:dyDescent="0.5">
      <c r="B106" s="221"/>
      <c r="C106" s="196"/>
      <c r="D106" s="196"/>
      <c r="E106" s="196"/>
      <c r="F106" s="196"/>
    </row>
    <row r="107" spans="2:6" x14ac:dyDescent="0.5">
      <c r="B107" s="221"/>
      <c r="C107" s="196"/>
      <c r="D107" s="196"/>
      <c r="E107" s="196"/>
      <c r="F107" s="196"/>
    </row>
    <row r="108" spans="2:6" x14ac:dyDescent="0.5">
      <c r="B108" s="221"/>
      <c r="C108" s="221"/>
      <c r="D108" s="221"/>
      <c r="E108" s="221"/>
      <c r="F108" s="221"/>
    </row>
    <row r="109" spans="2:6" x14ac:dyDescent="0.5">
      <c r="B109" s="221"/>
      <c r="C109" s="222"/>
      <c r="D109" s="222"/>
      <c r="E109" s="222"/>
      <c r="F109" s="221"/>
    </row>
    <row r="110" spans="2:6" x14ac:dyDescent="0.5">
      <c r="B110" s="221"/>
      <c r="C110" s="222"/>
      <c r="D110" s="222"/>
      <c r="E110" s="222"/>
      <c r="F110" s="221"/>
    </row>
    <row r="111" spans="2:6" x14ac:dyDescent="0.5">
      <c r="B111" s="221"/>
      <c r="C111" s="222"/>
      <c r="D111" s="222"/>
      <c r="E111" s="222"/>
      <c r="F111" s="221"/>
    </row>
    <row r="112" spans="2:6" x14ac:dyDescent="0.5">
      <c r="B112" s="221"/>
      <c r="C112" s="222"/>
      <c r="D112" s="222"/>
      <c r="E112" s="222"/>
      <c r="F112" s="221"/>
    </row>
    <row r="113" spans="2:6" x14ac:dyDescent="0.5">
      <c r="B113" s="221"/>
      <c r="C113" s="222"/>
      <c r="D113" s="222"/>
      <c r="E113" s="222"/>
      <c r="F113" s="221"/>
    </row>
    <row r="114" spans="2:6" x14ac:dyDescent="0.5">
      <c r="B114" s="221"/>
      <c r="C114" s="222"/>
      <c r="D114" s="222"/>
      <c r="E114" s="222"/>
      <c r="F114" s="221"/>
    </row>
    <row r="115" spans="2:6" x14ac:dyDescent="0.5">
      <c r="B115" s="221"/>
      <c r="C115" s="222"/>
      <c r="D115" s="222"/>
      <c r="E115" s="222"/>
      <c r="F115" s="221"/>
    </row>
    <row r="116" spans="2:6" x14ac:dyDescent="0.5">
      <c r="B116" s="221"/>
      <c r="C116" s="222"/>
      <c r="D116" s="222"/>
      <c r="E116" s="222"/>
      <c r="F116" s="221"/>
    </row>
    <row r="117" spans="2:6" x14ac:dyDescent="0.5">
      <c r="B117" s="221"/>
      <c r="C117" s="222"/>
      <c r="D117" s="222"/>
      <c r="E117" s="222"/>
      <c r="F117" s="221"/>
    </row>
    <row r="118" spans="2:6" x14ac:dyDescent="0.5">
      <c r="B118" s="221"/>
      <c r="C118" s="222"/>
      <c r="D118" s="222"/>
      <c r="E118" s="222"/>
      <c r="F118" s="221"/>
    </row>
    <row r="119" spans="2:6" x14ac:dyDescent="0.5">
      <c r="B119" s="221"/>
      <c r="C119" s="222"/>
      <c r="D119" s="222"/>
      <c r="E119" s="222"/>
      <c r="F119" s="221"/>
    </row>
    <row r="120" spans="2:6" x14ac:dyDescent="0.5">
      <c r="B120" s="221"/>
      <c r="C120" s="222"/>
      <c r="D120" s="222"/>
      <c r="E120" s="222"/>
      <c r="F120" s="221"/>
    </row>
    <row r="121" spans="2:6" x14ac:dyDescent="0.5">
      <c r="B121" s="221"/>
      <c r="C121" s="222"/>
      <c r="D121" s="222"/>
      <c r="E121" s="222"/>
      <c r="F121" s="221"/>
    </row>
    <row r="122" spans="2:6" x14ac:dyDescent="0.5">
      <c r="B122" s="221"/>
      <c r="C122" s="222"/>
      <c r="D122" s="222"/>
      <c r="E122" s="222"/>
      <c r="F122" s="221"/>
    </row>
    <row r="123" spans="2:6" x14ac:dyDescent="0.5">
      <c r="B123" s="221"/>
      <c r="C123" s="222"/>
      <c r="D123" s="222"/>
      <c r="E123" s="222"/>
      <c r="F123" s="221"/>
    </row>
    <row r="124" spans="2:6" x14ac:dyDescent="0.5">
      <c r="B124" s="221"/>
      <c r="C124" s="222"/>
      <c r="D124" s="222"/>
      <c r="E124" s="222"/>
      <c r="F124" s="221"/>
    </row>
    <row r="125" spans="2:6" x14ac:dyDescent="0.5">
      <c r="B125" s="221"/>
      <c r="C125" s="222"/>
      <c r="D125" s="222"/>
      <c r="E125" s="222"/>
      <c r="F125" s="221"/>
    </row>
    <row r="126" spans="2:6" x14ac:dyDescent="0.5">
      <c r="B126" s="221"/>
      <c r="C126" s="222"/>
      <c r="D126" s="222"/>
      <c r="E126" s="222"/>
      <c r="F126" s="221"/>
    </row>
    <row r="127" spans="2:6" x14ac:dyDescent="0.5">
      <c r="B127" s="221"/>
      <c r="C127" s="222"/>
      <c r="D127" s="222"/>
      <c r="E127" s="222"/>
      <c r="F127" s="221"/>
    </row>
    <row r="128" spans="2:6" x14ac:dyDescent="0.5">
      <c r="B128" s="221"/>
      <c r="C128" s="222"/>
      <c r="D128" s="222"/>
      <c r="E128" s="222"/>
      <c r="F128" s="221"/>
    </row>
    <row r="129" spans="2:6" x14ac:dyDescent="0.5">
      <c r="B129" s="221"/>
      <c r="C129" s="222"/>
      <c r="D129" s="222"/>
      <c r="E129" s="222"/>
      <c r="F129" s="221"/>
    </row>
    <row r="130" spans="2:6" x14ac:dyDescent="0.5">
      <c r="B130" s="221"/>
      <c r="C130" s="222"/>
      <c r="D130" s="222"/>
      <c r="E130" s="222"/>
      <c r="F130" s="221"/>
    </row>
    <row r="131" spans="2:6" x14ac:dyDescent="0.5">
      <c r="B131" s="221"/>
      <c r="C131" s="222"/>
      <c r="D131" s="222"/>
      <c r="E131" s="222"/>
      <c r="F131" s="221"/>
    </row>
    <row r="132" spans="2:6" x14ac:dyDescent="0.5">
      <c r="B132" s="221"/>
      <c r="C132" s="222"/>
      <c r="D132" s="222"/>
      <c r="E132" s="222"/>
      <c r="F132" s="221"/>
    </row>
    <row r="133" spans="2:6" x14ac:dyDescent="0.5">
      <c r="B133" s="221"/>
      <c r="C133" s="222"/>
      <c r="D133" s="222"/>
      <c r="E133" s="222"/>
      <c r="F133" s="221"/>
    </row>
    <row r="134" spans="2:6" x14ac:dyDescent="0.5">
      <c r="B134" s="221"/>
      <c r="C134" s="222"/>
      <c r="D134" s="222"/>
      <c r="E134" s="222"/>
      <c r="F134" s="221"/>
    </row>
    <row r="135" spans="2:6" x14ac:dyDescent="0.5">
      <c r="B135" s="221"/>
      <c r="C135" s="222"/>
      <c r="D135" s="222"/>
      <c r="E135" s="222"/>
      <c r="F135" s="221"/>
    </row>
    <row r="136" spans="2:6" x14ac:dyDescent="0.5">
      <c r="B136" s="221"/>
      <c r="C136" s="222"/>
      <c r="D136" s="222"/>
      <c r="E136" s="222"/>
      <c r="F136" s="221"/>
    </row>
    <row r="137" spans="2:6" x14ac:dyDescent="0.5">
      <c r="B137" s="221"/>
      <c r="C137" s="222"/>
      <c r="D137" s="222"/>
      <c r="E137" s="222"/>
      <c r="F137" s="221"/>
    </row>
    <row r="138" spans="2:6" x14ac:dyDescent="0.5">
      <c r="B138" s="221"/>
      <c r="C138" s="222"/>
      <c r="D138" s="222"/>
      <c r="E138" s="222"/>
      <c r="F138" s="221"/>
    </row>
    <row r="139" spans="2:6" x14ac:dyDescent="0.5">
      <c r="B139" s="221"/>
      <c r="C139" s="222"/>
      <c r="D139" s="222"/>
      <c r="E139" s="222"/>
      <c r="F139" s="221"/>
    </row>
    <row r="140" spans="2:6" x14ac:dyDescent="0.5">
      <c r="B140" s="221"/>
      <c r="C140" s="222"/>
      <c r="D140" s="222"/>
      <c r="E140" s="222"/>
      <c r="F140" s="221"/>
    </row>
    <row r="141" spans="2:6" x14ac:dyDescent="0.5">
      <c r="B141" s="221"/>
      <c r="C141" s="222"/>
      <c r="D141" s="222"/>
      <c r="E141" s="222"/>
      <c r="F141" s="221"/>
    </row>
    <row r="142" spans="2:6" x14ac:dyDescent="0.5">
      <c r="B142" s="221"/>
      <c r="C142" s="222"/>
      <c r="D142" s="222"/>
      <c r="E142" s="222"/>
      <c r="F142" s="221"/>
    </row>
    <row r="143" spans="2:6" x14ac:dyDescent="0.5">
      <c r="B143" s="221"/>
      <c r="C143" s="222"/>
      <c r="D143" s="222"/>
      <c r="E143" s="222"/>
      <c r="F143" s="221"/>
    </row>
    <row r="144" spans="2:6" x14ac:dyDescent="0.5">
      <c r="B144" s="221"/>
      <c r="C144" s="222"/>
      <c r="D144" s="222"/>
      <c r="E144" s="222"/>
      <c r="F144" s="221"/>
    </row>
    <row r="145" spans="2:6" x14ac:dyDescent="0.5">
      <c r="B145" s="221"/>
      <c r="C145" s="222"/>
      <c r="D145" s="222"/>
      <c r="E145" s="222"/>
      <c r="F145" s="221"/>
    </row>
    <row r="146" spans="2:6" x14ac:dyDescent="0.5">
      <c r="B146" s="221"/>
      <c r="C146" s="222"/>
      <c r="D146" s="222"/>
      <c r="E146" s="222"/>
      <c r="F146" s="221"/>
    </row>
    <row r="147" spans="2:6" x14ac:dyDescent="0.5">
      <c r="B147" s="221"/>
      <c r="C147" s="222"/>
      <c r="D147" s="222"/>
      <c r="E147" s="222"/>
      <c r="F147" s="221"/>
    </row>
    <row r="148" spans="2:6" x14ac:dyDescent="0.5">
      <c r="B148" s="221"/>
      <c r="C148" s="222"/>
      <c r="D148" s="222"/>
      <c r="E148" s="222"/>
      <c r="F148" s="221"/>
    </row>
    <row r="149" spans="2:6" x14ac:dyDescent="0.5">
      <c r="B149" s="221"/>
      <c r="C149" s="222"/>
      <c r="D149" s="222"/>
      <c r="E149" s="222"/>
      <c r="F149" s="221"/>
    </row>
    <row r="150" spans="2:6" x14ac:dyDescent="0.5">
      <c r="B150" s="221"/>
      <c r="C150" s="222"/>
      <c r="D150" s="222"/>
      <c r="E150" s="222"/>
      <c r="F150" s="221"/>
    </row>
    <row r="151" spans="2:6" x14ac:dyDescent="0.5">
      <c r="B151" s="221"/>
      <c r="C151" s="222"/>
      <c r="D151" s="222"/>
      <c r="E151" s="222"/>
      <c r="F151" s="221"/>
    </row>
    <row r="152" spans="2:6" x14ac:dyDescent="0.5">
      <c r="B152" s="221"/>
      <c r="C152" s="222"/>
      <c r="D152" s="222"/>
      <c r="E152" s="222"/>
      <c r="F152" s="221"/>
    </row>
    <row r="153" spans="2:6" x14ac:dyDescent="0.5">
      <c r="B153" s="221"/>
      <c r="C153" s="222"/>
      <c r="D153" s="222"/>
      <c r="E153" s="222"/>
      <c r="F153" s="221"/>
    </row>
    <row r="154" spans="2:6" x14ac:dyDescent="0.5">
      <c r="B154" s="221"/>
      <c r="C154" s="222"/>
      <c r="D154" s="222"/>
      <c r="E154" s="222"/>
      <c r="F154" s="221"/>
    </row>
    <row r="155" spans="2:6" x14ac:dyDescent="0.5">
      <c r="B155" s="221"/>
      <c r="C155" s="222"/>
      <c r="D155" s="222"/>
      <c r="E155" s="222"/>
      <c r="F155" s="221"/>
    </row>
    <row r="156" spans="2:6" x14ac:dyDescent="0.5">
      <c r="B156" s="221"/>
      <c r="C156" s="222"/>
      <c r="D156" s="222"/>
      <c r="E156" s="222"/>
      <c r="F156" s="221"/>
    </row>
    <row r="157" spans="2:6" x14ac:dyDescent="0.5">
      <c r="B157" s="221"/>
      <c r="C157" s="222"/>
      <c r="D157" s="222"/>
      <c r="E157" s="222"/>
      <c r="F157" s="221"/>
    </row>
    <row r="158" spans="2:6" x14ac:dyDescent="0.5">
      <c r="B158" s="221"/>
      <c r="C158" s="222"/>
      <c r="D158" s="222"/>
      <c r="E158" s="222"/>
      <c r="F158" s="221"/>
    </row>
    <row r="159" spans="2:6" x14ac:dyDescent="0.5">
      <c r="B159" s="221"/>
      <c r="C159" s="222"/>
      <c r="D159" s="222"/>
      <c r="E159" s="222"/>
      <c r="F159" s="221"/>
    </row>
    <row r="160" spans="2:6" x14ac:dyDescent="0.5">
      <c r="B160" s="221"/>
      <c r="C160" s="222"/>
      <c r="D160" s="222"/>
      <c r="E160" s="222"/>
      <c r="F160" s="221"/>
    </row>
    <row r="161" spans="2:6" x14ac:dyDescent="0.5">
      <c r="B161" s="221"/>
      <c r="C161" s="222"/>
      <c r="D161" s="222"/>
      <c r="E161" s="222"/>
      <c r="F161" s="221"/>
    </row>
    <row r="162" spans="2:6" x14ac:dyDescent="0.5">
      <c r="B162" s="221"/>
      <c r="C162" s="222"/>
      <c r="D162" s="222"/>
      <c r="E162" s="222"/>
      <c r="F162" s="221"/>
    </row>
    <row r="163" spans="2:6" x14ac:dyDescent="0.5">
      <c r="B163" s="221"/>
      <c r="C163" s="222"/>
      <c r="D163" s="222"/>
      <c r="E163" s="222"/>
      <c r="F163" s="221"/>
    </row>
    <row r="164" spans="2:6" x14ac:dyDescent="0.5">
      <c r="B164" s="221"/>
      <c r="C164" s="222"/>
      <c r="D164" s="222"/>
      <c r="E164" s="222"/>
      <c r="F164" s="221"/>
    </row>
    <row r="165" spans="2:6" x14ac:dyDescent="0.5">
      <c r="B165" s="221"/>
      <c r="C165" s="222"/>
      <c r="D165" s="222"/>
      <c r="E165" s="222"/>
      <c r="F165" s="221"/>
    </row>
    <row r="166" spans="2:6" x14ac:dyDescent="0.5">
      <c r="B166" s="221"/>
      <c r="C166" s="222"/>
      <c r="D166" s="222"/>
      <c r="E166" s="222"/>
      <c r="F166" s="221"/>
    </row>
    <row r="167" spans="2:6" x14ac:dyDescent="0.5">
      <c r="B167" s="221"/>
      <c r="C167" s="222"/>
      <c r="D167" s="222"/>
      <c r="E167" s="222"/>
      <c r="F167" s="221"/>
    </row>
    <row r="168" spans="2:6" x14ac:dyDescent="0.5">
      <c r="B168" s="221"/>
      <c r="C168" s="222"/>
      <c r="D168" s="222"/>
      <c r="E168" s="222"/>
      <c r="F168" s="221"/>
    </row>
    <row r="169" spans="2:6" x14ac:dyDescent="0.5">
      <c r="B169" s="221"/>
      <c r="C169" s="222"/>
      <c r="D169" s="222"/>
      <c r="E169" s="222"/>
      <c r="F169" s="221"/>
    </row>
    <row r="170" spans="2:6" x14ac:dyDescent="0.5">
      <c r="B170" s="221"/>
      <c r="C170" s="222"/>
      <c r="D170" s="222"/>
      <c r="E170" s="222"/>
      <c r="F170" s="221"/>
    </row>
    <row r="171" spans="2:6" x14ac:dyDescent="0.5">
      <c r="B171" s="221"/>
      <c r="C171" s="222"/>
      <c r="D171" s="222"/>
      <c r="E171" s="222"/>
      <c r="F171" s="221"/>
    </row>
    <row r="172" spans="2:6" x14ac:dyDescent="0.5">
      <c r="B172" s="221"/>
      <c r="C172" s="222"/>
      <c r="D172" s="222"/>
      <c r="E172" s="222"/>
      <c r="F172" s="221"/>
    </row>
    <row r="173" spans="2:6" x14ac:dyDescent="0.5">
      <c r="B173" s="221"/>
      <c r="C173" s="222"/>
      <c r="D173" s="222"/>
      <c r="E173" s="222"/>
      <c r="F173" s="221"/>
    </row>
    <row r="174" spans="2:6" x14ac:dyDescent="0.5">
      <c r="B174" s="221"/>
      <c r="C174" s="222"/>
      <c r="D174" s="222"/>
      <c r="E174" s="222"/>
      <c r="F174" s="221"/>
    </row>
    <row r="175" spans="2:6" x14ac:dyDescent="0.5">
      <c r="B175" s="221"/>
      <c r="C175" s="222"/>
      <c r="D175" s="222"/>
      <c r="E175" s="222"/>
      <c r="F175" s="221"/>
    </row>
    <row r="176" spans="2:6" x14ac:dyDescent="0.5">
      <c r="B176" s="221"/>
      <c r="C176" s="222"/>
      <c r="D176" s="222"/>
      <c r="E176" s="222"/>
      <c r="F176" s="221"/>
    </row>
  </sheetData>
  <mergeCells count="4">
    <mergeCell ref="B3:F3"/>
    <mergeCell ref="B5:F5"/>
    <mergeCell ref="F9:F12"/>
    <mergeCell ref="B9:B12"/>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rightToLeft="1" tabSelected="1" view="pageBreakPreview"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3.42578125" style="11" customWidth="1"/>
    <col min="6" max="6" width="12.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732" t="s">
        <v>1603</v>
      </c>
      <c r="D2" s="1732"/>
      <c r="E2" s="1732"/>
      <c r="F2" s="7"/>
    </row>
    <row r="3" spans="2:13" s="5" customFormat="1" ht="17.25" customHeight="1" x14ac:dyDescent="0.85">
      <c r="B3" s="1"/>
      <c r="C3" s="1646"/>
      <c r="D3" s="1502"/>
      <c r="E3" s="728"/>
      <c r="F3" s="3"/>
      <c r="G3" s="2"/>
      <c r="H3" s="2"/>
      <c r="I3" s="2"/>
      <c r="J3" s="2"/>
      <c r="K3" s="2"/>
      <c r="L3" s="2"/>
      <c r="M3" s="2"/>
    </row>
    <row r="4" spans="2:13" ht="36.75" x14ac:dyDescent="0.85">
      <c r="C4" s="1732" t="s">
        <v>1949</v>
      </c>
      <c r="D4" s="1732"/>
      <c r="E4" s="1732"/>
      <c r="F4" s="10"/>
    </row>
    <row r="5" spans="2:13" s="5" customFormat="1" ht="19.5" customHeight="1" thickBot="1" x14ac:dyDescent="0.7">
      <c r="B5" s="1"/>
      <c r="C5" s="2"/>
      <c r="D5" s="3"/>
      <c r="E5" s="4"/>
      <c r="F5" s="3"/>
      <c r="G5" s="2"/>
      <c r="H5" s="2"/>
      <c r="I5" s="2"/>
      <c r="J5" s="2"/>
      <c r="K5" s="2"/>
      <c r="L5" s="2"/>
      <c r="M5" s="2"/>
    </row>
    <row r="6" spans="2:13" ht="8.25" customHeight="1" thickTop="1" x14ac:dyDescent="0.5">
      <c r="B6" s="12"/>
      <c r="C6" s="13"/>
      <c r="D6" s="14"/>
      <c r="E6" s="13"/>
      <c r="F6" s="15"/>
    </row>
    <row r="7" spans="2:13" ht="21" customHeight="1" x14ac:dyDescent="0.5">
      <c r="B7" s="16"/>
      <c r="C7" s="17"/>
      <c r="D7" s="18"/>
      <c r="E7" s="17"/>
      <c r="F7" s="19"/>
    </row>
    <row r="8" spans="2:13" s="20" customFormat="1" ht="21.2" customHeight="1" x14ac:dyDescent="0.7">
      <c r="B8" s="729" t="s">
        <v>1020</v>
      </c>
      <c r="C8" s="730" t="s">
        <v>903</v>
      </c>
      <c r="D8" s="730" t="s">
        <v>904</v>
      </c>
      <c r="E8" s="731" t="s">
        <v>1019</v>
      </c>
      <c r="F8" s="732" t="s">
        <v>1021</v>
      </c>
    </row>
    <row r="9" spans="2:13" s="20" customFormat="1" ht="21" customHeight="1" x14ac:dyDescent="0.7">
      <c r="B9" s="733"/>
      <c r="C9" s="734"/>
      <c r="D9" s="735" t="s">
        <v>1135</v>
      </c>
      <c r="E9" s="734"/>
      <c r="F9" s="736"/>
    </row>
    <row r="10" spans="2:13" s="20" customFormat="1" ht="9.75" customHeight="1" x14ac:dyDescent="0.65">
      <c r="B10" s="21"/>
      <c r="C10" s="22"/>
      <c r="D10" s="23"/>
      <c r="E10" s="24"/>
      <c r="F10" s="25"/>
    </row>
    <row r="11" spans="2:13" s="20" customFormat="1" ht="32.25" customHeight="1" x14ac:dyDescent="0.65">
      <c r="B11" s="21"/>
      <c r="C11" s="1551" t="s">
        <v>1704</v>
      </c>
      <c r="D11" s="295" t="s">
        <v>1706</v>
      </c>
      <c r="E11" s="1552" t="s">
        <v>1705</v>
      </c>
      <c r="F11" s="25"/>
    </row>
    <row r="12" spans="2:13" s="298" customFormat="1" ht="23.25" customHeight="1" x14ac:dyDescent="0.65">
      <c r="B12" s="293"/>
      <c r="C12" s="294" t="s">
        <v>1665</v>
      </c>
      <c r="D12" s="295" t="s">
        <v>1827</v>
      </c>
      <c r="E12" s="296" t="s">
        <v>1219</v>
      </c>
      <c r="F12" s="297"/>
    </row>
    <row r="13" spans="2:13" s="8" customFormat="1" ht="23.25" customHeight="1" x14ac:dyDescent="0.65">
      <c r="B13" s="299">
        <v>1</v>
      </c>
      <c r="C13" s="1717" t="s">
        <v>1666</v>
      </c>
      <c r="D13" s="300" t="s">
        <v>1136</v>
      </c>
      <c r="E13" s="1720" t="s">
        <v>1022</v>
      </c>
      <c r="F13" s="302">
        <v>1</v>
      </c>
    </row>
    <row r="14" spans="2:13" s="8" customFormat="1" ht="23.25" customHeight="1" x14ac:dyDescent="0.65">
      <c r="B14" s="299">
        <v>2</v>
      </c>
      <c r="C14" s="1718" t="s">
        <v>1783</v>
      </c>
      <c r="D14" s="300" t="s">
        <v>1137</v>
      </c>
      <c r="E14" s="1721" t="s">
        <v>1784</v>
      </c>
      <c r="F14" s="302">
        <v>2</v>
      </c>
    </row>
    <row r="15" spans="2:13" s="8" customFormat="1" ht="23.25" customHeight="1" x14ac:dyDescent="0.65">
      <c r="B15" s="299">
        <v>3</v>
      </c>
      <c r="C15" s="1718" t="s">
        <v>1153</v>
      </c>
      <c r="D15" s="300" t="s">
        <v>1138</v>
      </c>
      <c r="E15" s="1721" t="s">
        <v>1973</v>
      </c>
      <c r="F15" s="302">
        <v>3</v>
      </c>
    </row>
    <row r="16" spans="2:13" s="8" customFormat="1" ht="23.25" customHeight="1" x14ac:dyDescent="0.65">
      <c r="B16" s="299">
        <v>4</v>
      </c>
      <c r="C16" s="1718" t="s">
        <v>1121</v>
      </c>
      <c r="D16" s="300" t="s">
        <v>1638</v>
      </c>
      <c r="E16" s="1721" t="s">
        <v>1122</v>
      </c>
      <c r="F16" s="302">
        <v>4</v>
      </c>
    </row>
    <row r="17" spans="2:6" s="8" customFormat="1" ht="23.25" customHeight="1" x14ac:dyDescent="0.65">
      <c r="B17" s="305">
        <v>5</v>
      </c>
      <c r="C17" s="1718" t="s">
        <v>1655</v>
      </c>
      <c r="D17" s="300" t="s">
        <v>1139</v>
      </c>
      <c r="E17" s="1721" t="s">
        <v>1632</v>
      </c>
      <c r="F17" s="306">
        <v>5</v>
      </c>
    </row>
    <row r="18" spans="2:6" s="8" customFormat="1" ht="51.75" customHeight="1" x14ac:dyDescent="0.65">
      <c r="B18" s="1480">
        <v>6</v>
      </c>
      <c r="C18" s="1719" t="s">
        <v>1969</v>
      </c>
      <c r="D18" s="300" t="s">
        <v>1140</v>
      </c>
      <c r="E18" s="1722" t="s">
        <v>1974</v>
      </c>
      <c r="F18" s="1481">
        <v>6</v>
      </c>
    </row>
    <row r="19" spans="2:6" s="8" customFormat="1" ht="24" customHeight="1" x14ac:dyDescent="0.65">
      <c r="B19" s="299">
        <v>7</v>
      </c>
      <c r="C19" s="1718" t="s">
        <v>1970</v>
      </c>
      <c r="D19" s="300" t="s">
        <v>1141</v>
      </c>
      <c r="E19" s="1722" t="s">
        <v>1975</v>
      </c>
      <c r="F19" s="302">
        <v>7</v>
      </c>
    </row>
    <row r="20" spans="2:6" s="8" customFormat="1" ht="54.75" customHeight="1" x14ac:dyDescent="0.65">
      <c r="B20" s="299">
        <v>8</v>
      </c>
      <c r="C20" s="1719" t="s">
        <v>1971</v>
      </c>
      <c r="D20" s="300" t="s">
        <v>1142</v>
      </c>
      <c r="E20" s="1722" t="s">
        <v>1976</v>
      </c>
      <c r="F20" s="302">
        <v>8</v>
      </c>
    </row>
    <row r="21" spans="2:6" s="8" customFormat="1" ht="50.25" customHeight="1" x14ac:dyDescent="0.65">
      <c r="B21" s="299">
        <v>9</v>
      </c>
      <c r="C21" s="1719" t="s">
        <v>1972</v>
      </c>
      <c r="D21" s="300" t="s">
        <v>1218</v>
      </c>
      <c r="E21" s="1722" t="s">
        <v>1977</v>
      </c>
      <c r="F21" s="302">
        <v>9</v>
      </c>
    </row>
    <row r="22" spans="2:6" s="8" customFormat="1" ht="23.25" customHeight="1" x14ac:dyDescent="0.65">
      <c r="B22" s="299">
        <v>10</v>
      </c>
      <c r="C22" s="1718" t="s">
        <v>1127</v>
      </c>
      <c r="D22" s="300" t="s">
        <v>1218</v>
      </c>
      <c r="E22" s="1721" t="s">
        <v>1123</v>
      </c>
      <c r="F22" s="302">
        <v>10</v>
      </c>
    </row>
    <row r="23" spans="2:6" s="8" customFormat="1" ht="23.25" customHeight="1" x14ac:dyDescent="0.65">
      <c r="B23" s="299">
        <v>11</v>
      </c>
      <c r="C23" s="1718" t="s">
        <v>1667</v>
      </c>
      <c r="D23" s="300" t="s">
        <v>1143</v>
      </c>
      <c r="E23" s="1723" t="s">
        <v>1023</v>
      </c>
      <c r="F23" s="302">
        <v>11</v>
      </c>
    </row>
    <row r="24" spans="2:6" s="8" customFormat="1" ht="23.25" customHeight="1" x14ac:dyDescent="0.65">
      <c r="B24" s="299">
        <v>12</v>
      </c>
      <c r="C24" s="303" t="s">
        <v>1671</v>
      </c>
      <c r="D24" s="300" t="s">
        <v>1806</v>
      </c>
      <c r="E24" s="301" t="s">
        <v>1156</v>
      </c>
      <c r="F24" s="302">
        <v>12</v>
      </c>
    </row>
    <row r="25" spans="2:6" s="8" customFormat="1" ht="23.25" customHeight="1" x14ac:dyDescent="0.65">
      <c r="B25" s="299">
        <v>13</v>
      </c>
      <c r="C25" s="303" t="s">
        <v>1656</v>
      </c>
      <c r="D25" s="300" t="s">
        <v>1807</v>
      </c>
      <c r="E25" s="307" t="s">
        <v>1128</v>
      </c>
      <c r="F25" s="302">
        <v>13</v>
      </c>
    </row>
    <row r="26" spans="2:6" s="8" customFormat="1" ht="23.25" customHeight="1" x14ac:dyDescent="0.65">
      <c r="B26" s="299">
        <v>14</v>
      </c>
      <c r="C26" s="303" t="s">
        <v>1657</v>
      </c>
      <c r="D26" s="300" t="s">
        <v>1807</v>
      </c>
      <c r="E26" s="307" t="s">
        <v>1124</v>
      </c>
      <c r="F26" s="302">
        <v>14</v>
      </c>
    </row>
    <row r="27" spans="2:6" s="8" customFormat="1" ht="23.25" customHeight="1" x14ac:dyDescent="0.65">
      <c r="B27" s="299">
        <v>15</v>
      </c>
      <c r="C27" s="303" t="s">
        <v>1669</v>
      </c>
      <c r="D27" s="300" t="s">
        <v>1639</v>
      </c>
      <c r="E27" s="301" t="s">
        <v>1220</v>
      </c>
      <c r="F27" s="302">
        <v>15</v>
      </c>
    </row>
    <row r="28" spans="2:6" s="8" customFormat="1" ht="23.25" customHeight="1" x14ac:dyDescent="0.65">
      <c r="B28" s="299">
        <v>16</v>
      </c>
      <c r="C28" s="303" t="s">
        <v>1670</v>
      </c>
      <c r="D28" s="300" t="s">
        <v>1640</v>
      </c>
      <c r="E28" s="301" t="s">
        <v>1154</v>
      </c>
      <c r="F28" s="302">
        <v>16</v>
      </c>
    </row>
    <row r="29" spans="2:6" s="8" customFormat="1" ht="23.25" customHeight="1" x14ac:dyDescent="0.65">
      <c r="B29" s="299">
        <v>17</v>
      </c>
      <c r="C29" s="308" t="s">
        <v>1442</v>
      </c>
      <c r="D29" s="300" t="s">
        <v>1808</v>
      </c>
      <c r="E29" s="309" t="s">
        <v>1420</v>
      </c>
      <c r="F29" s="302">
        <v>17</v>
      </c>
    </row>
    <row r="30" spans="2:6" s="8" customFormat="1" ht="23.25" customHeight="1" x14ac:dyDescent="0.65">
      <c r="B30" s="299">
        <v>18</v>
      </c>
      <c r="C30" s="303" t="s">
        <v>1155</v>
      </c>
      <c r="D30" s="300" t="s">
        <v>1809</v>
      </c>
      <c r="E30" s="304" t="s">
        <v>1221</v>
      </c>
      <c r="F30" s="302">
        <v>18</v>
      </c>
    </row>
    <row r="31" spans="2:6" s="298" customFormat="1" ht="23.25" customHeight="1" x14ac:dyDescent="0.65">
      <c r="B31" s="293"/>
      <c r="C31" s="294" t="s">
        <v>1421</v>
      </c>
      <c r="D31" s="295" t="s">
        <v>1810</v>
      </c>
      <c r="E31" s="310" t="s">
        <v>1686</v>
      </c>
      <c r="F31" s="297"/>
    </row>
    <row r="32" spans="2:6" s="8" customFormat="1" ht="23.25" customHeight="1" x14ac:dyDescent="0.65">
      <c r="B32" s="299">
        <v>19</v>
      </c>
      <c r="C32" s="308" t="s">
        <v>1672</v>
      </c>
      <c r="D32" s="300" t="s">
        <v>1811</v>
      </c>
      <c r="E32" s="309" t="s">
        <v>1553</v>
      </c>
      <c r="F32" s="302">
        <v>19</v>
      </c>
    </row>
    <row r="33" spans="2:6" s="8" customFormat="1" ht="23.25" customHeight="1" x14ac:dyDescent="0.65">
      <c r="B33" s="299">
        <v>20</v>
      </c>
      <c r="C33" s="308" t="s">
        <v>1439</v>
      </c>
      <c r="D33" s="300" t="s">
        <v>1812</v>
      </c>
      <c r="E33" s="309" t="s">
        <v>1441</v>
      </c>
      <c r="F33" s="302">
        <v>20</v>
      </c>
    </row>
    <row r="34" spans="2:6" s="8" customFormat="1" ht="23.25" customHeight="1" x14ac:dyDescent="0.65">
      <c r="B34" s="299">
        <v>21</v>
      </c>
      <c r="C34" s="308" t="s">
        <v>1440</v>
      </c>
      <c r="D34" s="300" t="s">
        <v>1813</v>
      </c>
      <c r="E34" s="309" t="s">
        <v>1687</v>
      </c>
      <c r="F34" s="302">
        <v>21</v>
      </c>
    </row>
    <row r="35" spans="2:6" s="298" customFormat="1" ht="23.25" customHeight="1" x14ac:dyDescent="0.65">
      <c r="B35" s="299"/>
      <c r="C35" s="294" t="s">
        <v>1673</v>
      </c>
      <c r="D35" s="295" t="s">
        <v>1816</v>
      </c>
      <c r="E35" s="296" t="s">
        <v>1422</v>
      </c>
      <c r="F35" s="302"/>
    </row>
    <row r="36" spans="2:6" s="8" customFormat="1" ht="23.25" customHeight="1" x14ac:dyDescent="0.65">
      <c r="B36" s="299">
        <v>22</v>
      </c>
      <c r="C36" s="303" t="s">
        <v>1674</v>
      </c>
      <c r="D36" s="300" t="s">
        <v>1814</v>
      </c>
      <c r="E36" s="311" t="s">
        <v>1148</v>
      </c>
      <c r="F36" s="302">
        <v>22</v>
      </c>
    </row>
    <row r="37" spans="2:6" s="8" customFormat="1" ht="23.25" customHeight="1" x14ac:dyDescent="0.65">
      <c r="B37" s="299">
        <v>23</v>
      </c>
      <c r="C37" s="303" t="s">
        <v>1675</v>
      </c>
      <c r="D37" s="300" t="s">
        <v>1815</v>
      </c>
      <c r="E37" s="311" t="s">
        <v>1223</v>
      </c>
      <c r="F37" s="302">
        <v>23</v>
      </c>
    </row>
    <row r="38" spans="2:6" s="298" customFormat="1" ht="23.25" customHeight="1" x14ac:dyDescent="0.65">
      <c r="B38" s="299"/>
      <c r="C38" s="294" t="s">
        <v>1770</v>
      </c>
      <c r="D38" s="295" t="s">
        <v>1817</v>
      </c>
      <c r="E38" s="296" t="s">
        <v>1696</v>
      </c>
      <c r="F38" s="302"/>
    </row>
    <row r="39" spans="2:6" s="8" customFormat="1" ht="23.25" customHeight="1" x14ac:dyDescent="0.65">
      <c r="B39" s="299">
        <v>24</v>
      </c>
      <c r="C39" s="303" t="s">
        <v>1658</v>
      </c>
      <c r="D39" s="300" t="s">
        <v>1818</v>
      </c>
      <c r="E39" s="311" t="s">
        <v>1659</v>
      </c>
      <c r="F39" s="302">
        <v>24</v>
      </c>
    </row>
    <row r="40" spans="2:6" s="8" customFormat="1" ht="23.25" customHeight="1" x14ac:dyDescent="0.65">
      <c r="B40" s="299">
        <v>25</v>
      </c>
      <c r="C40" s="303" t="s">
        <v>1652</v>
      </c>
      <c r="D40" s="300" t="s">
        <v>1819</v>
      </c>
      <c r="E40" s="311" t="s">
        <v>1653</v>
      </c>
      <c r="F40" s="302">
        <v>25</v>
      </c>
    </row>
    <row r="41" spans="2:6" s="8" customFormat="1" ht="23.25" customHeight="1" x14ac:dyDescent="0.65">
      <c r="B41" s="299">
        <v>26</v>
      </c>
      <c r="C41" s="303" t="s">
        <v>1664</v>
      </c>
      <c r="D41" s="300" t="s">
        <v>1820</v>
      </c>
      <c r="E41" s="311" t="s">
        <v>1222</v>
      </c>
      <c r="F41" s="302">
        <v>26</v>
      </c>
    </row>
    <row r="42" spans="2:6" s="8" customFormat="1" ht="23.25" customHeight="1" x14ac:dyDescent="0.65">
      <c r="B42" s="299">
        <v>27</v>
      </c>
      <c r="C42" s="303" t="s">
        <v>1524</v>
      </c>
      <c r="D42" s="300" t="s">
        <v>1820</v>
      </c>
      <c r="E42" s="311" t="s">
        <v>1523</v>
      </c>
      <c r="F42" s="302">
        <v>27</v>
      </c>
    </row>
    <row r="43" spans="2:6" s="8" customFormat="1" ht="30" customHeight="1" x14ac:dyDescent="0.65">
      <c r="B43" s="299">
        <v>28</v>
      </c>
      <c r="C43" s="1472" t="s">
        <v>1699</v>
      </c>
      <c r="D43" s="300" t="s">
        <v>1821</v>
      </c>
      <c r="E43" s="312" t="s">
        <v>1024</v>
      </c>
      <c r="F43" s="302">
        <v>28</v>
      </c>
    </row>
    <row r="44" spans="2:6" s="8" customFormat="1" ht="24.2" customHeight="1" x14ac:dyDescent="0.65">
      <c r="B44" s="299">
        <v>29</v>
      </c>
      <c r="C44" s="303" t="s">
        <v>1676</v>
      </c>
      <c r="D44" s="300" t="s">
        <v>1641</v>
      </c>
      <c r="E44" s="311" t="s">
        <v>1025</v>
      </c>
      <c r="F44" s="302">
        <v>29</v>
      </c>
    </row>
    <row r="45" spans="2:6" s="8" customFormat="1" ht="23.25" customHeight="1" x14ac:dyDescent="0.65">
      <c r="B45" s="299">
        <v>30</v>
      </c>
      <c r="C45" s="303" t="s">
        <v>1677</v>
      </c>
      <c r="D45" s="300" t="s">
        <v>1642</v>
      </c>
      <c r="E45" s="311" t="s">
        <v>1026</v>
      </c>
      <c r="F45" s="302">
        <v>30</v>
      </c>
    </row>
    <row r="46" spans="2:6" s="8" customFormat="1" ht="23.25" customHeight="1" x14ac:dyDescent="0.65">
      <c r="B46" s="299">
        <v>31</v>
      </c>
      <c r="C46" s="303" t="s">
        <v>1662</v>
      </c>
      <c r="D46" s="300" t="s">
        <v>1822</v>
      </c>
      <c r="E46" s="311" t="s">
        <v>1027</v>
      </c>
      <c r="F46" s="302">
        <v>31</v>
      </c>
    </row>
    <row r="47" spans="2:6" s="8" customFormat="1" ht="23.25" customHeight="1" x14ac:dyDescent="0.65">
      <c r="B47" s="299">
        <v>32</v>
      </c>
      <c r="C47" s="303" t="s">
        <v>1663</v>
      </c>
      <c r="D47" s="300" t="s">
        <v>1643</v>
      </c>
      <c r="E47" s="311" t="s">
        <v>1028</v>
      </c>
      <c r="F47" s="302">
        <v>32</v>
      </c>
    </row>
    <row r="48" spans="2:6" s="8" customFormat="1" ht="23.25" customHeight="1" x14ac:dyDescent="0.65">
      <c r="B48" s="299">
        <v>33</v>
      </c>
      <c r="C48" s="303" t="s">
        <v>1661</v>
      </c>
      <c r="D48" s="300" t="s">
        <v>1644</v>
      </c>
      <c r="E48" s="311" t="s">
        <v>1029</v>
      </c>
      <c r="F48" s="302">
        <v>33</v>
      </c>
    </row>
    <row r="49" spans="2:6" s="8" customFormat="1" ht="23.25" customHeight="1" x14ac:dyDescent="0.65">
      <c r="B49" s="299"/>
      <c r="C49" s="294" t="s">
        <v>1654</v>
      </c>
      <c r="D49" s="300" t="s">
        <v>1823</v>
      </c>
      <c r="E49" s="296" t="s">
        <v>1552</v>
      </c>
      <c r="F49" s="302"/>
    </row>
    <row r="50" spans="2:6" s="8" customFormat="1" ht="23.25" customHeight="1" x14ac:dyDescent="0.65">
      <c r="B50" s="299">
        <v>34</v>
      </c>
      <c r="C50" s="303" t="s">
        <v>1678</v>
      </c>
      <c r="D50" s="300" t="s">
        <v>1824</v>
      </c>
      <c r="E50" s="311" t="s">
        <v>1030</v>
      </c>
      <c r="F50" s="302">
        <v>34</v>
      </c>
    </row>
    <row r="51" spans="2:6" s="8" customFormat="1" ht="23.25" customHeight="1" x14ac:dyDescent="0.65">
      <c r="B51" s="299">
        <v>35</v>
      </c>
      <c r="C51" s="303" t="s">
        <v>1679</v>
      </c>
      <c r="D51" s="300" t="s">
        <v>1825</v>
      </c>
      <c r="E51" s="311" t="s">
        <v>1031</v>
      </c>
      <c r="F51" s="302">
        <v>35</v>
      </c>
    </row>
    <row r="52" spans="2:6" s="8" customFormat="1" ht="23.25" customHeight="1" x14ac:dyDescent="0.65">
      <c r="B52" s="299">
        <v>36</v>
      </c>
      <c r="C52" s="303" t="s">
        <v>1680</v>
      </c>
      <c r="D52" s="300" t="s">
        <v>1645</v>
      </c>
      <c r="E52" s="311" t="s">
        <v>1032</v>
      </c>
      <c r="F52" s="302">
        <v>36</v>
      </c>
    </row>
    <row r="53" spans="2:6" s="8" customFormat="1" ht="23.25" customHeight="1" x14ac:dyDescent="0.65">
      <c r="B53" s="299">
        <v>37</v>
      </c>
      <c r="C53" s="303" t="s">
        <v>1681</v>
      </c>
      <c r="D53" s="300" t="s">
        <v>1646</v>
      </c>
      <c r="E53" s="311" t="s">
        <v>1125</v>
      </c>
      <c r="F53" s="302">
        <v>37</v>
      </c>
    </row>
    <row r="54" spans="2:6" s="8" customFormat="1" ht="23.25" customHeight="1" x14ac:dyDescent="0.65">
      <c r="B54" s="299">
        <v>38</v>
      </c>
      <c r="C54" s="303" t="s">
        <v>1682</v>
      </c>
      <c r="D54" s="300" t="s">
        <v>1647</v>
      </c>
      <c r="E54" s="311" t="s">
        <v>1033</v>
      </c>
      <c r="F54" s="302">
        <v>38</v>
      </c>
    </row>
    <row r="55" spans="2:6" s="8" customFormat="1" ht="23.25" customHeight="1" x14ac:dyDescent="0.65">
      <c r="B55" s="299">
        <v>39</v>
      </c>
      <c r="C55" s="303" t="s">
        <v>1683</v>
      </c>
      <c r="D55" s="300" t="s">
        <v>1648</v>
      </c>
      <c r="E55" s="311" t="s">
        <v>1126</v>
      </c>
      <c r="F55" s="302">
        <v>39</v>
      </c>
    </row>
    <row r="56" spans="2:6" s="8" customFormat="1" ht="23.25" customHeight="1" x14ac:dyDescent="0.65">
      <c r="B56" s="299">
        <v>40</v>
      </c>
      <c r="C56" s="303" t="s">
        <v>1684</v>
      </c>
      <c r="D56" s="300" t="s">
        <v>1649</v>
      </c>
      <c r="E56" s="311" t="s">
        <v>1034</v>
      </c>
      <c r="F56" s="302">
        <v>40</v>
      </c>
    </row>
    <row r="57" spans="2:6" s="8" customFormat="1" ht="23.25" customHeight="1" x14ac:dyDescent="0.65">
      <c r="B57" s="299">
        <v>41</v>
      </c>
      <c r="C57" s="303" t="s">
        <v>1685</v>
      </c>
      <c r="D57" s="300" t="s">
        <v>1650</v>
      </c>
      <c r="E57" s="311" t="s">
        <v>1224</v>
      </c>
      <c r="F57" s="302">
        <v>41</v>
      </c>
    </row>
    <row r="58" spans="2:6" s="8" customFormat="1" ht="23.25" customHeight="1" x14ac:dyDescent="0.65">
      <c r="B58" s="299">
        <v>42</v>
      </c>
      <c r="C58" s="303" t="s">
        <v>1702</v>
      </c>
      <c r="D58" s="300" t="s">
        <v>1651</v>
      </c>
      <c r="E58" s="311" t="s">
        <v>1769</v>
      </c>
      <c r="F58" s="302">
        <v>42</v>
      </c>
    </row>
    <row r="59" spans="2:6" s="8" customFormat="1" ht="23.25" customHeight="1" x14ac:dyDescent="0.65">
      <c r="B59" s="299">
        <v>43</v>
      </c>
      <c r="C59" s="303" t="s">
        <v>1980</v>
      </c>
      <c r="D59" s="300" t="s">
        <v>1826</v>
      </c>
      <c r="E59" s="311" t="s">
        <v>1981</v>
      </c>
      <c r="F59" s="302">
        <v>43</v>
      </c>
    </row>
    <row r="60" spans="2:6" ht="18" customHeight="1" thickBot="1" x14ac:dyDescent="0.55000000000000004">
      <c r="B60" s="26"/>
      <c r="C60" s="27"/>
      <c r="D60" s="28"/>
      <c r="E60" s="29"/>
      <c r="F60" s="30"/>
    </row>
    <row r="61" spans="2:6" ht="22.5" thickTop="1" x14ac:dyDescent="0.5">
      <c r="C61" s="31"/>
      <c r="D61" s="32"/>
      <c r="E61" s="33"/>
    </row>
    <row r="62" spans="2:6" x14ac:dyDescent="0.5">
      <c r="C62" s="31"/>
      <c r="D62" s="32"/>
      <c r="E62" s="33"/>
    </row>
    <row r="63" spans="2:6" x14ac:dyDescent="0.5">
      <c r="C63" s="34"/>
      <c r="D63" s="32"/>
      <c r="E63" s="34"/>
    </row>
    <row r="64" spans="2:6" x14ac:dyDescent="0.5">
      <c r="C64" s="34"/>
      <c r="D64" s="32"/>
      <c r="E64" s="34"/>
    </row>
    <row r="65" spans="3:5" x14ac:dyDescent="0.5">
      <c r="C65" s="34"/>
      <c r="D65" s="32"/>
      <c r="E65" s="34"/>
    </row>
    <row r="66" spans="3:5" x14ac:dyDescent="0.5">
      <c r="C66" s="34"/>
      <c r="D66" s="32"/>
      <c r="E66" s="34"/>
    </row>
    <row r="67" spans="3:5" x14ac:dyDescent="0.5">
      <c r="C67" s="34"/>
      <c r="D67" s="32"/>
      <c r="E67" s="34"/>
    </row>
    <row r="68" spans="3:5" x14ac:dyDescent="0.5">
      <c r="C68" s="34"/>
      <c r="D68" s="32"/>
      <c r="E68" s="34"/>
    </row>
    <row r="69" spans="3:5" x14ac:dyDescent="0.5">
      <c r="C69" s="34"/>
      <c r="D69" s="32"/>
      <c r="E69" s="34"/>
    </row>
    <row r="70" spans="3:5" x14ac:dyDescent="0.5">
      <c r="C70" s="35"/>
      <c r="E70" s="35"/>
    </row>
  </sheetData>
  <mergeCells count="2">
    <mergeCell ref="C2:E2"/>
    <mergeCell ref="C4:E4"/>
  </mergeCells>
  <hyperlinks>
    <hyperlink ref="D13" location="جدول1!A1" display="3"/>
    <hyperlink ref="D24" location="'جدول 12 '!Print_Area" display="22"/>
    <hyperlink ref="D25" location="'جدول 13-14'!Print_Area" display="23"/>
    <hyperlink ref="D27" location="'جدول 15'!Print_Area" display="24"/>
    <hyperlink ref="D28" location="'جدول 16  '!Print_Area" display="25"/>
    <hyperlink ref="D30" location="'جدول 18'!Print_Area" display="28"/>
    <hyperlink ref="D36" location="'جدول 22'!Print_Area" display="37"/>
    <hyperlink ref="D37" location="'جدول 23'!Print_Area" display="38"/>
    <hyperlink ref="D39" location="'جدول 24'!Print_Area" display="41"/>
    <hyperlink ref="D40" location="'جدول 25'!Print_Area" display="42-43"/>
    <hyperlink ref="D41" location="'جدول 26-27'!Print_Area" display="44"/>
    <hyperlink ref="D43" location="'جدول 28'!Print_Area" display="45"/>
    <hyperlink ref="D44" location="'جدول 29  '!Print_Area" display="46"/>
    <hyperlink ref="D45" location="'جدول 30 '!Print_Area" display="47"/>
    <hyperlink ref="D46" location="'جدول 31  '!Print_Area" display="48-49"/>
    <hyperlink ref="D47" location="'جدول 32 '!Print_Area" display="50-51"/>
    <hyperlink ref="D48" location="'جدول 33 '!Print_Area" display="52-53"/>
    <hyperlink ref="D50" location="'جدول 34  '!Print_Area" display="57"/>
    <hyperlink ref="D51" location="'جدول 35  '!Print_Area" display="58"/>
    <hyperlink ref="D52" location="'جدول 36 '!Print_Area" display="59"/>
    <hyperlink ref="D53" location="'جدول 37  '!Print_Area" display="60"/>
    <hyperlink ref="D54" location="'جدول 38  '!Print_Area" display="61"/>
    <hyperlink ref="D55" location="'جدول 39  '!Print_Area" display="62"/>
    <hyperlink ref="D56" location="'جدول 40 '!Print_Area" display="63"/>
    <hyperlink ref="D57" location="'جدول 41 '!Print_Area" display="64"/>
    <hyperlink ref="D59" location="'جدول 43'!Print_Area" display="66-67"/>
    <hyperlink ref="D32" location="'جدول 19'!Print_Area" display="31"/>
    <hyperlink ref="D33" location="'جدول 20 '!Print_Area" display="32-33"/>
    <hyperlink ref="D34" location="'جدول 21 '!Print_Area" display="34"/>
    <hyperlink ref="D29" location="'جدول 17'!Print_Area" display="26-27"/>
    <hyperlink ref="D19" location="'جدول 7'!Print_Area" display="14-15"/>
    <hyperlink ref="D21" location="'جدول 9-10'!Print_Area" display="18-19"/>
    <hyperlink ref="D20" location="'جدول 8'!Print_Area" display="16-17"/>
    <hyperlink ref="D42" location="'جدول 26-27'!Print_Area" display="44"/>
    <hyperlink ref="D14" location="'جدول  2'!Print_Area" display="4-5"/>
    <hyperlink ref="D15" location="'جدول 3'!Print_Area" display="6-7"/>
    <hyperlink ref="D17" location="'جدول 5'!Print_Area" display="10-11"/>
    <hyperlink ref="D18" location="'جدول 6'!Print_Area" display="12-13"/>
    <hyperlink ref="D58" location="'جدول 42'!Print_Area" display="65"/>
    <hyperlink ref="D11" location="'أهم المصطلحات الاقتصادية'!A1" display="أ"/>
    <hyperlink ref="D16" location="'جدول 4'!Print_Area" display="8-9"/>
    <hyperlink ref="D22" location="'جدول 9-10'!Print_Area" display="18-19"/>
    <hyperlink ref="D23" location="'جدول 11'!Print_Area" display="20-21"/>
    <hyperlink ref="D26" location="'جدول 13-14'!Print_Area" display="23"/>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V116"/>
  <sheetViews>
    <sheetView rightToLeft="1" view="pageBreakPreview" zoomScale="50" zoomScaleNormal="50" zoomScaleSheetLayoutView="50" workbookViewId="0"/>
  </sheetViews>
  <sheetFormatPr defaultRowHeight="21.75" x14ac:dyDescent="0.5"/>
  <cols>
    <col min="1" max="1" width="9.140625" style="127"/>
    <col min="2" max="2" width="65.7109375" style="52" customWidth="1"/>
    <col min="3" max="3" width="22.28515625" style="52" customWidth="1"/>
    <col min="4" max="4" width="56.42578125" style="127" customWidth="1"/>
    <col min="5" max="5" width="60" style="52" customWidth="1"/>
    <col min="6" max="7" width="9.140625" style="127"/>
    <col min="8" max="18" width="12.7109375" style="127" customWidth="1"/>
    <col min="19" max="16384" width="9.140625" style="127"/>
  </cols>
  <sheetData>
    <row r="1" spans="2:22" s="75" customFormat="1" ht="19.5" customHeight="1" x14ac:dyDescent="0.65">
      <c r="D1" s="74"/>
      <c r="E1" s="74"/>
      <c r="F1" s="74"/>
      <c r="G1" s="74"/>
      <c r="H1" s="74"/>
      <c r="I1" s="74"/>
      <c r="J1" s="74"/>
      <c r="K1" s="74"/>
      <c r="L1" s="74"/>
      <c r="M1" s="74"/>
      <c r="N1" s="74"/>
      <c r="O1" s="74"/>
      <c r="P1" s="74"/>
      <c r="Q1" s="74"/>
      <c r="R1" s="74"/>
      <c r="S1" s="74"/>
      <c r="T1" s="74"/>
      <c r="U1" s="74"/>
      <c r="V1" s="74"/>
    </row>
    <row r="2" spans="2:22" s="75" customFormat="1" ht="19.5" customHeight="1" x14ac:dyDescent="0.65">
      <c r="B2" s="74"/>
      <c r="C2" s="74"/>
      <c r="D2" s="74"/>
      <c r="E2" s="74"/>
      <c r="F2" s="74"/>
      <c r="G2" s="74"/>
      <c r="H2" s="74"/>
      <c r="I2" s="74"/>
      <c r="J2" s="74"/>
      <c r="K2" s="74"/>
      <c r="L2" s="74"/>
      <c r="M2" s="74"/>
      <c r="N2" s="74"/>
      <c r="O2" s="74"/>
      <c r="P2" s="74"/>
      <c r="Q2" s="74"/>
      <c r="R2" s="74"/>
      <c r="S2" s="74"/>
      <c r="T2" s="74"/>
      <c r="U2" s="74"/>
    </row>
    <row r="3" spans="2:22" s="5" customFormat="1" ht="36.75" x14ac:dyDescent="0.85">
      <c r="B3" s="1741" t="s">
        <v>1802</v>
      </c>
      <c r="C3" s="1741"/>
      <c r="D3" s="1741"/>
      <c r="E3" s="1741"/>
    </row>
    <row r="4" spans="2:22" s="5" customFormat="1" ht="12.75" customHeight="1" x14ac:dyDescent="0.85">
      <c r="B4" s="1646"/>
      <c r="C4" s="1646"/>
      <c r="D4" s="1646"/>
      <c r="E4" s="1646"/>
    </row>
    <row r="5" spans="2:22" s="5" customFormat="1" ht="36.75" x14ac:dyDescent="0.85">
      <c r="B5" s="1741" t="s">
        <v>1803</v>
      </c>
      <c r="C5" s="1741"/>
      <c r="D5" s="1741"/>
      <c r="E5" s="1742"/>
    </row>
    <row r="6" spans="2:22" s="5" customFormat="1" ht="19.5" customHeight="1" x14ac:dyDescent="0.65">
      <c r="B6" s="2"/>
      <c r="C6" s="2"/>
      <c r="D6" s="2"/>
      <c r="E6" s="2"/>
      <c r="F6" s="2"/>
      <c r="G6" s="2"/>
      <c r="H6" s="2"/>
      <c r="I6" s="2"/>
      <c r="J6" s="2"/>
      <c r="K6" s="2"/>
      <c r="L6" s="2"/>
      <c r="M6" s="2"/>
      <c r="N6" s="2"/>
      <c r="O6" s="2"/>
      <c r="P6" s="2"/>
      <c r="Q6" s="2"/>
    </row>
    <row r="7" spans="2:22" s="412" customFormat="1" ht="22.5" x14ac:dyDescent="0.5">
      <c r="B7" s="1655" t="s">
        <v>1730</v>
      </c>
      <c r="C7" s="1655"/>
      <c r="E7" s="225" t="s">
        <v>1733</v>
      </c>
    </row>
    <row r="8" spans="2:22" s="5" customFormat="1" ht="19.5" customHeight="1" thickBot="1" x14ac:dyDescent="0.7">
      <c r="B8" s="2"/>
      <c r="C8" s="2"/>
      <c r="D8" s="168"/>
      <c r="E8" s="2"/>
      <c r="F8" s="2"/>
      <c r="G8" s="2"/>
      <c r="H8" s="2"/>
      <c r="I8" s="2"/>
      <c r="J8" s="2"/>
      <c r="K8" s="2"/>
      <c r="L8" s="2"/>
      <c r="M8" s="2"/>
      <c r="N8" s="2"/>
      <c r="O8" s="2"/>
      <c r="P8" s="2"/>
      <c r="Q8" s="2"/>
    </row>
    <row r="9" spans="2:22" s="81" customFormat="1" ht="15" customHeight="1" thickTop="1" x14ac:dyDescent="0.65">
      <c r="B9" s="169"/>
      <c r="C9" s="1854"/>
      <c r="D9" s="1855"/>
      <c r="E9" s="170"/>
    </row>
    <row r="10" spans="2:22" s="1250" customFormat="1" ht="24.95" customHeight="1" x14ac:dyDescent="0.2">
      <c r="B10" s="971" t="s">
        <v>1493</v>
      </c>
      <c r="C10" s="1856"/>
      <c r="D10" s="1857"/>
      <c r="E10" s="602" t="s">
        <v>875</v>
      </c>
      <c r="K10" s="742"/>
      <c r="L10" s="742"/>
      <c r="M10" s="742"/>
      <c r="N10" s="742"/>
      <c r="O10" s="742"/>
    </row>
    <row r="11" spans="2:22" s="1250" customFormat="1" ht="15" customHeight="1" x14ac:dyDescent="0.2">
      <c r="B11" s="1251"/>
      <c r="C11" s="1858"/>
      <c r="D11" s="1859"/>
      <c r="E11" s="1254"/>
      <c r="K11" s="742"/>
      <c r="L11" s="742"/>
      <c r="M11" s="742"/>
      <c r="N11" s="742"/>
      <c r="O11" s="742"/>
    </row>
    <row r="12" spans="2:22" s="742" customFormat="1" ht="30.75" x14ac:dyDescent="0.2">
      <c r="B12" s="1658" t="s">
        <v>1490</v>
      </c>
      <c r="C12" s="1848">
        <v>0</v>
      </c>
      <c r="D12" s="1849"/>
      <c r="E12" s="1659" t="s">
        <v>1491</v>
      </c>
      <c r="H12" s="1076"/>
      <c r="I12" s="1076"/>
      <c r="J12" s="1076"/>
    </row>
    <row r="13" spans="2:22" s="742" customFormat="1" ht="12" customHeight="1" x14ac:dyDescent="0.2">
      <c r="B13" s="1658"/>
      <c r="C13" s="1850"/>
      <c r="D13" s="1851"/>
      <c r="E13" s="1659"/>
      <c r="H13" s="1076"/>
      <c r="I13" s="1076"/>
      <c r="J13" s="1076"/>
    </row>
    <row r="14" spans="2:22" s="742" customFormat="1" ht="30.75" x14ac:dyDescent="0.2">
      <c r="B14" s="1252" t="s">
        <v>1894</v>
      </c>
      <c r="C14" s="1862">
        <v>7</v>
      </c>
      <c r="D14" s="1863"/>
      <c r="E14" s="1659" t="s">
        <v>1895</v>
      </c>
      <c r="H14" s="1076"/>
      <c r="I14" s="1076"/>
      <c r="J14" s="1076"/>
    </row>
    <row r="15" spans="2:22" s="742" customFormat="1" ht="24.95" customHeight="1" x14ac:dyDescent="0.2">
      <c r="B15" s="1658"/>
      <c r="C15" s="1850"/>
      <c r="D15" s="1851"/>
      <c r="E15" s="1659"/>
      <c r="H15" s="1076"/>
      <c r="I15" s="1076"/>
      <c r="J15" s="1076"/>
    </row>
    <row r="16" spans="2:22" s="742" customFormat="1" ht="30.75" x14ac:dyDescent="0.2">
      <c r="B16" s="1860" t="s">
        <v>1492</v>
      </c>
      <c r="C16" s="1848" t="s">
        <v>1896</v>
      </c>
      <c r="D16" s="1849"/>
      <c r="E16" s="1861" t="s">
        <v>823</v>
      </c>
      <c r="H16" s="1076"/>
      <c r="I16" s="1076"/>
      <c r="J16" s="1076"/>
    </row>
    <row r="17" spans="2:15" s="742" customFormat="1" ht="30.75" x14ac:dyDescent="0.2">
      <c r="B17" s="1860"/>
      <c r="C17" s="1848" t="s">
        <v>1897</v>
      </c>
      <c r="D17" s="1849"/>
      <c r="E17" s="1861"/>
      <c r="H17" s="1076"/>
      <c r="I17" s="1076"/>
      <c r="J17" s="1076"/>
    </row>
    <row r="18" spans="2:15" s="742" customFormat="1" ht="24.95" customHeight="1" x14ac:dyDescent="0.2">
      <c r="B18" s="1658"/>
      <c r="C18" s="1850"/>
      <c r="D18" s="1851"/>
      <c r="E18" s="1659"/>
      <c r="H18" s="1076"/>
      <c r="I18" s="1076"/>
      <c r="J18" s="1076"/>
    </row>
    <row r="19" spans="2:15" s="742" customFormat="1" ht="30.75" x14ac:dyDescent="0.2">
      <c r="B19" s="1860" t="s">
        <v>1898</v>
      </c>
      <c r="C19" s="1848" t="s">
        <v>1899</v>
      </c>
      <c r="D19" s="1849"/>
      <c r="E19" s="1861" t="s">
        <v>1900</v>
      </c>
      <c r="H19" s="1076"/>
      <c r="I19" s="1076"/>
      <c r="J19" s="1076"/>
    </row>
    <row r="20" spans="2:15" s="742" customFormat="1" ht="30.75" x14ac:dyDescent="0.2">
      <c r="B20" s="1860"/>
      <c r="C20" s="1848" t="s">
        <v>1901</v>
      </c>
      <c r="D20" s="1849"/>
      <c r="E20" s="1861"/>
      <c r="H20" s="1076"/>
      <c r="I20" s="1076"/>
      <c r="J20" s="1076"/>
    </row>
    <row r="21" spans="2:15" s="822" customFormat="1" ht="24.95" customHeight="1" x14ac:dyDescent="0.2">
      <c r="B21" s="1658"/>
      <c r="C21" s="1850"/>
      <c r="D21" s="1851"/>
      <c r="E21" s="1659"/>
      <c r="H21" s="1250"/>
      <c r="I21" s="1250"/>
      <c r="J21" s="1250"/>
      <c r="K21" s="742"/>
      <c r="L21" s="742"/>
      <c r="M21" s="742"/>
      <c r="N21" s="742"/>
      <c r="O21" s="742"/>
    </row>
    <row r="22" spans="2:15" s="742" customFormat="1" ht="30.75" x14ac:dyDescent="0.2">
      <c r="B22" s="1253" t="s">
        <v>385</v>
      </c>
      <c r="C22" s="1848">
        <v>10</v>
      </c>
      <c r="D22" s="1849"/>
      <c r="E22" s="1255" t="s">
        <v>386</v>
      </c>
      <c r="H22" s="1076"/>
      <c r="I22" s="1076"/>
      <c r="J22" s="1076"/>
    </row>
    <row r="23" spans="2:15" s="822" customFormat="1" ht="24.95" customHeight="1" thickBot="1" x14ac:dyDescent="0.75">
      <c r="B23" s="536"/>
      <c r="C23" s="1852"/>
      <c r="D23" s="1853"/>
      <c r="E23" s="1631"/>
      <c r="H23" s="1250"/>
      <c r="I23" s="1250"/>
      <c r="J23" s="1250"/>
    </row>
    <row r="24" spans="2:15" s="252" customFormat="1" ht="20.25" customHeight="1" thickTop="1" x14ac:dyDescent="0.7">
      <c r="B24" s="172"/>
      <c r="C24" s="172"/>
      <c r="D24" s="173"/>
      <c r="E24" s="172"/>
      <c r="K24" s="324"/>
    </row>
    <row r="25" spans="2:15" s="174" customFormat="1" ht="27" x14ac:dyDescent="0.65">
      <c r="B25" s="330" t="s">
        <v>1902</v>
      </c>
      <c r="C25" s="330"/>
      <c r="D25" s="330"/>
      <c r="E25" s="330" t="s">
        <v>1903</v>
      </c>
      <c r="K25" s="171"/>
    </row>
    <row r="26" spans="2:15" s="330" customFormat="1" ht="18.75" customHeight="1" x14ac:dyDescent="0.5">
      <c r="B26" s="1632"/>
      <c r="C26" s="1632"/>
      <c r="D26" s="175"/>
      <c r="E26" s="1633"/>
      <c r="K26" s="530"/>
    </row>
    <row r="27" spans="2:15" s="175" customFormat="1" ht="21.75" customHeight="1" x14ac:dyDescent="0.2">
      <c r="B27" s="1632"/>
      <c r="C27" s="1632"/>
      <c r="E27" s="1633"/>
    </row>
    <row r="28" spans="2:15" s="178" customFormat="1" ht="9.9499999999999993" customHeight="1" x14ac:dyDescent="0.5">
      <c r="B28" s="176"/>
      <c r="C28" s="176"/>
      <c r="D28" s="177"/>
      <c r="E28" s="172"/>
    </row>
    <row r="29" spans="2:15" s="174" customFormat="1" x14ac:dyDescent="0.5">
      <c r="B29" s="172"/>
      <c r="C29" s="172"/>
      <c r="D29" s="173"/>
      <c r="E29" s="172"/>
    </row>
    <row r="30" spans="2:15" s="174" customFormat="1" x14ac:dyDescent="0.5">
      <c r="B30" s="179"/>
      <c r="C30" s="179"/>
      <c r="D30" s="180"/>
      <c r="E30" s="181"/>
    </row>
    <row r="31" spans="2:15" s="174" customFormat="1" x14ac:dyDescent="0.5">
      <c r="B31" s="179"/>
      <c r="C31" s="179"/>
      <c r="D31" s="180"/>
      <c r="E31" s="181"/>
    </row>
    <row r="32" spans="2:15" s="174" customFormat="1" x14ac:dyDescent="0.5">
      <c r="B32" s="179"/>
      <c r="C32" s="179"/>
      <c r="D32" s="180"/>
      <c r="E32" s="181"/>
    </row>
    <row r="33" spans="2:5" s="178" customFormat="1" ht="9.9499999999999993" customHeight="1" x14ac:dyDescent="0.5">
      <c r="B33" s="176"/>
      <c r="C33" s="176"/>
      <c r="D33" s="177"/>
      <c r="E33" s="172"/>
    </row>
    <row r="34" spans="2:5" ht="9.9499999999999993" customHeight="1" x14ac:dyDescent="0.5">
      <c r="B34" s="182"/>
      <c r="C34" s="182"/>
      <c r="D34" s="183"/>
      <c r="E34" s="182"/>
    </row>
    <row r="35" spans="2:5" s="186" customFormat="1" ht="23.25" x14ac:dyDescent="0.5">
      <c r="B35" s="184"/>
      <c r="C35" s="184"/>
      <c r="D35" s="176"/>
      <c r="E35" s="185"/>
    </row>
    <row r="36" spans="2:5" s="178" customFormat="1" ht="9.9499999999999993" customHeight="1" x14ac:dyDescent="0.5">
      <c r="B36" s="176"/>
      <c r="C36" s="176"/>
      <c r="D36" s="177"/>
      <c r="E36" s="172"/>
    </row>
    <row r="37" spans="2:5" s="174" customFormat="1" x14ac:dyDescent="0.5">
      <c r="B37" s="172"/>
      <c r="C37" s="172"/>
      <c r="D37" s="187"/>
      <c r="E37" s="172"/>
    </row>
    <row r="38" spans="2:5" s="52" customFormat="1" x14ac:dyDescent="0.5">
      <c r="B38" s="179"/>
      <c r="C38" s="179"/>
      <c r="D38" s="188"/>
      <c r="E38" s="181"/>
    </row>
    <row r="39" spans="2:5" s="52" customFormat="1" x14ac:dyDescent="0.5">
      <c r="B39" s="179"/>
      <c r="C39" s="179"/>
      <c r="D39" s="188"/>
      <c r="E39" s="181"/>
    </row>
    <row r="40" spans="2:5" s="178" customFormat="1" ht="9.9499999999999993" customHeight="1" x14ac:dyDescent="0.5">
      <c r="B40" s="176"/>
      <c r="C40" s="176"/>
      <c r="D40" s="189"/>
      <c r="E40" s="172"/>
    </row>
    <row r="41" spans="2:5" s="174" customFormat="1" x14ac:dyDescent="0.5">
      <c r="B41" s="172"/>
      <c r="C41" s="172"/>
      <c r="D41" s="187"/>
      <c r="E41" s="172"/>
    </row>
    <row r="42" spans="2:5" s="52" customFormat="1" x14ac:dyDescent="0.5">
      <c r="B42" s="179"/>
      <c r="C42" s="179"/>
      <c r="D42" s="188"/>
      <c r="E42" s="181"/>
    </row>
    <row r="43" spans="2:5" s="52" customFormat="1" x14ac:dyDescent="0.5">
      <c r="B43" s="179"/>
      <c r="C43" s="179"/>
      <c r="D43" s="188"/>
      <c r="E43" s="181"/>
    </row>
    <row r="44" spans="2:5" s="52" customFormat="1" x14ac:dyDescent="0.5">
      <c r="B44" s="179"/>
      <c r="C44" s="179"/>
      <c r="D44" s="188"/>
      <c r="E44" s="181"/>
    </row>
    <row r="45" spans="2:5" s="52" customFormat="1" x14ac:dyDescent="0.5">
      <c r="B45" s="179"/>
      <c r="C45" s="179"/>
      <c r="D45" s="188"/>
      <c r="E45" s="181"/>
    </row>
    <row r="46" spans="2:5" s="52" customFormat="1" x14ac:dyDescent="0.5">
      <c r="B46" s="190"/>
      <c r="C46" s="190"/>
      <c r="D46" s="191"/>
      <c r="E46" s="181"/>
    </row>
    <row r="47" spans="2:5" s="174" customFormat="1" x14ac:dyDescent="0.5">
      <c r="B47" s="172"/>
      <c r="C47" s="172"/>
      <c r="D47" s="187"/>
      <c r="E47" s="172"/>
    </row>
    <row r="48" spans="2:5" s="52" customFormat="1" x14ac:dyDescent="0.5">
      <c r="B48" s="172"/>
      <c r="C48" s="172"/>
      <c r="D48" s="191"/>
      <c r="E48" s="172"/>
    </row>
    <row r="49" spans="2:5" s="174" customFormat="1" x14ac:dyDescent="0.5">
      <c r="B49" s="172"/>
      <c r="C49" s="172"/>
      <c r="D49" s="187"/>
      <c r="E49" s="172"/>
    </row>
    <row r="50" spans="2:5" s="52" customFormat="1" x14ac:dyDescent="0.5">
      <c r="B50" s="179"/>
      <c r="C50" s="179"/>
      <c r="D50" s="188"/>
      <c r="E50" s="181"/>
    </row>
    <row r="51" spans="2:5" s="52" customFormat="1" x14ac:dyDescent="0.5">
      <c r="B51" s="179"/>
      <c r="C51" s="179"/>
      <c r="D51" s="188"/>
      <c r="E51" s="181"/>
    </row>
    <row r="52" spans="2:5" s="178" customFormat="1" ht="9.9499999999999993" customHeight="1" x14ac:dyDescent="0.5">
      <c r="B52" s="176"/>
      <c r="C52" s="176"/>
      <c r="D52" s="189"/>
      <c r="E52" s="172"/>
    </row>
    <row r="53" spans="2:5" s="174" customFormat="1" x14ac:dyDescent="0.5">
      <c r="B53" s="172"/>
      <c r="C53" s="172"/>
      <c r="D53" s="187"/>
      <c r="E53" s="172"/>
    </row>
    <row r="54" spans="2:5" s="52" customFormat="1" x14ac:dyDescent="0.5">
      <c r="B54" s="179"/>
      <c r="C54" s="179"/>
      <c r="D54" s="188"/>
      <c r="E54" s="181"/>
    </row>
    <row r="55" spans="2:5" s="52" customFormat="1" x14ac:dyDescent="0.5">
      <c r="B55" s="179"/>
      <c r="C55" s="179"/>
      <c r="D55" s="188"/>
      <c r="E55" s="181"/>
    </row>
    <row r="56" spans="2:5" s="52" customFormat="1" x14ac:dyDescent="0.5">
      <c r="B56" s="179"/>
      <c r="C56" s="179"/>
      <c r="D56" s="188"/>
      <c r="E56" s="181"/>
    </row>
    <row r="57" spans="2:5" s="178" customFormat="1" ht="9.9499999999999993" customHeight="1" x14ac:dyDescent="0.5">
      <c r="B57" s="176"/>
      <c r="C57" s="176"/>
      <c r="D57" s="189"/>
      <c r="E57" s="172"/>
    </row>
    <row r="58" spans="2:5" s="52" customFormat="1" ht="9.9499999999999993" customHeight="1" x14ac:dyDescent="0.5">
      <c r="B58" s="182"/>
      <c r="C58" s="182"/>
      <c r="D58" s="179"/>
      <c r="E58" s="182"/>
    </row>
    <row r="59" spans="2:5" s="186" customFormat="1" ht="23.25" x14ac:dyDescent="0.5">
      <c r="B59" s="184"/>
      <c r="C59" s="184"/>
      <c r="D59" s="192"/>
      <c r="E59" s="185"/>
    </row>
    <row r="60" spans="2:5" s="178" customFormat="1" ht="9.9499999999999993" customHeight="1" x14ac:dyDescent="0.5">
      <c r="B60" s="176"/>
      <c r="C60" s="176"/>
      <c r="D60" s="189"/>
      <c r="E60" s="172"/>
    </row>
    <row r="61" spans="2:5" s="174" customFormat="1" x14ac:dyDescent="0.5">
      <c r="B61" s="172"/>
      <c r="C61" s="172"/>
      <c r="D61" s="187"/>
      <c r="E61" s="172"/>
    </row>
    <row r="62" spans="2:5" s="52" customFormat="1" x14ac:dyDescent="0.5">
      <c r="B62" s="179"/>
      <c r="C62" s="179"/>
      <c r="D62" s="188"/>
      <c r="E62" s="181"/>
    </row>
    <row r="63" spans="2:5" s="52" customFormat="1" x14ac:dyDescent="0.5">
      <c r="B63" s="179"/>
      <c r="C63" s="179"/>
      <c r="D63" s="188"/>
      <c r="E63" s="181"/>
    </row>
    <row r="64" spans="2:5" s="178" customFormat="1" ht="9.9499999999999993" customHeight="1" x14ac:dyDescent="0.5">
      <c r="B64" s="176"/>
      <c r="C64" s="176"/>
      <c r="D64" s="189"/>
      <c r="E64" s="172"/>
    </row>
    <row r="65" spans="2:5" s="174" customFormat="1" x14ac:dyDescent="0.5">
      <c r="B65" s="172"/>
      <c r="C65" s="172"/>
      <c r="D65" s="187"/>
      <c r="E65" s="172"/>
    </row>
    <row r="66" spans="2:5" s="52" customFormat="1" x14ac:dyDescent="0.5">
      <c r="B66" s="179"/>
      <c r="C66" s="179"/>
      <c r="D66" s="188"/>
      <c r="E66" s="181"/>
    </row>
    <row r="67" spans="2:5" s="52" customFormat="1" x14ac:dyDescent="0.5">
      <c r="B67" s="179"/>
      <c r="C67" s="179"/>
      <c r="D67" s="188"/>
      <c r="E67" s="181"/>
    </row>
    <row r="68" spans="2:5" s="52" customFormat="1" x14ac:dyDescent="0.5">
      <c r="B68" s="179"/>
      <c r="C68" s="179"/>
      <c r="D68" s="188"/>
      <c r="E68" s="181"/>
    </row>
    <row r="69" spans="2:5" s="52" customFormat="1" x14ac:dyDescent="0.5">
      <c r="B69" s="179"/>
      <c r="C69" s="179"/>
      <c r="D69" s="188"/>
      <c r="E69" s="181"/>
    </row>
    <row r="70" spans="2:5" s="52" customFormat="1" x14ac:dyDescent="0.5">
      <c r="B70" s="190"/>
      <c r="C70" s="190"/>
      <c r="D70" s="188"/>
      <c r="E70" s="181"/>
    </row>
    <row r="71" spans="2:5" s="174" customFormat="1" x14ac:dyDescent="0.5">
      <c r="B71" s="172"/>
      <c r="C71" s="172"/>
      <c r="D71" s="187"/>
      <c r="E71" s="172"/>
    </row>
    <row r="72" spans="2:5" s="52" customFormat="1" x14ac:dyDescent="0.5">
      <c r="B72" s="172"/>
      <c r="C72" s="172"/>
      <c r="D72" s="191"/>
      <c r="E72" s="172"/>
    </row>
    <row r="73" spans="2:5" s="174" customFormat="1" x14ac:dyDescent="0.5">
      <c r="B73" s="172"/>
      <c r="C73" s="172"/>
      <c r="D73" s="187"/>
      <c r="E73" s="172"/>
    </row>
    <row r="74" spans="2:5" s="52" customFormat="1" x14ac:dyDescent="0.5">
      <c r="B74" s="179"/>
      <c r="C74" s="179"/>
      <c r="D74" s="188"/>
      <c r="E74" s="181"/>
    </row>
    <row r="75" spans="2:5" s="52" customFormat="1" x14ac:dyDescent="0.5">
      <c r="B75" s="179"/>
      <c r="C75" s="179"/>
      <c r="D75" s="188"/>
      <c r="E75" s="181"/>
    </row>
    <row r="76" spans="2:5" s="178" customFormat="1" ht="9.9499999999999993" customHeight="1" x14ac:dyDescent="0.5">
      <c r="B76" s="176"/>
      <c r="C76" s="176"/>
      <c r="D76" s="189"/>
      <c r="E76" s="172"/>
    </row>
    <row r="77" spans="2:5" s="174" customFormat="1" x14ac:dyDescent="0.5">
      <c r="B77" s="172"/>
      <c r="C77" s="172"/>
      <c r="D77" s="187"/>
      <c r="E77" s="172"/>
    </row>
    <row r="78" spans="2:5" s="52" customFormat="1" x14ac:dyDescent="0.5">
      <c r="B78" s="179"/>
      <c r="C78" s="179"/>
      <c r="D78" s="188"/>
      <c r="E78" s="181"/>
    </row>
    <row r="79" spans="2:5" s="52" customFormat="1" x14ac:dyDescent="0.5">
      <c r="B79" s="179"/>
      <c r="C79" s="179"/>
      <c r="D79" s="188"/>
      <c r="E79" s="181"/>
    </row>
    <row r="80" spans="2:5" s="52" customFormat="1" x14ac:dyDescent="0.5">
      <c r="B80" s="179"/>
      <c r="C80" s="179"/>
      <c r="D80" s="188"/>
      <c r="E80" s="181"/>
    </row>
    <row r="81" spans="2:5" s="52" customFormat="1" ht="9.9499999999999993" customHeight="1" x14ac:dyDescent="0.5">
      <c r="B81" s="172"/>
      <c r="C81" s="172"/>
      <c r="D81" s="193"/>
      <c r="E81" s="172"/>
    </row>
    <row r="82" spans="2:5" x14ac:dyDescent="0.5">
      <c r="B82" s="194"/>
      <c r="C82" s="194"/>
      <c r="D82" s="195"/>
      <c r="E82" s="194"/>
    </row>
    <row r="83" spans="2:5" x14ac:dyDescent="0.5">
      <c r="B83" s="194"/>
      <c r="C83" s="194"/>
      <c r="D83" s="195"/>
      <c r="E83" s="194"/>
    </row>
    <row r="84" spans="2:5" x14ac:dyDescent="0.5">
      <c r="B84" s="194"/>
      <c r="C84" s="194"/>
      <c r="D84" s="196"/>
      <c r="E84" s="196"/>
    </row>
    <row r="85" spans="2:5" x14ac:dyDescent="0.5">
      <c r="B85" s="194"/>
      <c r="C85" s="194"/>
      <c r="D85" s="196"/>
      <c r="E85" s="196"/>
    </row>
    <row r="86" spans="2:5" x14ac:dyDescent="0.5">
      <c r="B86" s="194"/>
      <c r="C86" s="194"/>
      <c r="D86" s="196"/>
      <c r="E86" s="196"/>
    </row>
    <row r="87" spans="2:5" x14ac:dyDescent="0.5">
      <c r="B87" s="194"/>
      <c r="C87" s="194"/>
      <c r="D87" s="194"/>
      <c r="E87" s="194"/>
    </row>
    <row r="88" spans="2:5" x14ac:dyDescent="0.5">
      <c r="B88" s="194"/>
      <c r="C88" s="194"/>
      <c r="D88" s="195"/>
      <c r="E88" s="194"/>
    </row>
    <row r="89" spans="2:5" x14ac:dyDescent="0.5">
      <c r="B89" s="194"/>
      <c r="C89" s="194"/>
      <c r="D89" s="195"/>
      <c r="E89" s="194"/>
    </row>
    <row r="90" spans="2:5" x14ac:dyDescent="0.5">
      <c r="B90" s="194"/>
      <c r="C90" s="194"/>
      <c r="D90" s="195"/>
      <c r="E90" s="194"/>
    </row>
    <row r="91" spans="2:5" x14ac:dyDescent="0.5">
      <c r="B91" s="194"/>
      <c r="C91" s="194"/>
      <c r="D91" s="195"/>
      <c r="E91" s="194"/>
    </row>
    <row r="92" spans="2:5" x14ac:dyDescent="0.5">
      <c r="B92" s="194"/>
      <c r="C92" s="194"/>
      <c r="D92" s="195"/>
      <c r="E92" s="194"/>
    </row>
    <row r="93" spans="2:5" x14ac:dyDescent="0.5">
      <c r="B93" s="194"/>
      <c r="C93" s="194"/>
      <c r="D93" s="195"/>
      <c r="E93" s="194"/>
    </row>
    <row r="94" spans="2:5" x14ac:dyDescent="0.5">
      <c r="B94" s="194"/>
      <c r="C94" s="194"/>
      <c r="D94" s="195"/>
      <c r="E94" s="194"/>
    </row>
    <row r="95" spans="2:5" x14ac:dyDescent="0.5">
      <c r="B95" s="194"/>
      <c r="C95" s="194"/>
      <c r="D95" s="195"/>
      <c r="E95" s="194"/>
    </row>
    <row r="96" spans="2:5" x14ac:dyDescent="0.5">
      <c r="B96" s="194"/>
      <c r="C96" s="194"/>
      <c r="D96" s="195"/>
      <c r="E96" s="194"/>
    </row>
    <row r="97" spans="2:5" x14ac:dyDescent="0.5">
      <c r="B97" s="194"/>
      <c r="C97" s="194"/>
      <c r="D97" s="195"/>
      <c r="E97" s="194"/>
    </row>
    <row r="98" spans="2:5" x14ac:dyDescent="0.5">
      <c r="B98" s="194"/>
      <c r="C98" s="194"/>
      <c r="D98" s="195"/>
      <c r="E98" s="194"/>
    </row>
    <row r="99" spans="2:5" x14ac:dyDescent="0.5">
      <c r="B99" s="194"/>
      <c r="C99" s="194"/>
      <c r="D99" s="195"/>
      <c r="E99" s="194"/>
    </row>
    <row r="100" spans="2:5" x14ac:dyDescent="0.5">
      <c r="B100" s="194"/>
      <c r="C100" s="194"/>
      <c r="D100" s="195"/>
      <c r="E100" s="194"/>
    </row>
    <row r="101" spans="2:5" x14ac:dyDescent="0.5">
      <c r="B101" s="194"/>
      <c r="C101" s="194"/>
      <c r="D101" s="195"/>
      <c r="E101" s="194"/>
    </row>
    <row r="102" spans="2:5" x14ac:dyDescent="0.5">
      <c r="B102" s="194"/>
      <c r="C102" s="194"/>
      <c r="D102" s="195"/>
      <c r="E102" s="194"/>
    </row>
    <row r="103" spans="2:5" x14ac:dyDescent="0.5">
      <c r="B103" s="194"/>
      <c r="C103" s="194"/>
      <c r="D103" s="195"/>
      <c r="E103" s="194"/>
    </row>
    <row r="104" spans="2:5" x14ac:dyDescent="0.5">
      <c r="B104" s="194"/>
      <c r="C104" s="194"/>
      <c r="D104" s="195"/>
      <c r="E104" s="194"/>
    </row>
    <row r="105" spans="2:5" x14ac:dyDescent="0.5">
      <c r="B105" s="194"/>
      <c r="C105" s="194"/>
      <c r="D105" s="195"/>
      <c r="E105" s="194"/>
    </row>
    <row r="106" spans="2:5" x14ac:dyDescent="0.5">
      <c r="B106" s="194"/>
      <c r="C106" s="194"/>
      <c r="D106" s="195"/>
      <c r="E106" s="194"/>
    </row>
    <row r="107" spans="2:5" x14ac:dyDescent="0.5">
      <c r="B107" s="194"/>
      <c r="C107" s="194"/>
      <c r="D107" s="195"/>
      <c r="E107" s="194"/>
    </row>
    <row r="108" spans="2:5" x14ac:dyDescent="0.5">
      <c r="B108" s="194"/>
      <c r="C108" s="194"/>
      <c r="D108" s="195"/>
      <c r="E108" s="194"/>
    </row>
    <row r="109" spans="2:5" x14ac:dyDescent="0.5">
      <c r="B109" s="194"/>
      <c r="C109" s="194"/>
      <c r="D109" s="195"/>
      <c r="E109" s="194"/>
    </row>
    <row r="110" spans="2:5" x14ac:dyDescent="0.5">
      <c r="B110" s="194"/>
      <c r="C110" s="194"/>
      <c r="D110" s="195"/>
      <c r="E110" s="194"/>
    </row>
    <row r="111" spans="2:5" x14ac:dyDescent="0.5">
      <c r="B111" s="194"/>
      <c r="C111" s="194"/>
      <c r="D111" s="195"/>
      <c r="E111" s="194"/>
    </row>
    <row r="112" spans="2:5" x14ac:dyDescent="0.5">
      <c r="B112" s="194"/>
      <c r="C112" s="194"/>
      <c r="D112" s="195"/>
      <c r="E112" s="194"/>
    </row>
    <row r="113" spans="2:5" x14ac:dyDescent="0.5">
      <c r="B113" s="194"/>
      <c r="C113" s="194"/>
      <c r="D113" s="195"/>
      <c r="E113" s="194"/>
    </row>
    <row r="114" spans="2:5" x14ac:dyDescent="0.5">
      <c r="B114" s="194"/>
      <c r="C114" s="194"/>
      <c r="D114" s="195"/>
      <c r="E114" s="194"/>
    </row>
    <row r="115" spans="2:5" x14ac:dyDescent="0.5">
      <c r="B115" s="194"/>
      <c r="C115" s="194"/>
      <c r="D115" s="195"/>
      <c r="E115" s="194"/>
    </row>
    <row r="116" spans="2:5" x14ac:dyDescent="0.5">
      <c r="B116" s="194"/>
      <c r="C116" s="194"/>
      <c r="D116" s="195"/>
      <c r="E116" s="194"/>
    </row>
  </sheetData>
  <mergeCells count="21">
    <mergeCell ref="B3:E3"/>
    <mergeCell ref="B5:E5"/>
    <mergeCell ref="B16:B17"/>
    <mergeCell ref="E16:E17"/>
    <mergeCell ref="B19:B20"/>
    <mergeCell ref="E19:E20"/>
    <mergeCell ref="C12:D12"/>
    <mergeCell ref="C14:D14"/>
    <mergeCell ref="C16:D16"/>
    <mergeCell ref="C17:D17"/>
    <mergeCell ref="C20:D20"/>
    <mergeCell ref="C19:D19"/>
    <mergeCell ref="C22:D22"/>
    <mergeCell ref="C21:D21"/>
    <mergeCell ref="C23:D23"/>
    <mergeCell ref="C9:D9"/>
    <mergeCell ref="C10:D10"/>
    <mergeCell ref="C11:D11"/>
    <mergeCell ref="C15:D15"/>
    <mergeCell ref="C13:D13"/>
    <mergeCell ref="C18:D18"/>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9"/>
  <sheetViews>
    <sheetView rightToLeft="1" view="pageBreakPreview" zoomScale="50" zoomScaleNormal="50" zoomScaleSheetLayoutView="50" workbookViewId="0">
      <pane xSplit="2" ySplit="10" topLeftCell="C11" activePane="bottomRight" state="frozen"/>
      <selection pane="topRight"/>
      <selection pane="bottomLeft"/>
      <selection pane="bottomRight"/>
    </sheetView>
  </sheetViews>
  <sheetFormatPr defaultRowHeight="15" x14ac:dyDescent="0.35"/>
  <cols>
    <col min="1" max="1" width="9.140625" style="56"/>
    <col min="2" max="2" width="64.140625" style="56" customWidth="1"/>
    <col min="3" max="11" width="16.5703125" style="56" customWidth="1"/>
    <col min="12" max="20" width="16.28515625" style="56" customWidth="1"/>
    <col min="21" max="21" width="58.85546875" style="56" customWidth="1"/>
    <col min="22" max="23" width="9.140625" style="56"/>
    <col min="24" max="24" width="10.42578125" style="56" bestFit="1" customWidth="1"/>
    <col min="25" max="16384" width="9.140625" style="56"/>
  </cols>
  <sheetData>
    <row r="1" spans="2:35" s="72" customFormat="1" ht="19.5" customHeight="1" x14ac:dyDescent="0.65">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row>
    <row r="2" spans="2:35" s="72" customFormat="1" ht="19.5" customHeight="1" x14ac:dyDescent="0.65">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row>
    <row r="3" spans="2:35" s="549" customFormat="1" ht="31.5" customHeight="1" x14ac:dyDescent="0.85">
      <c r="B3" s="1864" t="s">
        <v>1804</v>
      </c>
      <c r="C3" s="1864"/>
      <c r="D3" s="1864"/>
      <c r="E3" s="1864"/>
      <c r="F3" s="1864"/>
      <c r="G3" s="1864"/>
      <c r="H3" s="1864"/>
      <c r="I3" s="1864"/>
      <c r="J3" s="1864"/>
      <c r="K3" s="1864"/>
      <c r="L3" s="1864" t="s">
        <v>1805</v>
      </c>
      <c r="M3" s="1864"/>
      <c r="N3" s="1864"/>
      <c r="O3" s="1864"/>
      <c r="P3" s="1864"/>
      <c r="Q3" s="1864"/>
      <c r="R3" s="1864"/>
      <c r="S3" s="1864"/>
      <c r="T3" s="1864"/>
      <c r="U3" s="1864"/>
    </row>
    <row r="4" spans="2:35" s="5" customFormat="1" ht="12.75" customHeight="1" x14ac:dyDescent="0.65">
      <c r="B4" s="2"/>
      <c r="C4" s="2"/>
      <c r="D4" s="2"/>
      <c r="E4" s="2"/>
      <c r="F4" s="2"/>
      <c r="G4" s="2"/>
      <c r="H4" s="2"/>
      <c r="I4" s="2"/>
      <c r="J4" s="2"/>
      <c r="K4" s="2"/>
      <c r="L4" s="2"/>
      <c r="M4" s="2"/>
      <c r="N4" s="2"/>
      <c r="O4" s="2"/>
      <c r="P4" s="2"/>
      <c r="Q4" s="2"/>
      <c r="R4" s="2"/>
      <c r="S4" s="2"/>
      <c r="T4" s="2"/>
      <c r="U4" s="2"/>
      <c r="V4" s="2"/>
    </row>
    <row r="5" spans="2:35" ht="19.5" customHeight="1" x14ac:dyDescent="0.65">
      <c r="B5" s="77"/>
      <c r="C5" s="77"/>
      <c r="D5" s="77"/>
      <c r="E5" s="77"/>
      <c r="F5" s="77"/>
      <c r="G5" s="77"/>
      <c r="H5" s="77"/>
      <c r="I5" s="76"/>
      <c r="J5" s="76"/>
      <c r="K5" s="76"/>
      <c r="L5" s="76"/>
      <c r="M5" s="76"/>
      <c r="N5" s="76"/>
      <c r="O5" s="76"/>
      <c r="P5" s="76"/>
      <c r="Q5" s="76"/>
      <c r="R5" s="76"/>
      <c r="S5" s="76"/>
      <c r="T5" s="76"/>
      <c r="U5" s="76"/>
    </row>
    <row r="6" spans="2:35" s="547" customFormat="1" ht="22.5" x14ac:dyDescent="0.5">
      <c r="B6" s="550" t="s">
        <v>1718</v>
      </c>
      <c r="C6" s="550"/>
      <c r="D6" s="550"/>
      <c r="E6" s="550"/>
      <c r="F6" s="550"/>
      <c r="G6" s="550"/>
      <c r="H6" s="550"/>
      <c r="U6" s="551" t="s">
        <v>1722</v>
      </c>
      <c r="V6" s="551"/>
      <c r="Z6" s="551"/>
    </row>
    <row r="7" spans="2:35" ht="18.75" customHeight="1" thickBot="1" x14ac:dyDescent="0.4"/>
    <row r="8" spans="2:35" s="538" customFormat="1" ht="26.25" customHeight="1" thickTop="1" x14ac:dyDescent="0.2">
      <c r="B8" s="1868" t="s">
        <v>883</v>
      </c>
      <c r="C8" s="1736">
        <v>2015</v>
      </c>
      <c r="D8" s="1736">
        <v>2016</v>
      </c>
      <c r="E8" s="1736" t="s">
        <v>1887</v>
      </c>
      <c r="F8" s="1736" t="s">
        <v>1904</v>
      </c>
      <c r="G8" s="1736" t="s">
        <v>1931</v>
      </c>
      <c r="H8" s="1736" t="s">
        <v>1950</v>
      </c>
      <c r="I8" s="1763" t="s">
        <v>1950</v>
      </c>
      <c r="J8" s="1764"/>
      <c r="K8" s="1764"/>
      <c r="L8" s="1761" t="s">
        <v>1950</v>
      </c>
      <c r="M8" s="1761"/>
      <c r="N8" s="1761"/>
      <c r="O8" s="1761"/>
      <c r="P8" s="1761"/>
      <c r="Q8" s="1761"/>
      <c r="R8" s="1761"/>
      <c r="S8" s="1761"/>
      <c r="T8" s="1762"/>
      <c r="U8" s="1865" t="s">
        <v>882</v>
      </c>
      <c r="V8" s="537"/>
      <c r="Z8" s="537"/>
    </row>
    <row r="9" spans="2:35" s="20" customFormat="1" ht="24.95" customHeight="1" x14ac:dyDescent="0.65">
      <c r="B9" s="1869"/>
      <c r="C9" s="1737"/>
      <c r="D9" s="1737"/>
      <c r="E9" s="1737"/>
      <c r="F9" s="1737"/>
      <c r="G9" s="1737"/>
      <c r="H9" s="1737"/>
      <c r="I9" s="362" t="s">
        <v>372</v>
      </c>
      <c r="J9" s="363" t="s">
        <v>373</v>
      </c>
      <c r="K9" s="363" t="s">
        <v>374</v>
      </c>
      <c r="L9" s="363" t="s">
        <v>375</v>
      </c>
      <c r="M9" s="363" t="s">
        <v>376</v>
      </c>
      <c r="N9" s="363" t="s">
        <v>366</v>
      </c>
      <c r="O9" s="363" t="s">
        <v>367</v>
      </c>
      <c r="P9" s="363" t="s">
        <v>368</v>
      </c>
      <c r="Q9" s="363" t="s">
        <v>369</v>
      </c>
      <c r="R9" s="363" t="s">
        <v>370</v>
      </c>
      <c r="S9" s="363" t="s">
        <v>371</v>
      </c>
      <c r="T9" s="364" t="s">
        <v>1466</v>
      </c>
      <c r="U9" s="1866"/>
    </row>
    <row r="10" spans="2:35" s="20" customFormat="1" ht="24.95" customHeight="1" x14ac:dyDescent="0.65">
      <c r="B10" s="1870"/>
      <c r="C10" s="1738"/>
      <c r="D10" s="1738"/>
      <c r="E10" s="1738"/>
      <c r="F10" s="1738"/>
      <c r="G10" s="1738"/>
      <c r="H10" s="1738"/>
      <c r="I10" s="365" t="s">
        <v>669</v>
      </c>
      <c r="J10" s="366" t="s">
        <v>149</v>
      </c>
      <c r="K10" s="366" t="s">
        <v>150</v>
      </c>
      <c r="L10" s="366" t="s">
        <v>151</v>
      </c>
      <c r="M10" s="366" t="s">
        <v>365</v>
      </c>
      <c r="N10" s="366" t="s">
        <v>663</v>
      </c>
      <c r="O10" s="366" t="s">
        <v>664</v>
      </c>
      <c r="P10" s="366" t="s">
        <v>665</v>
      </c>
      <c r="Q10" s="366" t="s">
        <v>666</v>
      </c>
      <c r="R10" s="366" t="s">
        <v>667</v>
      </c>
      <c r="S10" s="366" t="s">
        <v>668</v>
      </c>
      <c r="T10" s="367" t="s">
        <v>662</v>
      </c>
      <c r="U10" s="1867"/>
    </row>
    <row r="11" spans="2:35" s="539" customFormat="1" ht="12.75" customHeight="1" x14ac:dyDescent="0.7">
      <c r="B11" s="1492"/>
      <c r="C11" s="1493"/>
      <c r="D11" s="1671"/>
      <c r="E11" s="1493"/>
      <c r="F11" s="1493"/>
      <c r="G11" s="1493"/>
      <c r="H11" s="1493"/>
      <c r="I11" s="1494"/>
      <c r="J11" s="1495"/>
      <c r="K11" s="1495"/>
      <c r="L11" s="1495"/>
      <c r="M11" s="1495"/>
      <c r="N11" s="1495"/>
      <c r="O11" s="1495"/>
      <c r="P11" s="1495"/>
      <c r="Q11" s="1495"/>
      <c r="R11" s="1495"/>
      <c r="S11" s="1495"/>
      <c r="T11" s="1496"/>
      <c r="U11" s="1497"/>
    </row>
    <row r="12" spans="2:35" s="546" customFormat="1" ht="30" customHeight="1" x14ac:dyDescent="0.2">
      <c r="B12" s="587" t="s">
        <v>1472</v>
      </c>
      <c r="C12" s="327">
        <v>49509</v>
      </c>
      <c r="D12" s="327">
        <v>44720</v>
      </c>
      <c r="E12" s="325">
        <v>79899</v>
      </c>
      <c r="F12" s="325">
        <v>53030</v>
      </c>
      <c r="G12" s="325">
        <v>67170</v>
      </c>
      <c r="H12" s="325">
        <v>42373</v>
      </c>
      <c r="I12" s="887">
        <v>4339</v>
      </c>
      <c r="J12" s="855">
        <v>3357</v>
      </c>
      <c r="K12" s="855">
        <v>4149</v>
      </c>
      <c r="L12" s="855">
        <v>114</v>
      </c>
      <c r="M12" s="855">
        <v>311</v>
      </c>
      <c r="N12" s="855">
        <v>5609</v>
      </c>
      <c r="O12" s="855">
        <v>3507</v>
      </c>
      <c r="P12" s="855">
        <v>2383</v>
      </c>
      <c r="Q12" s="855">
        <v>3448</v>
      </c>
      <c r="R12" s="855">
        <v>4880</v>
      </c>
      <c r="S12" s="855">
        <v>5666</v>
      </c>
      <c r="T12" s="888">
        <v>4610</v>
      </c>
      <c r="U12" s="592" t="s">
        <v>1737</v>
      </c>
    </row>
    <row r="13" spans="2:35" s="546" customFormat="1" ht="30" customHeight="1" x14ac:dyDescent="0.2">
      <c r="B13" s="587" t="s">
        <v>334</v>
      </c>
      <c r="C13" s="327">
        <v>394262.55549199996</v>
      </c>
      <c r="D13" s="327">
        <v>247011.586557</v>
      </c>
      <c r="E13" s="325">
        <v>521164.87466799997</v>
      </c>
      <c r="F13" s="325">
        <v>551290.13592200004</v>
      </c>
      <c r="G13" s="325">
        <v>645417.3931910001</v>
      </c>
      <c r="H13" s="325">
        <v>542282.02329300006</v>
      </c>
      <c r="I13" s="887">
        <v>56136.264999999999</v>
      </c>
      <c r="J13" s="855">
        <v>39404.753685000003</v>
      </c>
      <c r="K13" s="855">
        <v>41115.141795000003</v>
      </c>
      <c r="L13" s="855">
        <v>6787.0288190000001</v>
      </c>
      <c r="M13" s="855">
        <v>6682.7778289999997</v>
      </c>
      <c r="N13" s="855">
        <v>49075.486900000004</v>
      </c>
      <c r="O13" s="855">
        <v>57878.629405</v>
      </c>
      <c r="P13" s="855">
        <v>38745.658023000004</v>
      </c>
      <c r="Q13" s="855">
        <v>47460.538401999998</v>
      </c>
      <c r="R13" s="855">
        <v>56208.638827000002</v>
      </c>
      <c r="S13" s="855">
        <v>79757.701547000004</v>
      </c>
      <c r="T13" s="888">
        <v>63029.403060999997</v>
      </c>
      <c r="U13" s="592" t="s">
        <v>335</v>
      </c>
    </row>
    <row r="14" spans="2:35" s="582" customFormat="1" ht="15.75" customHeight="1" x14ac:dyDescent="0.2">
      <c r="B14" s="585"/>
      <c r="C14" s="325"/>
      <c r="D14" s="327"/>
      <c r="E14" s="325"/>
      <c r="F14" s="325"/>
      <c r="G14" s="325"/>
      <c r="H14" s="325"/>
      <c r="I14" s="885"/>
      <c r="J14" s="851"/>
      <c r="K14" s="851"/>
      <c r="L14" s="851"/>
      <c r="M14" s="851"/>
      <c r="N14" s="851"/>
      <c r="O14" s="851"/>
      <c r="P14" s="851"/>
      <c r="Q14" s="851"/>
      <c r="R14" s="851"/>
      <c r="S14" s="851"/>
      <c r="T14" s="886"/>
      <c r="U14" s="553"/>
      <c r="X14" s="546"/>
    </row>
    <row r="15" spans="2:35" s="582" customFormat="1" ht="30" customHeight="1" x14ac:dyDescent="0.2">
      <c r="B15" s="587" t="s">
        <v>1473</v>
      </c>
      <c r="C15" s="327">
        <v>2252</v>
      </c>
      <c r="D15" s="327">
        <v>2032</v>
      </c>
      <c r="E15" s="325">
        <v>3796.7242169790889</v>
      </c>
      <c r="F15" s="325">
        <v>2412.4545454545455</v>
      </c>
      <c r="G15" s="325">
        <v>3051.545454545454</v>
      </c>
      <c r="H15" s="325">
        <v>2080.2954553429026</v>
      </c>
      <c r="I15" s="887">
        <v>206</v>
      </c>
      <c r="J15" s="855">
        <v>168</v>
      </c>
      <c r="K15" s="855">
        <v>182</v>
      </c>
      <c r="L15" s="855">
        <v>6</v>
      </c>
      <c r="M15" s="855">
        <v>20</v>
      </c>
      <c r="N15" s="855">
        <v>257</v>
      </c>
      <c r="O15" s="855">
        <v>161.90909090909091</v>
      </c>
      <c r="P15" s="855">
        <v>151.0625</v>
      </c>
      <c r="Q15" s="855">
        <v>156.50454545454545</v>
      </c>
      <c r="R15" s="855">
        <v>256.96689473684211</v>
      </c>
      <c r="S15" s="855">
        <v>258.36909090909091</v>
      </c>
      <c r="T15" s="888">
        <v>256.48333333333329</v>
      </c>
      <c r="U15" s="592" t="s">
        <v>1474</v>
      </c>
      <c r="X15" s="546"/>
    </row>
    <row r="16" spans="2:35" s="582" customFormat="1" ht="30" customHeight="1" x14ac:dyDescent="0.2">
      <c r="B16" s="587" t="s">
        <v>334</v>
      </c>
      <c r="C16" s="327">
        <v>15330.116153000001</v>
      </c>
      <c r="D16" s="327">
        <v>11227.799389</v>
      </c>
      <c r="E16" s="325">
        <v>24582.480040328184</v>
      </c>
      <c r="F16" s="325">
        <v>25064.178548265492</v>
      </c>
      <c r="G16" s="325">
        <v>29337.154235954542</v>
      </c>
      <c r="H16" s="325">
        <v>26508.698889142379</v>
      </c>
      <c r="I16" s="887">
        <v>2673.1554759999999</v>
      </c>
      <c r="J16" s="855">
        <v>1970.2376830000001</v>
      </c>
      <c r="K16" s="855">
        <v>1787.6148599999999</v>
      </c>
      <c r="L16" s="855">
        <v>339.35144100000002</v>
      </c>
      <c r="M16" s="855">
        <v>392.65797099999997</v>
      </c>
      <c r="N16" s="855">
        <v>2050.7039500000001</v>
      </c>
      <c r="O16" s="855">
        <v>2630.8467913181821</v>
      </c>
      <c r="P16" s="855">
        <v>2421.6036263125002</v>
      </c>
      <c r="Q16" s="855">
        <v>2157.2971992277271</v>
      </c>
      <c r="R16" s="855">
        <v>2958.0513649857899</v>
      </c>
      <c r="S16" s="855">
        <v>3625.3490700481821</v>
      </c>
      <c r="T16" s="888">
        <v>3501.82945625</v>
      </c>
      <c r="U16" s="592" t="s">
        <v>335</v>
      </c>
      <c r="X16" s="546"/>
    </row>
    <row r="17" spans="2:25" s="582" customFormat="1" ht="15.75" customHeight="1" x14ac:dyDescent="0.2">
      <c r="B17" s="587"/>
      <c r="C17" s="325"/>
      <c r="D17" s="327"/>
      <c r="E17" s="325"/>
      <c r="F17" s="325"/>
      <c r="G17" s="325"/>
      <c r="H17" s="325"/>
      <c r="I17" s="887"/>
      <c r="J17" s="855"/>
      <c r="K17" s="855"/>
      <c r="L17" s="855"/>
      <c r="M17" s="855"/>
      <c r="N17" s="855"/>
      <c r="O17" s="855"/>
      <c r="P17" s="855"/>
      <c r="Q17" s="855"/>
      <c r="R17" s="855"/>
      <c r="S17" s="855"/>
      <c r="T17" s="888"/>
      <c r="U17" s="592"/>
      <c r="X17" s="546"/>
    </row>
    <row r="18" spans="2:25" s="582" customFormat="1" ht="30" customHeight="1" x14ac:dyDescent="0.2">
      <c r="B18" s="587" t="s">
        <v>1475</v>
      </c>
      <c r="C18" s="327">
        <v>1616</v>
      </c>
      <c r="D18" s="327">
        <v>1681</v>
      </c>
      <c r="E18" s="325">
        <v>1378</v>
      </c>
      <c r="F18" s="325">
        <v>1287</v>
      </c>
      <c r="G18" s="325">
        <v>763</v>
      </c>
      <c r="H18" s="325">
        <v>521</v>
      </c>
      <c r="I18" s="887">
        <v>15</v>
      </c>
      <c r="J18" s="855">
        <v>11</v>
      </c>
      <c r="K18" s="855">
        <v>18</v>
      </c>
      <c r="L18" s="1672">
        <v>0</v>
      </c>
      <c r="M18" s="855">
        <v>21</v>
      </c>
      <c r="N18" s="855">
        <v>267</v>
      </c>
      <c r="O18" s="855">
        <v>25</v>
      </c>
      <c r="P18" s="855">
        <v>17</v>
      </c>
      <c r="Q18" s="855">
        <v>49</v>
      </c>
      <c r="R18" s="855">
        <v>38</v>
      </c>
      <c r="S18" s="855">
        <v>24</v>
      </c>
      <c r="T18" s="888">
        <v>36</v>
      </c>
      <c r="U18" s="592" t="s">
        <v>1476</v>
      </c>
    </row>
    <row r="19" spans="2:25" s="582" customFormat="1" ht="30" customHeight="1" x14ac:dyDescent="0.2">
      <c r="B19" s="587" t="s">
        <v>334</v>
      </c>
      <c r="C19" s="327">
        <v>8483.195126999999</v>
      </c>
      <c r="D19" s="327">
        <v>7540.3152950000003</v>
      </c>
      <c r="E19" s="325">
        <v>31163.239261000002</v>
      </c>
      <c r="F19" s="325">
        <v>14477.651698000001</v>
      </c>
      <c r="G19" s="325">
        <v>16544.026535000001</v>
      </c>
      <c r="H19" s="325">
        <v>3187.8318129999998</v>
      </c>
      <c r="I19" s="887">
        <v>55.762582999999999</v>
      </c>
      <c r="J19" s="855">
        <v>25.831081000000001</v>
      </c>
      <c r="K19" s="855">
        <v>93.777232999999995</v>
      </c>
      <c r="L19" s="1672">
        <v>0</v>
      </c>
      <c r="M19" s="855">
        <v>24.334803999999998</v>
      </c>
      <c r="N19" s="855">
        <v>1700.3459130000001</v>
      </c>
      <c r="O19" s="855">
        <v>264.29573599999998</v>
      </c>
      <c r="P19" s="855">
        <v>64.523865999999998</v>
      </c>
      <c r="Q19" s="855">
        <v>97.504390000000001</v>
      </c>
      <c r="R19" s="855">
        <v>245.98511999999999</v>
      </c>
      <c r="S19" s="855">
        <v>277.85429199999999</v>
      </c>
      <c r="T19" s="888">
        <v>337.61679500000002</v>
      </c>
      <c r="U19" s="592" t="s">
        <v>335</v>
      </c>
    </row>
    <row r="20" spans="2:25" s="539" customFormat="1" ht="23.45" customHeight="1" thickBot="1" x14ac:dyDescent="0.75">
      <c r="B20" s="540"/>
      <c r="C20" s="541"/>
      <c r="D20" s="541"/>
      <c r="E20" s="1523"/>
      <c r="F20" s="541"/>
      <c r="G20" s="541"/>
      <c r="H20" s="541"/>
      <c r="I20" s="542"/>
      <c r="J20" s="543"/>
      <c r="K20" s="543"/>
      <c r="L20" s="543"/>
      <c r="M20" s="543"/>
      <c r="N20" s="543"/>
      <c r="O20" s="543"/>
      <c r="P20" s="543"/>
      <c r="Q20" s="543"/>
      <c r="R20" s="543"/>
      <c r="S20" s="543"/>
      <c r="T20" s="544"/>
      <c r="U20" s="545"/>
    </row>
    <row r="21" spans="2:25" ht="9" customHeight="1" thickTop="1" x14ac:dyDescent="0.35"/>
    <row r="22" spans="2:25" s="330" customFormat="1" ht="24.75" customHeight="1" x14ac:dyDescent="0.5">
      <c r="B22" s="330" t="s">
        <v>1719</v>
      </c>
      <c r="U22" s="330" t="s">
        <v>1721</v>
      </c>
    </row>
    <row r="23" spans="2:25" s="547" customFormat="1" ht="24" customHeight="1" x14ac:dyDescent="0.5">
      <c r="B23" s="352" t="s">
        <v>1951</v>
      </c>
      <c r="U23" s="547" t="s">
        <v>1952</v>
      </c>
      <c r="V23" s="546"/>
      <c r="W23" s="546"/>
      <c r="X23" s="546"/>
      <c r="Y23" s="546"/>
    </row>
    <row r="24" spans="2:25" s="52" customFormat="1" ht="24.75" customHeight="1" x14ac:dyDescent="0.5">
      <c r="B24" s="352" t="s">
        <v>1888</v>
      </c>
      <c r="U24" s="547" t="s">
        <v>1889</v>
      </c>
      <c r="V24" s="546"/>
      <c r="W24" s="546"/>
      <c r="X24" s="546"/>
      <c r="Y24" s="546"/>
    </row>
    <row r="25" spans="2:25" s="52" customFormat="1" ht="11.25" customHeight="1" x14ac:dyDescent="0.5"/>
    <row r="26" spans="2:25" s="52" customFormat="1" ht="11.25" customHeight="1" x14ac:dyDescent="0.5"/>
    <row r="27" spans="2:25" s="52" customFormat="1" ht="11.25" customHeight="1" x14ac:dyDescent="0.5">
      <c r="B27" s="167"/>
      <c r="C27" s="167"/>
      <c r="D27" s="167"/>
      <c r="E27" s="167"/>
      <c r="F27" s="167"/>
      <c r="G27" s="167"/>
      <c r="H27" s="167"/>
    </row>
    <row r="32" spans="2:25" ht="21.75" x14ac:dyDescent="0.5">
      <c r="C32" s="61"/>
      <c r="D32" s="61"/>
      <c r="E32" s="61"/>
      <c r="F32" s="61"/>
      <c r="G32" s="61"/>
      <c r="H32" s="61"/>
    </row>
    <row r="33" spans="3:8" ht="21.75" x14ac:dyDescent="0.5">
      <c r="C33" s="61"/>
      <c r="D33" s="61"/>
      <c r="E33" s="61"/>
      <c r="F33" s="61"/>
      <c r="G33" s="61"/>
      <c r="H33" s="61"/>
    </row>
    <row r="34" spans="3:8" ht="21.75" x14ac:dyDescent="0.5">
      <c r="C34" s="61"/>
      <c r="D34" s="61"/>
      <c r="E34" s="61"/>
      <c r="F34" s="61"/>
      <c r="G34" s="61"/>
      <c r="H34" s="61"/>
    </row>
    <row r="35" spans="3:8" ht="21.75" x14ac:dyDescent="0.5">
      <c r="C35" s="61"/>
      <c r="D35" s="61"/>
      <c r="E35" s="61"/>
      <c r="F35" s="61"/>
      <c r="G35" s="61"/>
      <c r="H35" s="61"/>
    </row>
    <row r="36" spans="3:8" ht="21.75" x14ac:dyDescent="0.5">
      <c r="C36" s="61"/>
      <c r="D36" s="61"/>
      <c r="E36" s="61"/>
      <c r="F36" s="61"/>
      <c r="G36" s="61"/>
      <c r="H36" s="61"/>
    </row>
    <row r="37" spans="3:8" ht="21.75" x14ac:dyDescent="0.5">
      <c r="C37" s="61"/>
      <c r="D37" s="61"/>
      <c r="E37" s="61"/>
      <c r="F37" s="61"/>
      <c r="G37" s="61"/>
      <c r="H37" s="61"/>
    </row>
    <row r="38" spans="3:8" ht="21.75" x14ac:dyDescent="0.5">
      <c r="C38" s="61"/>
      <c r="D38" s="61"/>
      <c r="E38" s="61"/>
      <c r="F38" s="61"/>
      <c r="G38" s="61"/>
      <c r="H38" s="61"/>
    </row>
    <row r="39" spans="3:8" ht="21.75" x14ac:dyDescent="0.5">
      <c r="C39" s="61"/>
      <c r="D39" s="61"/>
      <c r="E39" s="61"/>
      <c r="F39" s="61"/>
      <c r="G39" s="61"/>
      <c r="H39" s="61"/>
    </row>
  </sheetData>
  <mergeCells count="12">
    <mergeCell ref="B3:K3"/>
    <mergeCell ref="L3:U3"/>
    <mergeCell ref="F8:F10"/>
    <mergeCell ref="U8:U10"/>
    <mergeCell ref="C8:C10"/>
    <mergeCell ref="D8:D10"/>
    <mergeCell ref="B8:B10"/>
    <mergeCell ref="E8:E10"/>
    <mergeCell ref="G8:G10"/>
    <mergeCell ref="H8:H10"/>
    <mergeCell ref="I8:K8"/>
    <mergeCell ref="L8:T8"/>
  </mergeCells>
  <printOptions horizontalCentered="1"/>
  <pageMargins left="0.196850393700787" right="0.196850393700787" top="0.39370078740157499" bottom="0.39370078740157499" header="0.511811023622047" footer="0.511811023622047"/>
  <pageSetup paperSize="9" scale="47" orientation="portrait" r:id="rId1"/>
  <headerFooter alignWithMargins="0">
    <oddFooter>&amp;C&amp;"Times New Roman,Regular"&amp;20- &amp;P+25 -</oddFooter>
  </headerFooter>
  <colBreaks count="1" manualBreakCount="1">
    <brk id="11" max="2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8"/>
  <dimension ref="B1:W84"/>
  <sheetViews>
    <sheetView rightToLeft="1" view="pageBreakPreview" zoomScale="50" zoomScaleNormal="50" zoomScaleSheetLayoutView="50" workbookViewId="0"/>
  </sheetViews>
  <sheetFormatPr defaultRowHeight="15" x14ac:dyDescent="0.35"/>
  <cols>
    <col min="1" max="1" width="9.140625" style="47"/>
    <col min="2" max="2" width="58.5703125" style="47" customWidth="1"/>
    <col min="3" max="8" width="16.5703125" style="47" customWidth="1"/>
    <col min="9" max="9" width="61" style="47" customWidth="1"/>
    <col min="10" max="16384" width="9.140625" style="47"/>
  </cols>
  <sheetData>
    <row r="1" spans="2:23" s="75" customFormat="1" ht="16.5" customHeight="1" x14ac:dyDescent="0.65">
      <c r="C1" s="74"/>
      <c r="D1" s="74"/>
      <c r="E1" s="74"/>
      <c r="F1" s="74"/>
      <c r="G1" s="74"/>
      <c r="H1" s="74"/>
      <c r="I1" s="74"/>
      <c r="J1" s="74"/>
      <c r="K1" s="74"/>
      <c r="L1" s="74"/>
      <c r="M1" s="74"/>
      <c r="N1" s="74"/>
      <c r="O1" s="74"/>
      <c r="P1" s="74"/>
      <c r="Q1" s="74"/>
      <c r="R1" s="74"/>
      <c r="S1" s="74"/>
      <c r="T1" s="74"/>
      <c r="U1" s="74"/>
      <c r="V1" s="74"/>
      <c r="W1" s="74"/>
    </row>
    <row r="2" spans="2:23" s="75" customFormat="1" ht="16.5" customHeight="1" x14ac:dyDescent="0.65">
      <c r="B2" s="74"/>
      <c r="C2" s="74"/>
      <c r="D2" s="74"/>
      <c r="E2" s="74"/>
      <c r="F2" s="74"/>
      <c r="G2" s="74"/>
      <c r="H2" s="74"/>
      <c r="I2" s="74"/>
      <c r="J2" s="74"/>
      <c r="K2" s="74"/>
      <c r="L2" s="74"/>
      <c r="M2" s="74"/>
      <c r="N2" s="74"/>
      <c r="O2" s="74"/>
      <c r="P2" s="74"/>
      <c r="Q2" s="74"/>
      <c r="R2" s="74"/>
      <c r="S2" s="74"/>
      <c r="T2" s="74"/>
      <c r="U2" s="74"/>
      <c r="V2" s="74"/>
    </row>
    <row r="3" spans="2:23" ht="36.75" x14ac:dyDescent="0.85">
      <c r="B3" s="1749" t="s">
        <v>1963</v>
      </c>
      <c r="C3" s="1749"/>
      <c r="D3" s="1749"/>
      <c r="E3" s="1749"/>
      <c r="F3" s="1749"/>
      <c r="G3" s="1749"/>
      <c r="H3" s="1749"/>
      <c r="I3" s="1749"/>
    </row>
    <row r="4" spans="2:23" s="5" customFormat="1" ht="12.75" customHeight="1" x14ac:dyDescent="0.85">
      <c r="B4" s="1646"/>
      <c r="C4" s="1646"/>
      <c r="D4" s="1646"/>
      <c r="E4" s="1646"/>
      <c r="F4" s="1646"/>
      <c r="G4" s="1646"/>
      <c r="H4" s="1646"/>
      <c r="I4" s="1646"/>
      <c r="J4" s="2"/>
    </row>
    <row r="5" spans="2:23" ht="36.75" x14ac:dyDescent="0.85">
      <c r="B5" s="1749" t="s">
        <v>1964</v>
      </c>
      <c r="C5" s="1749"/>
      <c r="D5" s="1749"/>
      <c r="E5" s="1749"/>
      <c r="F5" s="1749"/>
      <c r="G5" s="1749"/>
      <c r="H5" s="1749"/>
      <c r="I5" s="1749"/>
      <c r="L5" s="142"/>
    </row>
    <row r="6" spans="2:23" ht="11.25" customHeight="1" x14ac:dyDescent="0.65">
      <c r="B6" s="87"/>
      <c r="C6" s="85"/>
      <c r="D6" s="85"/>
      <c r="E6" s="85"/>
      <c r="F6" s="85"/>
      <c r="G6" s="85"/>
      <c r="H6" s="85"/>
      <c r="I6" s="85"/>
    </row>
    <row r="7" spans="2:23" ht="11.25" customHeight="1" x14ac:dyDescent="0.45">
      <c r="B7" s="97"/>
      <c r="I7" s="99"/>
      <c r="J7" s="98"/>
      <c r="N7" s="99"/>
    </row>
    <row r="8" spans="2:23" ht="11.25" customHeight="1" thickBot="1" x14ac:dyDescent="0.4"/>
    <row r="9" spans="2:23" s="254" customFormat="1" ht="24.95" customHeight="1" thickTop="1" x14ac:dyDescent="0.7">
      <c r="B9" s="1746" t="s">
        <v>883</v>
      </c>
      <c r="C9" s="1736">
        <v>2015</v>
      </c>
      <c r="D9" s="1736">
        <v>2016</v>
      </c>
      <c r="E9" s="1736">
        <v>2017</v>
      </c>
      <c r="F9" s="1736">
        <v>2018</v>
      </c>
      <c r="G9" s="1736">
        <v>2019</v>
      </c>
      <c r="H9" s="1736">
        <v>2020</v>
      </c>
      <c r="I9" s="1743" t="s">
        <v>882</v>
      </c>
      <c r="J9" s="335"/>
      <c r="N9" s="335"/>
    </row>
    <row r="10" spans="2:23" s="254" customFormat="1" ht="24.95" customHeight="1" x14ac:dyDescent="0.7">
      <c r="B10" s="1747"/>
      <c r="C10" s="1737"/>
      <c r="D10" s="1737"/>
      <c r="E10" s="1737"/>
      <c r="F10" s="1737"/>
      <c r="G10" s="1737"/>
      <c r="H10" s="1737"/>
      <c r="I10" s="1744"/>
    </row>
    <row r="11" spans="2:23" s="254" customFormat="1" ht="19.5" customHeight="1" x14ac:dyDescent="0.7">
      <c r="B11" s="1748"/>
      <c r="C11" s="1738"/>
      <c r="D11" s="1738"/>
      <c r="E11" s="1738"/>
      <c r="F11" s="1738"/>
      <c r="G11" s="1738"/>
      <c r="H11" s="1738"/>
      <c r="I11" s="1745"/>
    </row>
    <row r="12" spans="2:23" s="254" customFormat="1" ht="12.75" customHeight="1" x14ac:dyDescent="0.7">
      <c r="B12" s="337"/>
      <c r="C12" s="555"/>
      <c r="D12" s="555"/>
      <c r="E12" s="555"/>
      <c r="F12" s="555"/>
      <c r="G12" s="555"/>
      <c r="H12" s="555"/>
      <c r="I12" s="338"/>
    </row>
    <row r="13" spans="2:23" s="360" customFormat="1" ht="24" customHeight="1" x14ac:dyDescent="0.2">
      <c r="B13" s="449" t="s">
        <v>679</v>
      </c>
      <c r="C13" s="1258">
        <v>12</v>
      </c>
      <c r="D13" s="1258">
        <v>12</v>
      </c>
      <c r="E13" s="1258">
        <v>12</v>
      </c>
      <c r="F13" s="1258">
        <v>12</v>
      </c>
      <c r="G13" s="1258">
        <v>12</v>
      </c>
      <c r="H13" s="1258">
        <v>12</v>
      </c>
      <c r="I13" s="597" t="s">
        <v>583</v>
      </c>
    </row>
    <row r="14" spans="2:23" s="360" customFormat="1" ht="12" customHeight="1" x14ac:dyDescent="0.2">
      <c r="B14" s="450"/>
      <c r="C14" s="1258"/>
      <c r="D14" s="1258"/>
      <c r="E14" s="1258"/>
      <c r="F14" s="1258"/>
      <c r="G14" s="1258"/>
      <c r="H14" s="1258"/>
      <c r="I14" s="374"/>
    </row>
    <row r="15" spans="2:23" s="360" customFormat="1" ht="24" customHeight="1" x14ac:dyDescent="0.2">
      <c r="B15" s="449" t="s">
        <v>522</v>
      </c>
      <c r="C15" s="1258">
        <v>78</v>
      </c>
      <c r="D15" s="1258">
        <v>78</v>
      </c>
      <c r="E15" s="1258">
        <v>78</v>
      </c>
      <c r="F15" s="1258">
        <v>78</v>
      </c>
      <c r="G15" s="1258">
        <v>78</v>
      </c>
      <c r="H15" s="1258">
        <v>78</v>
      </c>
      <c r="I15" s="597" t="s">
        <v>11</v>
      </c>
    </row>
    <row r="16" spans="2:23" s="360" customFormat="1" ht="24" customHeight="1" x14ac:dyDescent="0.2">
      <c r="B16" s="598" t="s">
        <v>1256</v>
      </c>
      <c r="C16" s="1260">
        <v>31</v>
      </c>
      <c r="D16" s="1260">
        <v>31</v>
      </c>
      <c r="E16" s="1260">
        <v>31</v>
      </c>
      <c r="F16" s="1260">
        <v>31</v>
      </c>
      <c r="G16" s="1260">
        <v>31</v>
      </c>
      <c r="H16" s="1260">
        <v>31</v>
      </c>
      <c r="I16" s="599" t="s">
        <v>277</v>
      </c>
    </row>
    <row r="17" spans="2:9" s="360" customFormat="1" ht="24" customHeight="1" x14ac:dyDescent="0.2">
      <c r="B17" s="598" t="s">
        <v>618</v>
      </c>
      <c r="C17" s="1260">
        <v>7</v>
      </c>
      <c r="D17" s="1260">
        <v>7</v>
      </c>
      <c r="E17" s="1260">
        <v>7</v>
      </c>
      <c r="F17" s="1260">
        <v>7</v>
      </c>
      <c r="G17" s="1260">
        <v>7</v>
      </c>
      <c r="H17" s="1260">
        <v>7</v>
      </c>
      <c r="I17" s="599" t="s">
        <v>619</v>
      </c>
    </row>
    <row r="18" spans="2:9" s="360" customFormat="1" ht="24" customHeight="1" x14ac:dyDescent="0.2">
      <c r="B18" s="598" t="s">
        <v>351</v>
      </c>
      <c r="C18" s="1260">
        <v>5</v>
      </c>
      <c r="D18" s="1260">
        <v>5</v>
      </c>
      <c r="E18" s="1260">
        <v>5</v>
      </c>
      <c r="F18" s="1260">
        <v>5</v>
      </c>
      <c r="G18" s="1260">
        <v>5</v>
      </c>
      <c r="H18" s="1260">
        <v>5</v>
      </c>
      <c r="I18" s="599" t="s">
        <v>620</v>
      </c>
    </row>
    <row r="19" spans="2:9" s="360" customFormat="1" ht="24" customHeight="1" x14ac:dyDescent="0.2">
      <c r="B19" s="598" t="s">
        <v>621</v>
      </c>
      <c r="C19" s="1260">
        <v>7</v>
      </c>
      <c r="D19" s="1260">
        <v>7</v>
      </c>
      <c r="E19" s="1260">
        <v>7</v>
      </c>
      <c r="F19" s="1260">
        <v>7</v>
      </c>
      <c r="G19" s="1260">
        <v>7</v>
      </c>
      <c r="H19" s="1260">
        <v>7</v>
      </c>
      <c r="I19" s="599" t="s">
        <v>622</v>
      </c>
    </row>
    <row r="20" spans="2:9" s="360" customFormat="1" ht="24" customHeight="1" x14ac:dyDescent="0.2">
      <c r="B20" s="598" t="s">
        <v>625</v>
      </c>
      <c r="C20" s="1260">
        <v>23</v>
      </c>
      <c r="D20" s="1260">
        <v>23</v>
      </c>
      <c r="E20" s="1260">
        <v>23</v>
      </c>
      <c r="F20" s="1260">
        <v>23</v>
      </c>
      <c r="G20" s="1260">
        <v>23</v>
      </c>
      <c r="H20" s="1260">
        <v>23</v>
      </c>
      <c r="I20" s="599" t="s">
        <v>278</v>
      </c>
    </row>
    <row r="21" spans="2:9" s="360" customFormat="1" ht="24" customHeight="1" x14ac:dyDescent="0.2">
      <c r="B21" s="598" t="s">
        <v>791</v>
      </c>
      <c r="C21" s="1260">
        <v>5</v>
      </c>
      <c r="D21" s="1260">
        <v>5</v>
      </c>
      <c r="E21" s="1260">
        <v>5</v>
      </c>
      <c r="F21" s="1260">
        <v>5</v>
      </c>
      <c r="G21" s="1260">
        <v>5</v>
      </c>
      <c r="H21" s="1260">
        <v>5</v>
      </c>
      <c r="I21" s="599" t="s">
        <v>790</v>
      </c>
    </row>
    <row r="22" spans="2:9" s="360" customFormat="1" ht="12" customHeight="1" x14ac:dyDescent="0.2">
      <c r="B22" s="450"/>
      <c r="C22" s="1258"/>
      <c r="D22" s="1258"/>
      <c r="E22" s="1258"/>
      <c r="F22" s="1258"/>
      <c r="G22" s="1258"/>
      <c r="H22" s="1258"/>
      <c r="I22" s="374"/>
    </row>
    <row r="23" spans="2:9" s="360" customFormat="1" ht="24" customHeight="1" x14ac:dyDescent="0.2">
      <c r="B23" s="449" t="s">
        <v>626</v>
      </c>
      <c r="C23" s="1258">
        <v>17</v>
      </c>
      <c r="D23" s="1258">
        <v>17</v>
      </c>
      <c r="E23" s="1258">
        <v>17</v>
      </c>
      <c r="F23" s="1258">
        <v>17</v>
      </c>
      <c r="G23" s="1258">
        <v>17</v>
      </c>
      <c r="H23" s="1258">
        <v>17</v>
      </c>
      <c r="I23" s="597" t="s">
        <v>12</v>
      </c>
    </row>
    <row r="24" spans="2:9" s="360" customFormat="1" ht="24" customHeight="1" x14ac:dyDescent="0.2">
      <c r="B24" s="598" t="s">
        <v>1256</v>
      </c>
      <c r="C24" s="1260">
        <v>4</v>
      </c>
      <c r="D24" s="1260">
        <v>4</v>
      </c>
      <c r="E24" s="1260">
        <v>4</v>
      </c>
      <c r="F24" s="1260">
        <v>4</v>
      </c>
      <c r="G24" s="1260">
        <v>4</v>
      </c>
      <c r="H24" s="1260">
        <v>4</v>
      </c>
      <c r="I24" s="599" t="s">
        <v>277</v>
      </c>
    </row>
    <row r="25" spans="2:9" s="360" customFormat="1" ht="24" customHeight="1" x14ac:dyDescent="0.2">
      <c r="B25" s="598" t="s">
        <v>618</v>
      </c>
      <c r="C25" s="1260">
        <v>1</v>
      </c>
      <c r="D25" s="1260">
        <v>1</v>
      </c>
      <c r="E25" s="1260">
        <v>1</v>
      </c>
      <c r="F25" s="1260">
        <v>1</v>
      </c>
      <c r="G25" s="1260">
        <v>1</v>
      </c>
      <c r="H25" s="1260">
        <v>1</v>
      </c>
      <c r="I25" s="599" t="s">
        <v>619</v>
      </c>
    </row>
    <row r="26" spans="2:9" s="360" customFormat="1" ht="24" customHeight="1" x14ac:dyDescent="0.2">
      <c r="B26" s="598" t="s">
        <v>351</v>
      </c>
      <c r="C26" s="1260">
        <v>1</v>
      </c>
      <c r="D26" s="1260">
        <v>1</v>
      </c>
      <c r="E26" s="1260">
        <v>1</v>
      </c>
      <c r="F26" s="1260">
        <v>1</v>
      </c>
      <c r="G26" s="1260">
        <v>1</v>
      </c>
      <c r="H26" s="1260">
        <v>1</v>
      </c>
      <c r="I26" s="599" t="s">
        <v>620</v>
      </c>
    </row>
    <row r="27" spans="2:9" s="360" customFormat="1" ht="24" customHeight="1" x14ac:dyDescent="0.2">
      <c r="B27" s="598" t="s">
        <v>625</v>
      </c>
      <c r="C27" s="1260">
        <v>11</v>
      </c>
      <c r="D27" s="1260">
        <v>11</v>
      </c>
      <c r="E27" s="1260">
        <v>11</v>
      </c>
      <c r="F27" s="1260">
        <v>11</v>
      </c>
      <c r="G27" s="1260">
        <v>11</v>
      </c>
      <c r="H27" s="1260">
        <v>11</v>
      </c>
      <c r="I27" s="599" t="s">
        <v>278</v>
      </c>
    </row>
    <row r="28" spans="2:9" s="360" customFormat="1" ht="12" customHeight="1" x14ac:dyDescent="0.2">
      <c r="B28" s="450"/>
      <c r="C28" s="1258"/>
      <c r="D28" s="1258"/>
      <c r="E28" s="1258"/>
      <c r="F28" s="1258"/>
      <c r="G28" s="1258"/>
      <c r="H28" s="1258"/>
      <c r="I28" s="374"/>
    </row>
    <row r="29" spans="2:9" s="360" customFormat="1" ht="24" customHeight="1" x14ac:dyDescent="0.2">
      <c r="B29" s="449" t="s">
        <v>185</v>
      </c>
      <c r="C29" s="1258">
        <v>106</v>
      </c>
      <c r="D29" s="1258">
        <v>106</v>
      </c>
      <c r="E29" s="1258">
        <v>106</v>
      </c>
      <c r="F29" s="1258">
        <v>106</v>
      </c>
      <c r="G29" s="1258">
        <v>106</v>
      </c>
      <c r="H29" s="1258">
        <v>106</v>
      </c>
      <c r="I29" s="597" t="s">
        <v>640</v>
      </c>
    </row>
    <row r="30" spans="2:9" s="355" customFormat="1" ht="24" customHeight="1" x14ac:dyDescent="0.2">
      <c r="B30" s="598" t="s">
        <v>1256</v>
      </c>
      <c r="C30" s="1260">
        <v>10</v>
      </c>
      <c r="D30" s="1260">
        <v>10</v>
      </c>
      <c r="E30" s="1260">
        <v>10</v>
      </c>
      <c r="F30" s="1260">
        <v>10</v>
      </c>
      <c r="G30" s="1260">
        <v>10</v>
      </c>
      <c r="H30" s="1260">
        <v>10</v>
      </c>
      <c r="I30" s="599" t="s">
        <v>277</v>
      </c>
    </row>
    <row r="31" spans="2:9" s="360" customFormat="1" ht="24" customHeight="1" x14ac:dyDescent="0.2">
      <c r="B31" s="598" t="s">
        <v>618</v>
      </c>
      <c r="C31" s="1260">
        <v>16</v>
      </c>
      <c r="D31" s="1260">
        <v>16</v>
      </c>
      <c r="E31" s="1260">
        <v>16</v>
      </c>
      <c r="F31" s="1260">
        <v>16</v>
      </c>
      <c r="G31" s="1260">
        <v>16</v>
      </c>
      <c r="H31" s="1260">
        <v>16</v>
      </c>
      <c r="I31" s="599" t="s">
        <v>619</v>
      </c>
    </row>
    <row r="32" spans="2:9" s="360" customFormat="1" ht="24" customHeight="1" x14ac:dyDescent="0.2">
      <c r="B32" s="598" t="s">
        <v>615</v>
      </c>
      <c r="C32" s="1260">
        <v>10</v>
      </c>
      <c r="D32" s="1260">
        <v>10</v>
      </c>
      <c r="E32" s="1260">
        <v>10</v>
      </c>
      <c r="F32" s="1260">
        <v>10</v>
      </c>
      <c r="G32" s="1260">
        <v>10</v>
      </c>
      <c r="H32" s="1260">
        <v>10</v>
      </c>
      <c r="I32" s="599" t="s">
        <v>627</v>
      </c>
    </row>
    <row r="33" spans="2:9" s="360" customFormat="1" ht="24" customHeight="1" x14ac:dyDescent="0.2">
      <c r="B33" s="598" t="s">
        <v>621</v>
      </c>
      <c r="C33" s="1260">
        <v>10</v>
      </c>
      <c r="D33" s="1260">
        <v>10</v>
      </c>
      <c r="E33" s="1260">
        <v>10</v>
      </c>
      <c r="F33" s="1260">
        <v>10</v>
      </c>
      <c r="G33" s="1260">
        <v>10</v>
      </c>
      <c r="H33" s="1260">
        <v>10</v>
      </c>
      <c r="I33" s="599" t="s">
        <v>622</v>
      </c>
    </row>
    <row r="34" spans="2:9" s="360" customFormat="1" ht="24" customHeight="1" x14ac:dyDescent="0.2">
      <c r="B34" s="598" t="s">
        <v>628</v>
      </c>
      <c r="C34" s="1260">
        <v>17</v>
      </c>
      <c r="D34" s="1260">
        <v>17</v>
      </c>
      <c r="E34" s="1260">
        <v>17</v>
      </c>
      <c r="F34" s="1260">
        <v>17</v>
      </c>
      <c r="G34" s="1260">
        <v>17</v>
      </c>
      <c r="H34" s="1260">
        <v>17</v>
      </c>
      <c r="I34" s="599" t="s">
        <v>629</v>
      </c>
    </row>
    <row r="35" spans="2:9" s="360" customFormat="1" ht="24" customHeight="1" x14ac:dyDescent="0.2">
      <c r="B35" s="598" t="s">
        <v>625</v>
      </c>
      <c r="C35" s="1260">
        <v>43</v>
      </c>
      <c r="D35" s="1260">
        <v>43</v>
      </c>
      <c r="E35" s="1260">
        <v>43</v>
      </c>
      <c r="F35" s="1260">
        <v>43</v>
      </c>
      <c r="G35" s="1260">
        <v>43</v>
      </c>
      <c r="H35" s="1260">
        <v>43</v>
      </c>
      <c r="I35" s="599" t="s">
        <v>278</v>
      </c>
    </row>
    <row r="36" spans="2:9" s="360" customFormat="1" ht="12" customHeight="1" x14ac:dyDescent="0.2">
      <c r="B36" s="450"/>
      <c r="C36" s="1258"/>
      <c r="D36" s="1258"/>
      <c r="E36" s="1258"/>
      <c r="F36" s="1258"/>
      <c r="G36" s="1258"/>
      <c r="H36" s="1258"/>
      <c r="I36" s="374"/>
    </row>
    <row r="37" spans="2:9" s="360" customFormat="1" ht="24" customHeight="1" x14ac:dyDescent="0.2">
      <c r="B37" s="449" t="s">
        <v>630</v>
      </c>
      <c r="C37" s="1197">
        <v>23</v>
      </c>
      <c r="D37" s="1197">
        <v>23</v>
      </c>
      <c r="E37" s="1197">
        <v>23</v>
      </c>
      <c r="F37" s="1197">
        <v>23</v>
      </c>
      <c r="G37" s="1197">
        <v>23</v>
      </c>
      <c r="H37" s="1197">
        <v>23</v>
      </c>
      <c r="I37" s="597" t="s">
        <v>635</v>
      </c>
    </row>
    <row r="38" spans="2:9" s="360" customFormat="1" ht="24" customHeight="1" x14ac:dyDescent="0.2">
      <c r="B38" s="598" t="s">
        <v>1256</v>
      </c>
      <c r="C38" s="1260">
        <v>7</v>
      </c>
      <c r="D38" s="1260">
        <v>7</v>
      </c>
      <c r="E38" s="1260">
        <v>7</v>
      </c>
      <c r="F38" s="1260">
        <v>7</v>
      </c>
      <c r="G38" s="1260">
        <v>7</v>
      </c>
      <c r="H38" s="1260">
        <v>7</v>
      </c>
      <c r="I38" s="599" t="s">
        <v>277</v>
      </c>
    </row>
    <row r="39" spans="2:9" s="360" customFormat="1" ht="24" customHeight="1" x14ac:dyDescent="0.2">
      <c r="B39" s="598" t="s">
        <v>625</v>
      </c>
      <c r="C39" s="1260">
        <v>16</v>
      </c>
      <c r="D39" s="1260">
        <v>16</v>
      </c>
      <c r="E39" s="1260">
        <v>16</v>
      </c>
      <c r="F39" s="1260">
        <v>16</v>
      </c>
      <c r="G39" s="1260">
        <v>16</v>
      </c>
      <c r="H39" s="1260">
        <v>16</v>
      </c>
      <c r="I39" s="599" t="s">
        <v>278</v>
      </c>
    </row>
    <row r="40" spans="2:9" s="360" customFormat="1" ht="12" customHeight="1" x14ac:dyDescent="0.2">
      <c r="B40" s="450"/>
      <c r="C40" s="1258"/>
      <c r="D40" s="1258"/>
      <c r="E40" s="1258"/>
      <c r="F40" s="1258"/>
      <c r="G40" s="1258"/>
      <c r="H40" s="1258"/>
      <c r="I40" s="374"/>
    </row>
    <row r="41" spans="2:9" s="360" customFormat="1" ht="24" customHeight="1" x14ac:dyDescent="0.2">
      <c r="B41" s="449" t="s">
        <v>190</v>
      </c>
      <c r="C41" s="1197">
        <v>65</v>
      </c>
      <c r="D41" s="1197">
        <v>65</v>
      </c>
      <c r="E41" s="1197">
        <v>65</v>
      </c>
      <c r="F41" s="1197">
        <v>65</v>
      </c>
      <c r="G41" s="1197">
        <v>65</v>
      </c>
      <c r="H41" s="1197">
        <v>65</v>
      </c>
      <c r="I41" s="597" t="s">
        <v>636</v>
      </c>
    </row>
    <row r="42" spans="2:9" s="360" customFormat="1" ht="24" customHeight="1" x14ac:dyDescent="0.2">
      <c r="B42" s="598" t="s">
        <v>1256</v>
      </c>
      <c r="C42" s="1260">
        <v>18</v>
      </c>
      <c r="D42" s="1260">
        <v>18</v>
      </c>
      <c r="E42" s="1260">
        <v>18</v>
      </c>
      <c r="F42" s="1260">
        <v>18</v>
      </c>
      <c r="G42" s="1260">
        <v>18</v>
      </c>
      <c r="H42" s="1260">
        <v>18</v>
      </c>
      <c r="I42" s="599" t="s">
        <v>277</v>
      </c>
    </row>
    <row r="43" spans="2:9" s="360" customFormat="1" ht="24" customHeight="1" x14ac:dyDescent="0.2">
      <c r="B43" s="598" t="s">
        <v>618</v>
      </c>
      <c r="C43" s="1260">
        <v>8</v>
      </c>
      <c r="D43" s="1260">
        <v>8</v>
      </c>
      <c r="E43" s="1260">
        <v>8</v>
      </c>
      <c r="F43" s="1260">
        <v>8</v>
      </c>
      <c r="G43" s="1260">
        <v>8</v>
      </c>
      <c r="H43" s="1260">
        <v>8</v>
      </c>
      <c r="I43" s="599" t="s">
        <v>619</v>
      </c>
    </row>
    <row r="44" spans="2:9" s="360" customFormat="1" ht="24" customHeight="1" x14ac:dyDescent="0.2">
      <c r="B44" s="598" t="s">
        <v>621</v>
      </c>
      <c r="C44" s="1260">
        <v>5</v>
      </c>
      <c r="D44" s="1260">
        <v>5</v>
      </c>
      <c r="E44" s="1260">
        <v>5</v>
      </c>
      <c r="F44" s="1260">
        <v>5</v>
      </c>
      <c r="G44" s="1260">
        <v>5</v>
      </c>
      <c r="H44" s="1260">
        <v>5</v>
      </c>
      <c r="I44" s="599" t="s">
        <v>622</v>
      </c>
    </row>
    <row r="45" spans="2:9" s="360" customFormat="1" ht="24" customHeight="1" x14ac:dyDescent="0.2">
      <c r="B45" s="598" t="s">
        <v>623</v>
      </c>
      <c r="C45" s="1260">
        <v>5</v>
      </c>
      <c r="D45" s="1260">
        <v>5</v>
      </c>
      <c r="E45" s="1260">
        <v>5</v>
      </c>
      <c r="F45" s="1260">
        <v>5</v>
      </c>
      <c r="G45" s="1260">
        <v>5</v>
      </c>
      <c r="H45" s="1260">
        <v>5</v>
      </c>
      <c r="I45" s="599" t="s">
        <v>624</v>
      </c>
    </row>
    <row r="46" spans="2:9" s="360" customFormat="1" ht="24" customHeight="1" x14ac:dyDescent="0.2">
      <c r="B46" s="598" t="s">
        <v>919</v>
      </c>
      <c r="C46" s="1260">
        <v>6</v>
      </c>
      <c r="D46" s="1260">
        <v>6</v>
      </c>
      <c r="E46" s="1260">
        <v>6</v>
      </c>
      <c r="F46" s="1260">
        <v>6</v>
      </c>
      <c r="G46" s="1260">
        <v>6</v>
      </c>
      <c r="H46" s="1260">
        <v>6</v>
      </c>
      <c r="I46" s="599" t="s">
        <v>920</v>
      </c>
    </row>
    <row r="47" spans="2:9" s="360" customFormat="1" ht="24" customHeight="1" x14ac:dyDescent="0.2">
      <c r="B47" s="598" t="s">
        <v>615</v>
      </c>
      <c r="C47" s="1260">
        <v>5</v>
      </c>
      <c r="D47" s="1260">
        <v>5</v>
      </c>
      <c r="E47" s="1260">
        <v>5</v>
      </c>
      <c r="F47" s="1260">
        <v>5</v>
      </c>
      <c r="G47" s="1260">
        <v>5</v>
      </c>
      <c r="H47" s="1260">
        <v>5</v>
      </c>
      <c r="I47" s="599" t="s">
        <v>627</v>
      </c>
    </row>
    <row r="48" spans="2:9" s="360" customFormat="1" ht="24" customHeight="1" x14ac:dyDescent="0.2">
      <c r="B48" s="598" t="s">
        <v>625</v>
      </c>
      <c r="C48" s="1260">
        <v>18</v>
      </c>
      <c r="D48" s="1260">
        <v>18</v>
      </c>
      <c r="E48" s="1260">
        <v>18</v>
      </c>
      <c r="F48" s="1260">
        <v>18</v>
      </c>
      <c r="G48" s="1260">
        <v>18</v>
      </c>
      <c r="H48" s="1260">
        <v>18</v>
      </c>
      <c r="I48" s="599" t="s">
        <v>278</v>
      </c>
    </row>
    <row r="49" spans="2:9" s="360" customFormat="1" ht="12" customHeight="1" x14ac:dyDescent="0.2">
      <c r="B49" s="598"/>
      <c r="C49" s="1260"/>
      <c r="D49" s="1260"/>
      <c r="E49" s="1260"/>
      <c r="F49" s="1260"/>
      <c r="G49" s="1260"/>
      <c r="H49" s="1260"/>
      <c r="I49" s="599"/>
    </row>
    <row r="50" spans="2:9" s="360" customFormat="1" ht="24" customHeight="1" x14ac:dyDescent="0.2">
      <c r="B50" s="449" t="s">
        <v>1483</v>
      </c>
      <c r="C50" s="1258">
        <v>13</v>
      </c>
      <c r="D50" s="1258">
        <v>13</v>
      </c>
      <c r="E50" s="1258">
        <v>13</v>
      </c>
      <c r="F50" s="1258">
        <v>13</v>
      </c>
      <c r="G50" s="1258">
        <v>13</v>
      </c>
      <c r="H50" s="1258">
        <v>13</v>
      </c>
      <c r="I50" s="597" t="s">
        <v>1484</v>
      </c>
    </row>
    <row r="51" spans="2:9" s="360" customFormat="1" ht="12" customHeight="1" x14ac:dyDescent="0.2">
      <c r="B51" s="450"/>
      <c r="C51" s="1258"/>
      <c r="D51" s="1258"/>
      <c r="E51" s="1258"/>
      <c r="F51" s="1258"/>
      <c r="G51" s="1258"/>
      <c r="H51" s="1258"/>
      <c r="I51" s="374"/>
    </row>
    <row r="52" spans="2:9" s="360" customFormat="1" ht="24" customHeight="1" x14ac:dyDescent="0.2">
      <c r="B52" s="449" t="s">
        <v>985</v>
      </c>
      <c r="C52" s="1197">
        <v>198</v>
      </c>
      <c r="D52" s="1197">
        <v>200</v>
      </c>
      <c r="E52" s="1197">
        <v>202</v>
      </c>
      <c r="F52" s="1197">
        <v>205</v>
      </c>
      <c r="G52" s="1197">
        <v>204</v>
      </c>
      <c r="H52" s="1197">
        <v>205</v>
      </c>
      <c r="I52" s="597" t="s">
        <v>1433</v>
      </c>
    </row>
    <row r="53" spans="2:9" s="360" customFormat="1" ht="24" customHeight="1" x14ac:dyDescent="0.2">
      <c r="B53" s="598" t="s">
        <v>671</v>
      </c>
      <c r="C53" s="1260">
        <v>37</v>
      </c>
      <c r="D53" s="1260">
        <v>36</v>
      </c>
      <c r="E53" s="1260">
        <v>36</v>
      </c>
      <c r="F53" s="1260">
        <v>37</v>
      </c>
      <c r="G53" s="1260">
        <v>37</v>
      </c>
      <c r="H53" s="1260">
        <v>37</v>
      </c>
      <c r="I53" s="599" t="s">
        <v>434</v>
      </c>
    </row>
    <row r="54" spans="2:9" s="360" customFormat="1" ht="24" customHeight="1" x14ac:dyDescent="0.2">
      <c r="B54" s="598" t="s">
        <v>672</v>
      </c>
      <c r="C54" s="1260">
        <v>27</v>
      </c>
      <c r="D54" s="1260">
        <v>28</v>
      </c>
      <c r="E54" s="1260">
        <v>29</v>
      </c>
      <c r="F54" s="1260">
        <v>29</v>
      </c>
      <c r="G54" s="1260">
        <v>29</v>
      </c>
      <c r="H54" s="1260">
        <v>29</v>
      </c>
      <c r="I54" s="599" t="s">
        <v>124</v>
      </c>
    </row>
    <row r="55" spans="2:9" s="360" customFormat="1" ht="24" customHeight="1" x14ac:dyDescent="0.2">
      <c r="B55" s="598" t="s">
        <v>1257</v>
      </c>
      <c r="C55" s="1260">
        <v>30</v>
      </c>
      <c r="D55" s="1260">
        <v>31</v>
      </c>
      <c r="E55" s="1260">
        <v>31</v>
      </c>
      <c r="F55" s="1260">
        <v>31</v>
      </c>
      <c r="G55" s="1260">
        <v>31</v>
      </c>
      <c r="H55" s="1260">
        <v>31</v>
      </c>
      <c r="I55" s="599" t="s">
        <v>670</v>
      </c>
    </row>
    <row r="56" spans="2:9" s="360" customFormat="1" ht="24" customHeight="1" x14ac:dyDescent="0.2">
      <c r="B56" s="598" t="s">
        <v>160</v>
      </c>
      <c r="C56" s="1260">
        <v>19</v>
      </c>
      <c r="D56" s="1260">
        <v>19</v>
      </c>
      <c r="E56" s="1260">
        <v>19</v>
      </c>
      <c r="F56" s="1260">
        <v>19</v>
      </c>
      <c r="G56" s="1260">
        <v>19</v>
      </c>
      <c r="H56" s="1260">
        <v>19</v>
      </c>
      <c r="I56" s="599" t="s">
        <v>163</v>
      </c>
    </row>
    <row r="57" spans="2:9" s="360" customFormat="1" ht="24" customHeight="1" x14ac:dyDescent="0.2">
      <c r="B57" s="598" t="s">
        <v>161</v>
      </c>
      <c r="C57" s="1260">
        <v>19</v>
      </c>
      <c r="D57" s="1260">
        <v>19</v>
      </c>
      <c r="E57" s="1260">
        <v>19</v>
      </c>
      <c r="F57" s="1260">
        <v>19</v>
      </c>
      <c r="G57" s="1260">
        <v>18</v>
      </c>
      <c r="H57" s="1260">
        <v>18</v>
      </c>
      <c r="I57" s="599" t="s">
        <v>164</v>
      </c>
    </row>
    <row r="58" spans="2:9" s="360" customFormat="1" ht="24" customHeight="1" x14ac:dyDescent="0.2">
      <c r="B58" s="598" t="s">
        <v>162</v>
      </c>
      <c r="C58" s="1260">
        <v>11</v>
      </c>
      <c r="D58" s="1260">
        <v>11</v>
      </c>
      <c r="E58" s="1260">
        <v>11</v>
      </c>
      <c r="F58" s="1260">
        <v>11</v>
      </c>
      <c r="G58" s="1260">
        <v>11</v>
      </c>
      <c r="H58" s="1260">
        <v>11</v>
      </c>
      <c r="I58" s="599" t="s">
        <v>165</v>
      </c>
    </row>
    <row r="59" spans="2:9" s="360" customFormat="1" ht="24" customHeight="1" x14ac:dyDescent="0.2">
      <c r="B59" s="598" t="s">
        <v>90</v>
      </c>
      <c r="C59" s="1260">
        <v>12</v>
      </c>
      <c r="D59" s="1260">
        <v>12</v>
      </c>
      <c r="E59" s="1260">
        <v>12</v>
      </c>
      <c r="F59" s="1260">
        <v>12</v>
      </c>
      <c r="G59" s="1260">
        <v>12</v>
      </c>
      <c r="H59" s="1260">
        <v>12</v>
      </c>
      <c r="I59" s="599" t="s">
        <v>91</v>
      </c>
    </row>
    <row r="60" spans="2:9" s="360" customFormat="1" ht="24" customHeight="1" x14ac:dyDescent="0.2">
      <c r="B60" s="598" t="s">
        <v>1150</v>
      </c>
      <c r="C60" s="1260">
        <v>13</v>
      </c>
      <c r="D60" s="1260">
        <v>14</v>
      </c>
      <c r="E60" s="1260">
        <v>14</v>
      </c>
      <c r="F60" s="1260">
        <v>14</v>
      </c>
      <c r="G60" s="1260">
        <v>13</v>
      </c>
      <c r="H60" s="1260">
        <v>13</v>
      </c>
      <c r="I60" s="599" t="s">
        <v>1151</v>
      </c>
    </row>
    <row r="61" spans="2:9" s="360" customFormat="1" ht="24" customHeight="1" x14ac:dyDescent="0.2">
      <c r="B61" s="598" t="s">
        <v>1149</v>
      </c>
      <c r="C61" s="1260">
        <v>9</v>
      </c>
      <c r="D61" s="1260">
        <v>9</v>
      </c>
      <c r="E61" s="1260">
        <v>9</v>
      </c>
      <c r="F61" s="1260">
        <v>10</v>
      </c>
      <c r="G61" s="1260">
        <v>11</v>
      </c>
      <c r="H61" s="1260">
        <v>11</v>
      </c>
      <c r="I61" s="599" t="s">
        <v>1152</v>
      </c>
    </row>
    <row r="62" spans="2:9" s="360" customFormat="1" ht="24" customHeight="1" x14ac:dyDescent="0.2">
      <c r="B62" s="598" t="s">
        <v>1170</v>
      </c>
      <c r="C62" s="1260">
        <v>6</v>
      </c>
      <c r="D62" s="1260">
        <v>6</v>
      </c>
      <c r="E62" s="1260">
        <v>7</v>
      </c>
      <c r="F62" s="1260">
        <v>8</v>
      </c>
      <c r="G62" s="1260">
        <v>8</v>
      </c>
      <c r="H62" s="1260">
        <v>9</v>
      </c>
      <c r="I62" s="599" t="s">
        <v>1353</v>
      </c>
    </row>
    <row r="63" spans="2:9" s="360" customFormat="1" ht="24" customHeight="1" x14ac:dyDescent="0.2">
      <c r="B63" s="598" t="s">
        <v>1181</v>
      </c>
      <c r="C63" s="1260">
        <v>15</v>
      </c>
      <c r="D63" s="1260">
        <v>15</v>
      </c>
      <c r="E63" s="1260">
        <v>15</v>
      </c>
      <c r="F63" s="1260">
        <v>15</v>
      </c>
      <c r="G63" s="1260">
        <v>15</v>
      </c>
      <c r="H63" s="1260">
        <v>15</v>
      </c>
      <c r="I63" s="599" t="s">
        <v>1182</v>
      </c>
    </row>
    <row r="64" spans="2:9" s="360" customFormat="1" ht="12" customHeight="1" x14ac:dyDescent="0.2">
      <c r="B64" s="450"/>
      <c r="C64" s="1258"/>
      <c r="D64" s="1258"/>
      <c r="E64" s="1258"/>
      <c r="F64" s="1258"/>
      <c r="G64" s="1258"/>
      <c r="H64" s="1258"/>
      <c r="I64" s="374"/>
    </row>
    <row r="65" spans="2:9" s="360" customFormat="1" ht="24" customHeight="1" x14ac:dyDescent="0.2">
      <c r="B65" s="449" t="s">
        <v>1242</v>
      </c>
      <c r="C65" s="1258">
        <v>44</v>
      </c>
      <c r="D65" s="1258">
        <v>45</v>
      </c>
      <c r="E65" s="1258">
        <v>45</v>
      </c>
      <c r="F65" s="1258">
        <v>47</v>
      </c>
      <c r="G65" s="1258">
        <v>48</v>
      </c>
      <c r="H65" s="1258">
        <v>50</v>
      </c>
      <c r="I65" s="597" t="s">
        <v>1434</v>
      </c>
    </row>
    <row r="66" spans="2:9" s="360" customFormat="1" ht="24" customHeight="1" x14ac:dyDescent="0.2">
      <c r="B66" s="598" t="s">
        <v>95</v>
      </c>
      <c r="C66" s="1260">
        <v>10</v>
      </c>
      <c r="D66" s="1260">
        <v>11</v>
      </c>
      <c r="E66" s="1260">
        <v>11</v>
      </c>
      <c r="F66" s="1260">
        <v>12</v>
      </c>
      <c r="G66" s="1260">
        <v>12</v>
      </c>
      <c r="H66" s="1260">
        <v>12</v>
      </c>
      <c r="I66" s="599" t="s">
        <v>93</v>
      </c>
    </row>
    <row r="67" spans="2:9" s="360" customFormat="1" ht="24" customHeight="1" x14ac:dyDescent="0.2">
      <c r="B67" s="598" t="s">
        <v>92</v>
      </c>
      <c r="C67" s="1260">
        <v>23</v>
      </c>
      <c r="D67" s="1260">
        <v>23</v>
      </c>
      <c r="E67" s="1260">
        <v>23</v>
      </c>
      <c r="F67" s="1260">
        <v>24</v>
      </c>
      <c r="G67" s="1260">
        <v>25</v>
      </c>
      <c r="H67" s="1260">
        <v>26</v>
      </c>
      <c r="I67" s="599" t="s">
        <v>94</v>
      </c>
    </row>
    <row r="68" spans="2:9" s="360" customFormat="1" ht="24" customHeight="1" x14ac:dyDescent="0.2">
      <c r="B68" s="598" t="s">
        <v>1358</v>
      </c>
      <c r="C68" s="1260">
        <v>11</v>
      </c>
      <c r="D68" s="1260">
        <v>11</v>
      </c>
      <c r="E68" s="1260">
        <v>11</v>
      </c>
      <c r="F68" s="1260">
        <v>11</v>
      </c>
      <c r="G68" s="1260">
        <v>11</v>
      </c>
      <c r="H68" s="1260">
        <v>12</v>
      </c>
      <c r="I68" s="599" t="s">
        <v>1359</v>
      </c>
    </row>
    <row r="69" spans="2:9" s="360" customFormat="1" ht="12" customHeight="1" x14ac:dyDescent="0.2">
      <c r="B69" s="598"/>
      <c r="C69" s="1260"/>
      <c r="D69" s="1260"/>
      <c r="E69" s="1260"/>
      <c r="F69" s="1260"/>
      <c r="G69" s="1260"/>
      <c r="H69" s="1260"/>
      <c r="I69" s="599"/>
    </row>
    <row r="70" spans="2:9" s="360" customFormat="1" ht="24" customHeight="1" x14ac:dyDescent="0.2">
      <c r="B70" s="449" t="s">
        <v>1620</v>
      </c>
      <c r="C70" s="1258">
        <v>14</v>
      </c>
      <c r="D70" s="1258">
        <v>17</v>
      </c>
      <c r="E70" s="1258">
        <v>17</v>
      </c>
      <c r="F70" s="1258">
        <v>17</v>
      </c>
      <c r="G70" s="1258">
        <v>24</v>
      </c>
      <c r="H70" s="1258">
        <v>26</v>
      </c>
      <c r="I70" s="597" t="s">
        <v>1953</v>
      </c>
    </row>
    <row r="71" spans="2:9" s="360" customFormat="1" ht="24" customHeight="1" x14ac:dyDescent="0.2">
      <c r="B71" s="598" t="s">
        <v>1954</v>
      </c>
      <c r="C71" s="1260">
        <v>4</v>
      </c>
      <c r="D71" s="1260">
        <v>4</v>
      </c>
      <c r="E71" s="1260">
        <v>4</v>
      </c>
      <c r="F71" s="1260">
        <v>4</v>
      </c>
      <c r="G71" s="1260">
        <v>5</v>
      </c>
      <c r="H71" s="1260">
        <v>5</v>
      </c>
      <c r="I71" s="599" t="s">
        <v>1955</v>
      </c>
    </row>
    <row r="72" spans="2:9" s="360" customFormat="1" ht="24" customHeight="1" x14ac:dyDescent="0.2">
      <c r="B72" s="598" t="s">
        <v>1956</v>
      </c>
      <c r="C72" s="1260">
        <v>8</v>
      </c>
      <c r="D72" s="1260">
        <v>9</v>
      </c>
      <c r="E72" s="1260">
        <v>9</v>
      </c>
      <c r="F72" s="1260">
        <v>9</v>
      </c>
      <c r="G72" s="1260">
        <v>9</v>
      </c>
      <c r="H72" s="1260">
        <v>9</v>
      </c>
      <c r="I72" s="599" t="s">
        <v>1957</v>
      </c>
    </row>
    <row r="73" spans="2:9" s="360" customFormat="1" ht="24" customHeight="1" x14ac:dyDescent="0.2">
      <c r="B73" s="598" t="s">
        <v>1958</v>
      </c>
      <c r="C73" s="1260">
        <v>2</v>
      </c>
      <c r="D73" s="1260">
        <v>4</v>
      </c>
      <c r="E73" s="1260">
        <v>4</v>
      </c>
      <c r="F73" s="1260">
        <v>4</v>
      </c>
      <c r="G73" s="1260">
        <v>4</v>
      </c>
      <c r="H73" s="1260">
        <v>6</v>
      </c>
      <c r="I73" s="599" t="s">
        <v>1959</v>
      </c>
    </row>
    <row r="74" spans="2:9" s="360" customFormat="1" ht="24" customHeight="1" x14ac:dyDescent="0.2">
      <c r="B74" s="598" t="s">
        <v>1960</v>
      </c>
      <c r="C74" s="1260">
        <v>0</v>
      </c>
      <c r="D74" s="1260">
        <v>0</v>
      </c>
      <c r="E74" s="1260">
        <v>0</v>
      </c>
      <c r="F74" s="1260">
        <v>0</v>
      </c>
      <c r="G74" s="1260">
        <v>6</v>
      </c>
      <c r="H74" s="1260">
        <v>6</v>
      </c>
      <c r="I74" s="599" t="s">
        <v>1961</v>
      </c>
    </row>
    <row r="75" spans="2:9" s="41" customFormat="1" ht="12" customHeight="1" x14ac:dyDescent="0.65">
      <c r="B75" s="450"/>
      <c r="C75" s="1258"/>
      <c r="D75" s="1258"/>
      <c r="E75" s="1258"/>
      <c r="F75" s="1258"/>
      <c r="G75" s="1258"/>
      <c r="H75" s="1258"/>
      <c r="I75" s="374"/>
    </row>
    <row r="76" spans="2:9" ht="24" customHeight="1" x14ac:dyDescent="0.35">
      <c r="B76" s="449" t="s">
        <v>1482</v>
      </c>
      <c r="C76" s="1258">
        <v>558</v>
      </c>
      <c r="D76" s="1258">
        <v>564</v>
      </c>
      <c r="E76" s="1258">
        <v>566</v>
      </c>
      <c r="F76" s="1258">
        <v>571</v>
      </c>
      <c r="G76" s="1258">
        <v>578</v>
      </c>
      <c r="H76" s="1258">
        <v>583</v>
      </c>
      <c r="I76" s="597" t="s">
        <v>1481</v>
      </c>
    </row>
    <row r="77" spans="2:9" s="330" customFormat="1" ht="18.75" customHeight="1" thickBot="1" x14ac:dyDescent="0.7">
      <c r="B77" s="160"/>
      <c r="C77" s="1673"/>
      <c r="D77" s="1673"/>
      <c r="E77" s="1673"/>
      <c r="F77" s="1673"/>
      <c r="G77" s="1673"/>
      <c r="H77" s="1673"/>
      <c r="I77" s="1674"/>
    </row>
    <row r="78" spans="2:9" s="330" customFormat="1" ht="12.75" customHeight="1" thickTop="1" x14ac:dyDescent="0.5">
      <c r="B78" s="47"/>
      <c r="C78" s="47"/>
      <c r="D78" s="47"/>
      <c r="E78" s="47"/>
      <c r="F78" s="47"/>
      <c r="G78" s="47"/>
      <c r="H78" s="47"/>
      <c r="I78" s="47"/>
    </row>
    <row r="79" spans="2:9" s="412" customFormat="1" ht="22.5" x14ac:dyDescent="0.5">
      <c r="B79" s="330" t="s">
        <v>1719</v>
      </c>
      <c r="C79" s="330"/>
      <c r="D79" s="330"/>
      <c r="E79" s="330"/>
      <c r="F79" s="330"/>
      <c r="G79" s="330"/>
      <c r="H79" s="330"/>
      <c r="I79" s="330" t="s">
        <v>1721</v>
      </c>
    </row>
    <row r="80" spans="2:9" ht="22.5" x14ac:dyDescent="0.5">
      <c r="B80" s="556" t="s">
        <v>1738</v>
      </c>
      <c r="C80" s="330"/>
      <c r="D80" s="330"/>
      <c r="E80" s="330"/>
      <c r="F80" s="330"/>
      <c r="G80" s="330"/>
      <c r="H80" s="330"/>
      <c r="I80" s="330" t="s">
        <v>1549</v>
      </c>
    </row>
    <row r="81" spans="2:9" ht="22.5" x14ac:dyDescent="0.35">
      <c r="B81" s="1871" t="s">
        <v>1539</v>
      </c>
      <c r="C81" s="1871"/>
      <c r="D81" s="1871"/>
      <c r="E81" s="1740" t="s">
        <v>1962</v>
      </c>
      <c r="F81" s="1740"/>
      <c r="G81" s="1740"/>
      <c r="H81" s="1740"/>
      <c r="I81" s="1740"/>
    </row>
    <row r="82" spans="2:9" ht="23.25" x14ac:dyDescent="0.5">
      <c r="C82" s="50"/>
      <c r="D82" s="50"/>
      <c r="E82" s="50"/>
      <c r="F82" s="50"/>
      <c r="G82" s="50"/>
      <c r="H82" s="50"/>
    </row>
    <row r="83" spans="2:9" ht="21.75" x14ac:dyDescent="0.5">
      <c r="C83" s="36"/>
      <c r="D83" s="36"/>
      <c r="E83" s="36"/>
      <c r="F83" s="36"/>
      <c r="G83" s="36"/>
      <c r="H83" s="36"/>
    </row>
    <row r="84" spans="2:9" ht="18" x14ac:dyDescent="0.45">
      <c r="D84" s="100"/>
      <c r="E84" s="100"/>
      <c r="F84" s="100"/>
      <c r="G84" s="100"/>
      <c r="H84" s="100"/>
    </row>
  </sheetData>
  <mergeCells count="12">
    <mergeCell ref="B81:D81"/>
    <mergeCell ref="E81:I81"/>
    <mergeCell ref="B3:I3"/>
    <mergeCell ref="B5:I5"/>
    <mergeCell ref="B9:B11"/>
    <mergeCell ref="I9:I11"/>
    <mergeCell ref="G9:G11"/>
    <mergeCell ref="F9:F11"/>
    <mergeCell ref="H9:H11"/>
    <mergeCell ref="E9:E11"/>
    <mergeCell ref="D9:D11"/>
    <mergeCell ref="C9:C11"/>
  </mergeCells>
  <phoneticPr fontId="0" type="noConversion"/>
  <printOptions horizontalCentered="1"/>
  <pageMargins left="0.196850393700787" right="0.196850393700787" top="0.39370078740157499" bottom="0.39370078740157499" header="0.511811023622047" footer="0.511811023622047"/>
  <pageSetup paperSize="9" scale="45" orientation="portrait" r:id="rId1"/>
  <headerFooter alignWithMargins="0">
    <oddFooter>&amp;C&amp;"Times New Roman,Regular"&amp;20- 28 -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86" customWidth="1"/>
    <col min="2" max="16384" width="9.140625" style="46"/>
  </cols>
  <sheetData>
    <row r="6" spans="1:1" ht="19.5" customHeight="1" x14ac:dyDescent="0.85"/>
    <row r="8" spans="1:1" ht="36.75" x14ac:dyDescent="0.85">
      <c r="A8" s="286" t="s">
        <v>648</v>
      </c>
    </row>
    <row r="9" spans="1:1" ht="18.75" customHeight="1" x14ac:dyDescent="0.85"/>
    <row r="10" spans="1:1" ht="53.25" x14ac:dyDescent="1.1499999999999999">
      <c r="A10" s="287" t="s">
        <v>1364</v>
      </c>
    </row>
    <row r="11" spans="1:1" ht="36.75" x14ac:dyDescent="0.85"/>
    <row r="12" spans="1:1" ht="36.75" x14ac:dyDescent="0.85"/>
    <row r="13" spans="1:1" ht="36.75" x14ac:dyDescent="0.85">
      <c r="A13" s="286" t="s">
        <v>649</v>
      </c>
    </row>
    <row r="14" spans="1:1" ht="18.75" customHeight="1" x14ac:dyDescent="0.85"/>
    <row r="15" spans="1:1" ht="48" x14ac:dyDescent="1.05">
      <c r="A15" s="289" t="s">
        <v>1365</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8"/>
  <sheetViews>
    <sheetView rightToLeft="1" view="pageBreakPreview" zoomScale="50" zoomScaleNormal="50" zoomScaleSheetLayoutView="50" workbookViewId="0"/>
  </sheetViews>
  <sheetFormatPr defaultRowHeight="15" x14ac:dyDescent="0.35"/>
  <cols>
    <col min="1" max="1" width="2.28515625" style="47" customWidth="1"/>
    <col min="2" max="2" width="15.140625" style="47" customWidth="1"/>
    <col min="3" max="3" width="51.5703125" style="47" customWidth="1"/>
    <col min="4" max="4" width="24.7109375" style="47" customWidth="1"/>
    <col min="5" max="5" width="26.7109375" style="47" customWidth="1"/>
    <col min="6" max="6" width="29.5703125" style="47" customWidth="1"/>
    <col min="7" max="7" width="20.140625" style="47" customWidth="1"/>
    <col min="8" max="8" width="67.85546875" style="47" customWidth="1"/>
    <col min="9" max="9" width="27.7109375" style="47" customWidth="1"/>
    <col min="10" max="16384" width="9.140625" style="47"/>
  </cols>
  <sheetData>
    <row r="1" spans="2:9" s="75" customFormat="1" ht="19.5" customHeight="1" x14ac:dyDescent="0.65">
      <c r="C1" s="74"/>
      <c r="D1" s="74"/>
      <c r="E1" s="74"/>
      <c r="F1" s="74"/>
      <c r="G1" s="74"/>
      <c r="H1" s="74"/>
      <c r="I1" s="74"/>
    </row>
    <row r="2" spans="2:9" s="75" customFormat="1" ht="19.5" customHeight="1" x14ac:dyDescent="0.65">
      <c r="B2" s="74"/>
      <c r="C2" s="74"/>
      <c r="D2" s="74"/>
      <c r="E2" s="74"/>
      <c r="F2" s="74"/>
      <c r="G2" s="74"/>
      <c r="H2" s="74"/>
      <c r="I2" s="74"/>
    </row>
    <row r="3" spans="2:9" ht="36.75" x14ac:dyDescent="0.85">
      <c r="B3" s="1749" t="s">
        <v>1828</v>
      </c>
      <c r="C3" s="1749"/>
      <c r="D3" s="1749"/>
      <c r="E3" s="1749"/>
      <c r="F3" s="1749"/>
      <c r="G3" s="1749"/>
      <c r="H3" s="1749"/>
      <c r="I3" s="1749"/>
    </row>
    <row r="4" spans="2:9" s="5" customFormat="1" ht="12.75" customHeight="1" x14ac:dyDescent="0.85">
      <c r="B4" s="1646"/>
      <c r="C4" s="1646"/>
      <c r="D4" s="1646"/>
      <c r="E4" s="1646"/>
      <c r="F4" s="1646"/>
      <c r="G4" s="1646"/>
      <c r="H4" s="1646"/>
      <c r="I4" s="1646"/>
    </row>
    <row r="5" spans="2:9" ht="36.75" x14ac:dyDescent="0.85">
      <c r="B5" s="1749" t="s">
        <v>1829</v>
      </c>
      <c r="C5" s="1749"/>
      <c r="D5" s="1749"/>
      <c r="E5" s="1749"/>
      <c r="F5" s="1749"/>
      <c r="G5" s="1749"/>
      <c r="H5" s="1749"/>
      <c r="I5" s="1749"/>
    </row>
    <row r="6" spans="2:9" ht="19.5" customHeight="1" x14ac:dyDescent="0.65">
      <c r="B6" s="87"/>
      <c r="C6" s="84"/>
      <c r="D6" s="84"/>
      <c r="E6" s="88"/>
      <c r="F6" s="86"/>
      <c r="G6" s="85"/>
      <c r="H6" s="85"/>
      <c r="I6" s="85"/>
    </row>
    <row r="7" spans="2:9" ht="18.75" x14ac:dyDescent="0.45">
      <c r="B7" s="97"/>
      <c r="C7" s="98"/>
      <c r="D7" s="98"/>
      <c r="E7" s="98"/>
      <c r="F7" s="98"/>
      <c r="I7" s="99"/>
    </row>
    <row r="8" spans="2:9" ht="18.75" customHeight="1" thickBot="1" x14ac:dyDescent="0.4"/>
    <row r="9" spans="2:9" s="254" customFormat="1" ht="48.75" customHeight="1" thickTop="1" x14ac:dyDescent="0.7">
      <c r="B9" s="1775" t="s">
        <v>1396</v>
      </c>
      <c r="C9" s="1878" t="s">
        <v>1397</v>
      </c>
      <c r="D9" s="559" t="s">
        <v>1545</v>
      </c>
      <c r="E9" s="559" t="s">
        <v>1565</v>
      </c>
      <c r="F9" s="559" t="s">
        <v>1546</v>
      </c>
      <c r="G9" s="560" t="s">
        <v>1383</v>
      </c>
      <c r="H9" s="1883" t="s">
        <v>1402</v>
      </c>
      <c r="I9" s="1743" t="s">
        <v>1401</v>
      </c>
    </row>
    <row r="10" spans="2:9" s="360" customFormat="1" ht="27" customHeight="1" x14ac:dyDescent="0.2">
      <c r="B10" s="1776"/>
      <c r="C10" s="1879"/>
      <c r="D10" s="1876" t="s">
        <v>1554</v>
      </c>
      <c r="E10" s="1662" t="s">
        <v>1400</v>
      </c>
      <c r="F10" s="1662" t="s">
        <v>1399</v>
      </c>
      <c r="G10" s="1881" t="s">
        <v>1398</v>
      </c>
      <c r="H10" s="1884"/>
      <c r="I10" s="1744"/>
    </row>
    <row r="11" spans="2:9" s="360" customFormat="1" ht="40.5" customHeight="1" x14ac:dyDescent="0.2">
      <c r="B11" s="1777"/>
      <c r="C11" s="1880"/>
      <c r="D11" s="1877"/>
      <c r="E11" s="1663" t="s">
        <v>1568</v>
      </c>
      <c r="F11" s="1663" t="s">
        <v>1555</v>
      </c>
      <c r="G11" s="1882"/>
      <c r="H11" s="1885"/>
      <c r="I11" s="1745"/>
    </row>
    <row r="12" spans="2:9" s="254" customFormat="1" ht="12.75" customHeight="1" x14ac:dyDescent="0.7">
      <c r="B12" s="337"/>
      <c r="C12" s="554"/>
      <c r="D12" s="554"/>
      <c r="E12" s="554"/>
      <c r="F12" s="554"/>
      <c r="G12" s="554"/>
      <c r="H12" s="554"/>
      <c r="I12" s="338"/>
    </row>
    <row r="13" spans="2:9" s="360" customFormat="1" ht="34.5" customHeight="1" x14ac:dyDescent="0.2">
      <c r="B13" s="1660" t="s">
        <v>1369</v>
      </c>
      <c r="C13" s="1259" t="s">
        <v>1370</v>
      </c>
      <c r="D13" s="1259">
        <v>100</v>
      </c>
      <c r="E13" s="1259">
        <v>1400</v>
      </c>
      <c r="F13" s="327">
        <v>140</v>
      </c>
      <c r="G13" s="1259">
        <v>2009</v>
      </c>
      <c r="H13" s="1261" t="s">
        <v>1384</v>
      </c>
      <c r="I13" s="1661" t="s">
        <v>851</v>
      </c>
    </row>
    <row r="14" spans="2:9" s="360" customFormat="1" ht="9.75" customHeight="1" x14ac:dyDescent="0.2">
      <c r="B14" s="1065"/>
      <c r="C14" s="1259"/>
      <c r="D14" s="1259"/>
      <c r="E14" s="1259"/>
      <c r="F14" s="1259"/>
      <c r="G14" s="1259"/>
      <c r="H14" s="1261"/>
      <c r="I14" s="858"/>
    </row>
    <row r="15" spans="2:9" s="360" customFormat="1" ht="34.5" customHeight="1" x14ac:dyDescent="0.2">
      <c r="B15" s="1873" t="s">
        <v>1371</v>
      </c>
      <c r="C15" s="1675" t="s">
        <v>1427</v>
      </c>
      <c r="D15" s="1675">
        <v>100</v>
      </c>
      <c r="E15" s="1676">
        <v>12705</v>
      </c>
      <c r="F15" s="1676">
        <v>1270.5</v>
      </c>
      <c r="G15" s="1675">
        <v>2009</v>
      </c>
      <c r="H15" s="1677" t="s">
        <v>1385</v>
      </c>
      <c r="I15" s="1874" t="s">
        <v>1386</v>
      </c>
    </row>
    <row r="16" spans="2:9" s="360" customFormat="1" ht="34.5" customHeight="1" x14ac:dyDescent="0.2">
      <c r="B16" s="1873"/>
      <c r="C16" s="1259" t="s">
        <v>1372</v>
      </c>
      <c r="D16" s="1259">
        <v>100</v>
      </c>
      <c r="E16" s="327">
        <v>15937.5</v>
      </c>
      <c r="F16" s="327">
        <v>1593.75</v>
      </c>
      <c r="G16" s="1259">
        <v>2009</v>
      </c>
      <c r="H16" s="1261" t="s">
        <v>1387</v>
      </c>
      <c r="I16" s="1875"/>
    </row>
    <row r="17" spans="2:9" s="360" customFormat="1" ht="34.5" customHeight="1" x14ac:dyDescent="0.2">
      <c r="B17" s="1873"/>
      <c r="C17" s="1259" t="s">
        <v>1423</v>
      </c>
      <c r="D17" s="1259">
        <v>100</v>
      </c>
      <c r="E17" s="327">
        <v>15000</v>
      </c>
      <c r="F17" s="327">
        <v>1500</v>
      </c>
      <c r="G17" s="1259">
        <v>2010</v>
      </c>
      <c r="H17" s="1261" t="s">
        <v>1426</v>
      </c>
      <c r="I17" s="1875"/>
    </row>
    <row r="18" spans="2:9" s="360" customFormat="1" ht="34.5" customHeight="1" x14ac:dyDescent="0.2">
      <c r="B18" s="1873"/>
      <c r="C18" s="1259" t="s">
        <v>1424</v>
      </c>
      <c r="D18" s="1259">
        <v>100</v>
      </c>
      <c r="E18" s="327">
        <v>40000</v>
      </c>
      <c r="F18" s="327">
        <v>4000</v>
      </c>
      <c r="G18" s="1259">
        <v>2010</v>
      </c>
      <c r="H18" s="1261" t="s">
        <v>1428</v>
      </c>
      <c r="I18" s="1875"/>
    </row>
    <row r="19" spans="2:9" s="360" customFormat="1" ht="34.5" customHeight="1" x14ac:dyDescent="0.2">
      <c r="B19" s="1873"/>
      <c r="C19" s="1259" t="s">
        <v>1487</v>
      </c>
      <c r="D19" s="1259">
        <v>100</v>
      </c>
      <c r="E19" s="327">
        <v>10000</v>
      </c>
      <c r="F19" s="327">
        <v>1000</v>
      </c>
      <c r="G19" s="1259">
        <v>2011</v>
      </c>
      <c r="H19" s="1261" t="s">
        <v>1485</v>
      </c>
      <c r="I19" s="1875"/>
    </row>
    <row r="20" spans="2:9" s="360" customFormat="1" ht="34.5" customHeight="1" x14ac:dyDescent="0.2">
      <c r="B20" s="1873"/>
      <c r="C20" s="1259" t="s">
        <v>1501</v>
      </c>
      <c r="D20" s="1259">
        <v>100</v>
      </c>
      <c r="E20" s="327">
        <v>10625</v>
      </c>
      <c r="F20" s="327">
        <v>1062.5</v>
      </c>
      <c r="G20" s="1259">
        <v>2012</v>
      </c>
      <c r="H20" s="1261" t="s">
        <v>1502</v>
      </c>
      <c r="I20" s="1875"/>
    </row>
    <row r="21" spans="2:9" s="360" customFormat="1" ht="9.75" customHeight="1" x14ac:dyDescent="0.2">
      <c r="B21" s="558"/>
      <c r="C21" s="1584"/>
      <c r="D21" s="1584"/>
      <c r="E21" s="1585"/>
      <c r="F21" s="1585"/>
      <c r="G21" s="1584"/>
      <c r="H21" s="1586"/>
      <c r="I21" s="1262"/>
    </row>
    <row r="22" spans="2:9" s="360" customFormat="1" ht="34.5" customHeight="1" x14ac:dyDescent="0.2">
      <c r="B22" s="1872" t="s">
        <v>1373</v>
      </c>
      <c r="C22" s="1259" t="s">
        <v>1374</v>
      </c>
      <c r="D22" s="831">
        <v>100</v>
      </c>
      <c r="E22" s="327">
        <v>50500</v>
      </c>
      <c r="F22" s="327">
        <v>5050</v>
      </c>
      <c r="G22" s="831">
        <v>2009</v>
      </c>
      <c r="H22" s="1261" t="s">
        <v>1388</v>
      </c>
      <c r="I22" s="1874" t="s">
        <v>1007</v>
      </c>
    </row>
    <row r="23" spans="2:9" s="360" customFormat="1" ht="34.5" customHeight="1" x14ac:dyDescent="0.2">
      <c r="B23" s="1873"/>
      <c r="C23" s="1259" t="s">
        <v>1375</v>
      </c>
      <c r="D23" s="831">
        <v>100</v>
      </c>
      <c r="E23" s="327">
        <v>52500</v>
      </c>
      <c r="F23" s="327">
        <v>5250</v>
      </c>
      <c r="G23" s="831">
        <v>2009</v>
      </c>
      <c r="H23" s="1261" t="s">
        <v>1389</v>
      </c>
      <c r="I23" s="1875"/>
    </row>
    <row r="24" spans="2:9" s="360" customFormat="1" ht="34.5" customHeight="1" x14ac:dyDescent="0.2">
      <c r="B24" s="1873"/>
      <c r="C24" s="1259" t="s">
        <v>1467</v>
      </c>
      <c r="D24" s="831">
        <v>100</v>
      </c>
      <c r="E24" s="327">
        <v>61200</v>
      </c>
      <c r="F24" s="327">
        <v>6120</v>
      </c>
      <c r="G24" s="831">
        <v>2009</v>
      </c>
      <c r="H24" s="1261" t="s">
        <v>1390</v>
      </c>
      <c r="I24" s="1875"/>
    </row>
    <row r="25" spans="2:9" s="360" customFormat="1" ht="34.5" customHeight="1" x14ac:dyDescent="0.2">
      <c r="B25" s="1873"/>
      <c r="C25" s="1259" t="s">
        <v>1376</v>
      </c>
      <c r="D25" s="831">
        <v>100</v>
      </c>
      <c r="E25" s="327">
        <v>100000</v>
      </c>
      <c r="F25" s="327">
        <v>10000</v>
      </c>
      <c r="G25" s="831">
        <v>2009</v>
      </c>
      <c r="H25" s="1261" t="s">
        <v>1391</v>
      </c>
      <c r="I25" s="1875"/>
    </row>
    <row r="26" spans="2:9" s="360" customFormat="1" ht="34.5" customHeight="1" x14ac:dyDescent="0.2">
      <c r="B26" s="1873"/>
      <c r="C26" s="1259" t="s">
        <v>1366</v>
      </c>
      <c r="D26" s="831">
        <v>100</v>
      </c>
      <c r="E26" s="327">
        <v>150000</v>
      </c>
      <c r="F26" s="327">
        <v>15000</v>
      </c>
      <c r="G26" s="831">
        <v>2009</v>
      </c>
      <c r="H26" s="1261" t="s">
        <v>94</v>
      </c>
      <c r="I26" s="1875"/>
    </row>
    <row r="27" spans="2:9" s="360" customFormat="1" ht="34.5" customHeight="1" x14ac:dyDescent="0.2">
      <c r="B27" s="1873"/>
      <c r="C27" s="1259" t="s">
        <v>1468</v>
      </c>
      <c r="D27" s="831">
        <v>100</v>
      </c>
      <c r="E27" s="327">
        <v>86400</v>
      </c>
      <c r="F27" s="327">
        <v>8640</v>
      </c>
      <c r="G27" s="831">
        <v>2009</v>
      </c>
      <c r="H27" s="1261" t="s">
        <v>124</v>
      </c>
      <c r="I27" s="1875"/>
    </row>
    <row r="28" spans="2:9" s="360" customFormat="1" ht="34.5" customHeight="1" x14ac:dyDescent="0.2">
      <c r="B28" s="1873"/>
      <c r="C28" s="1259" t="s">
        <v>1377</v>
      </c>
      <c r="D28" s="831">
        <v>100</v>
      </c>
      <c r="E28" s="327">
        <v>60014.667999999998</v>
      </c>
      <c r="F28" s="327">
        <v>6001.4668000000001</v>
      </c>
      <c r="G28" s="831">
        <v>2009</v>
      </c>
      <c r="H28" s="1261" t="s">
        <v>1392</v>
      </c>
      <c r="I28" s="1875"/>
    </row>
    <row r="29" spans="2:9" s="360" customFormat="1" ht="34.5" customHeight="1" x14ac:dyDescent="0.2">
      <c r="B29" s="1873"/>
      <c r="C29" s="1259" t="s">
        <v>1150</v>
      </c>
      <c r="D29" s="831">
        <v>100</v>
      </c>
      <c r="E29" s="327">
        <v>30000</v>
      </c>
      <c r="F29" s="327">
        <v>3000</v>
      </c>
      <c r="G29" s="831">
        <v>2010</v>
      </c>
      <c r="H29" s="1261" t="s">
        <v>1151</v>
      </c>
      <c r="I29" s="1875"/>
    </row>
    <row r="30" spans="2:9" s="360" customFormat="1" ht="34.5" customHeight="1" x14ac:dyDescent="0.2">
      <c r="B30" s="1873"/>
      <c r="C30" s="1259" t="s">
        <v>1181</v>
      </c>
      <c r="D30" s="831">
        <v>100</v>
      </c>
      <c r="E30" s="327">
        <v>150000</v>
      </c>
      <c r="F30" s="327">
        <v>15000</v>
      </c>
      <c r="G30" s="831">
        <v>2010</v>
      </c>
      <c r="H30" s="1261" t="s">
        <v>1503</v>
      </c>
      <c r="I30" s="1875"/>
    </row>
    <row r="31" spans="2:9" s="360" customFormat="1" ht="34.5" customHeight="1" x14ac:dyDescent="0.2">
      <c r="B31" s="1873"/>
      <c r="C31" s="1259" t="s">
        <v>90</v>
      </c>
      <c r="D31" s="831">
        <v>100</v>
      </c>
      <c r="E31" s="327">
        <v>100000</v>
      </c>
      <c r="F31" s="327">
        <v>10000</v>
      </c>
      <c r="G31" s="831">
        <v>2010</v>
      </c>
      <c r="H31" s="1261" t="s">
        <v>91</v>
      </c>
      <c r="I31" s="1875"/>
    </row>
    <row r="32" spans="2:9" s="360" customFormat="1" ht="34.5" customHeight="1" x14ac:dyDescent="0.2">
      <c r="B32" s="1873"/>
      <c r="C32" s="1259" t="s">
        <v>1486</v>
      </c>
      <c r="D32" s="831">
        <v>100</v>
      </c>
      <c r="E32" s="327">
        <v>52500</v>
      </c>
      <c r="F32" s="327">
        <v>5250</v>
      </c>
      <c r="G32" s="831">
        <v>2010</v>
      </c>
      <c r="H32" s="1261" t="s">
        <v>1152</v>
      </c>
      <c r="I32" s="1875"/>
    </row>
    <row r="33" spans="2:9" s="360" customFormat="1" ht="34.5" customHeight="1" x14ac:dyDescent="0.2">
      <c r="B33" s="1873"/>
      <c r="C33" s="1259" t="s">
        <v>1425</v>
      </c>
      <c r="D33" s="831">
        <v>100</v>
      </c>
      <c r="E33" s="327">
        <v>41250</v>
      </c>
      <c r="F33" s="327">
        <v>4125</v>
      </c>
      <c r="G33" s="831">
        <v>2010</v>
      </c>
      <c r="H33" s="1261" t="s">
        <v>1353</v>
      </c>
      <c r="I33" s="1875"/>
    </row>
    <row r="34" spans="2:9" s="360" customFormat="1" ht="32.25" customHeight="1" x14ac:dyDescent="0.2">
      <c r="B34" s="1873"/>
      <c r="C34" s="1259" t="s">
        <v>1879</v>
      </c>
      <c r="D34" s="831">
        <v>100</v>
      </c>
      <c r="E34" s="327">
        <v>80000</v>
      </c>
      <c r="F34" s="327">
        <v>8000</v>
      </c>
      <c r="G34" s="831">
        <v>2014</v>
      </c>
      <c r="H34" s="1261" t="s">
        <v>93</v>
      </c>
      <c r="I34" s="1875"/>
    </row>
    <row r="35" spans="2:9" s="360" customFormat="1" ht="32.25" customHeight="1" x14ac:dyDescent="0.2">
      <c r="B35" s="1873"/>
      <c r="C35" s="1259" t="s">
        <v>1880</v>
      </c>
      <c r="D35" s="831">
        <v>100</v>
      </c>
      <c r="E35" s="327">
        <v>150000</v>
      </c>
      <c r="F35" s="327">
        <v>15000</v>
      </c>
      <c r="G35" s="831">
        <v>2014</v>
      </c>
      <c r="H35" s="1261" t="s">
        <v>1359</v>
      </c>
      <c r="I35" s="1875"/>
    </row>
    <row r="36" spans="2:9" s="360" customFormat="1" ht="9.75" customHeight="1" x14ac:dyDescent="0.2">
      <c r="B36" s="1660"/>
      <c r="C36" s="1259"/>
      <c r="D36" s="1259"/>
      <c r="E36" s="327"/>
      <c r="F36" s="327"/>
      <c r="G36" s="1259"/>
      <c r="H36" s="1261"/>
      <c r="I36" s="858"/>
    </row>
    <row r="37" spans="2:9" s="360" customFormat="1" ht="33" customHeight="1" x14ac:dyDescent="0.2">
      <c r="B37" s="1872" t="s">
        <v>1378</v>
      </c>
      <c r="C37" s="1675" t="s">
        <v>1379</v>
      </c>
      <c r="D37" s="1675">
        <v>100</v>
      </c>
      <c r="E37" s="1676">
        <v>15000</v>
      </c>
      <c r="F37" s="1676">
        <v>1500</v>
      </c>
      <c r="G37" s="1675">
        <v>2009</v>
      </c>
      <c r="H37" s="1677" t="s">
        <v>1393</v>
      </c>
      <c r="I37" s="1874" t="s">
        <v>835</v>
      </c>
    </row>
    <row r="38" spans="2:9" s="360" customFormat="1" ht="30.75" x14ac:dyDescent="0.2">
      <c r="B38" s="1873"/>
      <c r="C38" s="1259" t="s">
        <v>1932</v>
      </c>
      <c r="D38" s="1259">
        <v>100</v>
      </c>
      <c r="E38" s="327">
        <v>97600</v>
      </c>
      <c r="F38" s="327">
        <v>9760</v>
      </c>
      <c r="G38" s="1259">
        <v>2019</v>
      </c>
      <c r="H38" s="1261" t="s">
        <v>1933</v>
      </c>
      <c r="I38" s="1875"/>
    </row>
    <row r="39" spans="2:9" s="360" customFormat="1" ht="16.5" customHeight="1" x14ac:dyDescent="0.2">
      <c r="B39" s="1065"/>
      <c r="C39" s="1584"/>
      <c r="D39" s="1584"/>
      <c r="E39" s="1585"/>
      <c r="F39" s="1585"/>
      <c r="G39" s="1584"/>
      <c r="H39" s="1586"/>
      <c r="I39" s="1262"/>
    </row>
    <row r="40" spans="2:9" s="360" customFormat="1" ht="30.75" x14ac:dyDescent="0.2">
      <c r="B40" s="1872" t="s">
        <v>1380</v>
      </c>
      <c r="C40" s="1675" t="s">
        <v>1381</v>
      </c>
      <c r="D40" s="1675">
        <v>100</v>
      </c>
      <c r="E40" s="1676">
        <v>2000</v>
      </c>
      <c r="F40" s="1676">
        <v>200</v>
      </c>
      <c r="G40" s="1675">
        <v>2009</v>
      </c>
      <c r="H40" s="1677" t="s">
        <v>1394</v>
      </c>
      <c r="I40" s="1874" t="s">
        <v>1058</v>
      </c>
    </row>
    <row r="41" spans="2:9" s="1264" customFormat="1" ht="30.75" x14ac:dyDescent="0.2">
      <c r="B41" s="1873"/>
      <c r="C41" s="1259" t="s">
        <v>1382</v>
      </c>
      <c r="D41" s="1259">
        <v>100</v>
      </c>
      <c r="E41" s="327">
        <v>4500</v>
      </c>
      <c r="F41" s="327">
        <v>450</v>
      </c>
      <c r="G41" s="1259">
        <v>2009</v>
      </c>
      <c r="H41" s="1261" t="s">
        <v>1395</v>
      </c>
      <c r="I41" s="1875"/>
    </row>
    <row r="42" spans="2:9" s="1264" customFormat="1" ht="15.75" customHeight="1" x14ac:dyDescent="0.2">
      <c r="B42" s="558"/>
      <c r="C42" s="1584"/>
      <c r="D42" s="1584"/>
      <c r="E42" s="1585"/>
      <c r="F42" s="1585"/>
      <c r="G42" s="1584"/>
      <c r="H42" s="1586"/>
      <c r="I42" s="1634"/>
    </row>
    <row r="43" spans="2:9" ht="30.75" x14ac:dyDescent="0.35">
      <c r="B43" s="1872" t="s">
        <v>429</v>
      </c>
      <c r="C43" s="1259" t="s">
        <v>1905</v>
      </c>
      <c r="D43" s="1259">
        <v>100</v>
      </c>
      <c r="E43" s="327">
        <v>33500</v>
      </c>
      <c r="F43" s="327">
        <v>3350</v>
      </c>
      <c r="G43" s="1259">
        <v>2018</v>
      </c>
      <c r="H43" s="1261" t="s">
        <v>1906</v>
      </c>
      <c r="I43" s="1874" t="s">
        <v>1934</v>
      </c>
    </row>
    <row r="44" spans="2:9" ht="30.75" x14ac:dyDescent="0.35">
      <c r="B44" s="1873"/>
      <c r="C44" s="1259" t="s">
        <v>1935</v>
      </c>
      <c r="D44" s="1259">
        <v>100</v>
      </c>
      <c r="E44" s="327">
        <v>15000</v>
      </c>
      <c r="F44" s="327">
        <v>1500</v>
      </c>
      <c r="G44" s="1259">
        <v>2019</v>
      </c>
      <c r="H44" s="1261" t="s">
        <v>1936</v>
      </c>
      <c r="I44" s="1875"/>
    </row>
    <row r="45" spans="2:9" ht="12" customHeight="1" thickBot="1" x14ac:dyDescent="0.4">
      <c r="B45" s="1263"/>
      <c r="C45" s="1587"/>
      <c r="D45" s="1587"/>
      <c r="E45" s="1588"/>
      <c r="F45" s="1588"/>
      <c r="G45" s="1587"/>
      <c r="H45" s="1587"/>
      <c r="I45" s="1589"/>
    </row>
    <row r="46" spans="2:9" ht="19.5" customHeight="1" thickTop="1" x14ac:dyDescent="0.35">
      <c r="B46" s="360"/>
      <c r="C46" s="360"/>
      <c r="D46" s="360"/>
      <c r="E46" s="360"/>
      <c r="F46" s="360"/>
      <c r="G46" s="360"/>
      <c r="H46" s="360"/>
      <c r="I46" s="360"/>
    </row>
    <row r="47" spans="2:9" ht="22.5" x14ac:dyDescent="0.35">
      <c r="B47" s="1264" t="s">
        <v>1876</v>
      </c>
      <c r="C47" s="1264"/>
      <c r="D47" s="1264"/>
      <c r="E47" s="1264"/>
      <c r="F47" s="1264"/>
      <c r="G47" s="1264"/>
      <c r="H47" s="1264"/>
      <c r="I47" s="1264" t="s">
        <v>1540</v>
      </c>
    </row>
    <row r="48" spans="2:9" ht="22.5" x14ac:dyDescent="0.35">
      <c r="B48" s="1265" t="s">
        <v>1965</v>
      </c>
      <c r="C48" s="1264"/>
      <c r="D48" s="1264"/>
      <c r="E48" s="1264"/>
      <c r="F48" s="1264"/>
      <c r="G48" s="1264"/>
      <c r="H48" s="1264"/>
      <c r="I48" s="1264" t="s">
        <v>1966</v>
      </c>
    </row>
  </sheetData>
  <mergeCells count="18">
    <mergeCell ref="B3:I3"/>
    <mergeCell ref="B5:I5"/>
    <mergeCell ref="B9:B11"/>
    <mergeCell ref="C9:C11"/>
    <mergeCell ref="G10:G11"/>
    <mergeCell ref="H9:H11"/>
    <mergeCell ref="I9:I11"/>
    <mergeCell ref="B40:B41"/>
    <mergeCell ref="I40:I41"/>
    <mergeCell ref="B43:B44"/>
    <mergeCell ref="I43:I44"/>
    <mergeCell ref="D10:D11"/>
    <mergeCell ref="I15:I20"/>
    <mergeCell ref="B15:B20"/>
    <mergeCell ref="B22:B35"/>
    <mergeCell ref="I22:I35"/>
    <mergeCell ref="B37:B38"/>
    <mergeCell ref="I37:I38"/>
  </mergeCells>
  <printOptions horizontalCentered="1"/>
  <pageMargins left="0.196850393700787" right="0.196850393700787" top="0.39370078740157499" bottom="0.39370078740157499" header="0.511811023622047" footer="0.511811023622047"/>
  <pageSetup paperSize="9" scale="37" orientation="portrait" r:id="rId1"/>
  <headerFooter alignWithMargins="0">
    <oddFooter>&amp;C&amp;"Times New Roman,Regular"&amp;20- 31 -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5"/>
  <sheetViews>
    <sheetView rightToLeft="1" view="pageBreakPreview" zoomScale="50" zoomScaleNormal="50" zoomScaleSheetLayoutView="50" workbookViewId="0">
      <pane xSplit="2" ySplit="12" topLeftCell="C13" activePane="bottomRight" state="frozen"/>
      <selection pane="topRight"/>
      <selection pane="bottomLeft"/>
      <selection pane="bottomRight"/>
    </sheetView>
  </sheetViews>
  <sheetFormatPr defaultRowHeight="15" x14ac:dyDescent="0.35"/>
  <cols>
    <col min="1" max="1" width="9.140625" style="47"/>
    <col min="2" max="2" width="62.7109375" style="47" customWidth="1"/>
    <col min="3" max="11" width="17.5703125" style="47" customWidth="1"/>
    <col min="12" max="20" width="18.140625" style="47" customWidth="1"/>
    <col min="21" max="21" width="58.85546875" style="47" customWidth="1"/>
    <col min="22" max="16384" width="9.140625" style="47"/>
  </cols>
  <sheetData>
    <row r="1" spans="1:33" s="75" customFormat="1" ht="19.5" customHeight="1" x14ac:dyDescent="0.65">
      <c r="I1" s="74"/>
      <c r="J1" s="74"/>
      <c r="K1" s="74"/>
      <c r="L1" s="74"/>
      <c r="M1" s="74"/>
      <c r="N1" s="74"/>
      <c r="O1" s="74"/>
      <c r="P1" s="74"/>
      <c r="Q1" s="74"/>
      <c r="R1" s="74"/>
      <c r="S1" s="74"/>
      <c r="T1" s="74"/>
      <c r="U1" s="74"/>
      <c r="V1" s="74"/>
      <c r="W1" s="74"/>
      <c r="X1" s="74"/>
      <c r="Y1" s="74"/>
      <c r="Z1" s="74"/>
    </row>
    <row r="2" spans="1:33" s="75" customFormat="1" ht="19.5" customHeight="1" x14ac:dyDescent="0.65">
      <c r="B2" s="74"/>
      <c r="C2" s="74"/>
      <c r="D2" s="74"/>
      <c r="E2" s="74"/>
      <c r="F2" s="74"/>
      <c r="G2" s="74"/>
      <c r="H2" s="74"/>
      <c r="I2" s="74"/>
      <c r="J2" s="74"/>
      <c r="K2" s="74"/>
      <c r="L2" s="74"/>
      <c r="M2" s="74"/>
      <c r="N2" s="74"/>
      <c r="O2" s="74"/>
      <c r="P2" s="74"/>
      <c r="Q2" s="74"/>
      <c r="R2" s="74"/>
      <c r="S2" s="74"/>
      <c r="T2" s="74"/>
      <c r="U2" s="74"/>
      <c r="V2" s="74"/>
      <c r="W2" s="74"/>
      <c r="X2" s="74"/>
      <c r="Y2" s="74"/>
    </row>
    <row r="3" spans="1:33" ht="17.25" customHeight="1" x14ac:dyDescent="0.7">
      <c r="B3" s="1886"/>
      <c r="C3" s="1886"/>
      <c r="D3" s="1886"/>
      <c r="E3" s="1886"/>
      <c r="F3" s="1886"/>
      <c r="G3" s="1664"/>
      <c r="H3" s="1664"/>
      <c r="I3" s="107"/>
      <c r="J3" s="107"/>
      <c r="K3" s="107"/>
      <c r="L3" s="107"/>
      <c r="M3" s="107"/>
      <c r="N3" s="107"/>
      <c r="O3" s="107"/>
      <c r="P3" s="107"/>
      <c r="Q3" s="107"/>
      <c r="R3" s="107"/>
      <c r="S3" s="107"/>
      <c r="T3" s="107"/>
      <c r="U3" s="107"/>
      <c r="V3" s="107"/>
      <c r="W3" s="107"/>
      <c r="X3" s="107"/>
      <c r="Y3" s="107"/>
      <c r="Z3" s="107"/>
    </row>
    <row r="4" spans="1:33" s="5" customFormat="1" ht="36.75" x14ac:dyDescent="0.85">
      <c r="B4" s="1749" t="s">
        <v>1830</v>
      </c>
      <c r="C4" s="1749"/>
      <c r="D4" s="1749"/>
      <c r="E4" s="1749"/>
      <c r="F4" s="1749"/>
      <c r="G4" s="1749"/>
      <c r="H4" s="1749"/>
      <c r="I4" s="1749"/>
      <c r="J4" s="1749"/>
      <c r="K4" s="1749"/>
      <c r="L4" s="1749" t="s">
        <v>1831</v>
      </c>
      <c r="M4" s="1749"/>
      <c r="N4" s="1749"/>
      <c r="O4" s="1749"/>
      <c r="P4" s="1749"/>
      <c r="Q4" s="1749"/>
      <c r="R4" s="1749"/>
      <c r="S4" s="1749"/>
      <c r="T4" s="1749"/>
      <c r="U4" s="1749"/>
    </row>
    <row r="6" spans="1:33" ht="19.5" customHeight="1" x14ac:dyDescent="0.65">
      <c r="B6" s="87"/>
      <c r="C6" s="87"/>
      <c r="D6" s="87"/>
      <c r="E6" s="87"/>
      <c r="F6" s="87"/>
      <c r="G6" s="87"/>
      <c r="H6" s="87"/>
      <c r="I6" s="106"/>
      <c r="J6" s="106"/>
      <c r="K6" s="106"/>
      <c r="L6" s="106"/>
      <c r="M6" s="106"/>
      <c r="N6" s="106"/>
      <c r="O6" s="106"/>
      <c r="P6" s="106"/>
      <c r="Q6" s="106"/>
      <c r="R6" s="106"/>
      <c r="S6" s="106"/>
      <c r="T6" s="106"/>
    </row>
    <row r="7" spans="1:33" ht="22.5" x14ac:dyDescent="0.5">
      <c r="B7" s="1655" t="s">
        <v>1739</v>
      </c>
      <c r="C7" s="1655"/>
      <c r="D7" s="1655"/>
      <c r="E7" s="1655"/>
      <c r="F7" s="1655"/>
      <c r="G7" s="1655"/>
      <c r="H7" s="1655"/>
      <c r="I7" s="466"/>
      <c r="J7" s="466"/>
      <c r="K7" s="466"/>
      <c r="L7" s="466"/>
      <c r="M7" s="466"/>
      <c r="N7" s="466"/>
      <c r="O7" s="466"/>
      <c r="P7" s="466"/>
      <c r="Q7" s="466"/>
      <c r="R7" s="466"/>
      <c r="S7" s="466"/>
      <c r="T7" s="466"/>
      <c r="U7" s="225" t="s">
        <v>1504</v>
      </c>
    </row>
    <row r="8" spans="1:33" ht="22.5" x14ac:dyDescent="0.5">
      <c r="B8" s="1655" t="s">
        <v>1505</v>
      </c>
      <c r="C8" s="1655"/>
      <c r="D8" s="1655"/>
      <c r="E8" s="1655"/>
      <c r="F8" s="1655"/>
      <c r="G8" s="1655"/>
      <c r="H8" s="1655"/>
      <c r="I8" s="412"/>
      <c r="J8" s="412"/>
      <c r="K8" s="412"/>
      <c r="L8" s="412"/>
      <c r="M8" s="412"/>
      <c r="N8" s="412"/>
      <c r="O8" s="412"/>
      <c r="P8" s="412"/>
      <c r="Q8" s="412"/>
      <c r="R8" s="412"/>
      <c r="S8" s="412"/>
      <c r="T8" s="412"/>
      <c r="U8" s="225" t="s">
        <v>1506</v>
      </c>
    </row>
    <row r="9" spans="1:33" ht="18.75" customHeight="1" thickBot="1" x14ac:dyDescent="0.4"/>
    <row r="10" spans="1:33" s="50" customFormat="1" ht="25.5" customHeight="1" thickTop="1" x14ac:dyDescent="0.5">
      <c r="B10" s="1887" t="s">
        <v>883</v>
      </c>
      <c r="C10" s="1736">
        <v>2015</v>
      </c>
      <c r="D10" s="1736">
        <v>2016</v>
      </c>
      <c r="E10" s="1736">
        <v>2017</v>
      </c>
      <c r="F10" s="1736">
        <v>2018</v>
      </c>
      <c r="G10" s="1736">
        <v>2019</v>
      </c>
      <c r="H10" s="1736">
        <v>2020</v>
      </c>
      <c r="I10" s="1763">
        <v>2020</v>
      </c>
      <c r="J10" s="1764"/>
      <c r="K10" s="1764"/>
      <c r="L10" s="1761">
        <v>2020</v>
      </c>
      <c r="M10" s="1761"/>
      <c r="N10" s="1761"/>
      <c r="O10" s="1761"/>
      <c r="P10" s="1761"/>
      <c r="Q10" s="1761"/>
      <c r="R10" s="1761"/>
      <c r="S10" s="1761"/>
      <c r="T10" s="1762"/>
      <c r="U10" s="1485"/>
    </row>
    <row r="11" spans="1:33" s="155" customFormat="1" ht="20.25" customHeight="1" x14ac:dyDescent="0.2">
      <c r="B11" s="1888"/>
      <c r="C11" s="1737"/>
      <c r="D11" s="1737"/>
      <c r="E11" s="1737"/>
      <c r="F11" s="1737"/>
      <c r="G11" s="1737"/>
      <c r="H11" s="1737"/>
      <c r="I11" s="362" t="s">
        <v>372</v>
      </c>
      <c r="J11" s="363" t="s">
        <v>373</v>
      </c>
      <c r="K11" s="363" t="s">
        <v>374</v>
      </c>
      <c r="L11" s="363" t="s">
        <v>375</v>
      </c>
      <c r="M11" s="363" t="s">
        <v>376</v>
      </c>
      <c r="N11" s="363" t="s">
        <v>366</v>
      </c>
      <c r="O11" s="363" t="s">
        <v>367</v>
      </c>
      <c r="P11" s="363" t="s">
        <v>368</v>
      </c>
      <c r="Q11" s="363" t="s">
        <v>369</v>
      </c>
      <c r="R11" s="363" t="s">
        <v>370</v>
      </c>
      <c r="S11" s="363" t="s">
        <v>371</v>
      </c>
      <c r="T11" s="364" t="s">
        <v>1466</v>
      </c>
      <c r="U11" s="1486" t="s">
        <v>882</v>
      </c>
    </row>
    <row r="12" spans="1:33" s="155" customFormat="1" ht="20.25" customHeight="1" x14ac:dyDescent="0.2">
      <c r="B12" s="1889"/>
      <c r="C12" s="1738"/>
      <c r="D12" s="1738"/>
      <c r="E12" s="1738"/>
      <c r="F12" s="1738"/>
      <c r="G12" s="1738"/>
      <c r="H12" s="1738"/>
      <c r="I12" s="365" t="s">
        <v>669</v>
      </c>
      <c r="J12" s="366" t="s">
        <v>149</v>
      </c>
      <c r="K12" s="366" t="s">
        <v>150</v>
      </c>
      <c r="L12" s="366" t="s">
        <v>151</v>
      </c>
      <c r="M12" s="366" t="s">
        <v>365</v>
      </c>
      <c r="N12" s="366" t="s">
        <v>663</v>
      </c>
      <c r="O12" s="366" t="s">
        <v>664</v>
      </c>
      <c r="P12" s="366" t="s">
        <v>665</v>
      </c>
      <c r="Q12" s="366" t="s">
        <v>666</v>
      </c>
      <c r="R12" s="366" t="s">
        <v>667</v>
      </c>
      <c r="S12" s="366" t="s">
        <v>668</v>
      </c>
      <c r="T12" s="367" t="s">
        <v>662</v>
      </c>
      <c r="U12" s="1487"/>
    </row>
    <row r="13" spans="1:33" s="41" customFormat="1" ht="30.75" customHeight="1" x14ac:dyDescent="0.7">
      <c r="B13" s="561"/>
      <c r="C13" s="1678"/>
      <c r="D13" s="1678"/>
      <c r="E13" s="1678"/>
      <c r="F13" s="1590"/>
      <c r="G13" s="1590"/>
      <c r="H13" s="1590"/>
      <c r="I13" s="1513"/>
      <c r="J13" s="1483"/>
      <c r="K13" s="1483"/>
      <c r="L13" s="1483"/>
      <c r="M13" s="1483"/>
      <c r="N13" s="1483"/>
      <c r="O13" s="1483"/>
      <c r="P13" s="1483"/>
      <c r="Q13" s="1483"/>
      <c r="R13" s="1483"/>
      <c r="S13" s="1483"/>
      <c r="T13" s="1498"/>
      <c r="U13" s="1329"/>
    </row>
    <row r="14" spans="1:33" s="889" customFormat="1" ht="30.75" customHeight="1" x14ac:dyDescent="0.2">
      <c r="A14" s="1266"/>
      <c r="B14" s="570" t="s">
        <v>1405</v>
      </c>
      <c r="C14" s="563"/>
      <c r="D14" s="563"/>
      <c r="E14" s="563"/>
      <c r="F14" s="1591"/>
      <c r="G14" s="1591"/>
      <c r="H14" s="1591"/>
      <c r="I14" s="981"/>
      <c r="J14" s="982"/>
      <c r="K14" s="982"/>
      <c r="L14" s="982"/>
      <c r="M14" s="982"/>
      <c r="N14" s="982"/>
      <c r="O14" s="982"/>
      <c r="P14" s="982"/>
      <c r="Q14" s="982"/>
      <c r="R14" s="982"/>
      <c r="S14" s="982"/>
      <c r="T14" s="980"/>
      <c r="U14" s="597" t="s">
        <v>1628</v>
      </c>
      <c r="V14" s="1266"/>
      <c r="W14" s="1266"/>
      <c r="X14" s="1266"/>
      <c r="Y14" s="1266"/>
      <c r="Z14" s="1266"/>
      <c r="AA14" s="1266"/>
      <c r="AB14" s="1266"/>
      <c r="AC14" s="1266"/>
      <c r="AD14" s="1266"/>
      <c r="AE14" s="1266"/>
      <c r="AF14" s="1266"/>
      <c r="AG14" s="1266"/>
    </row>
    <row r="15" spans="1:33" s="155" customFormat="1" ht="30.75" customHeight="1" x14ac:dyDescent="0.2">
      <c r="A15" s="1266"/>
      <c r="B15" s="1289" t="s">
        <v>1406</v>
      </c>
      <c r="C15" s="1295">
        <v>67.884000000000015</v>
      </c>
      <c r="D15" s="1295">
        <v>178.26699999999997</v>
      </c>
      <c r="E15" s="1295">
        <v>550.15299999999991</v>
      </c>
      <c r="F15" s="1592">
        <v>40.133999999999993</v>
      </c>
      <c r="G15" s="1592">
        <v>420.95100000000002</v>
      </c>
      <c r="H15" s="1592">
        <v>861.58900000000006</v>
      </c>
      <c r="I15" s="1297">
        <v>28.042000000000002</v>
      </c>
      <c r="J15" s="1296">
        <v>40.173999999999999</v>
      </c>
      <c r="K15" s="1296">
        <v>12.404999999999999</v>
      </c>
      <c r="L15" s="1296">
        <v>13.525</v>
      </c>
      <c r="M15" s="1296">
        <v>40.863</v>
      </c>
      <c r="N15" s="1296">
        <v>159.76</v>
      </c>
      <c r="O15" s="1296">
        <v>65.495000000000005</v>
      </c>
      <c r="P15" s="1296">
        <v>100.901</v>
      </c>
      <c r="Q15" s="1296">
        <v>232.95</v>
      </c>
      <c r="R15" s="1296">
        <v>52.779000000000003</v>
      </c>
      <c r="S15" s="1296">
        <v>69.882000000000005</v>
      </c>
      <c r="T15" s="1298">
        <v>44.813000000000002</v>
      </c>
      <c r="U15" s="599" t="s">
        <v>1630</v>
      </c>
      <c r="V15" s="1266"/>
      <c r="W15" s="1266"/>
      <c r="X15" s="1266"/>
      <c r="Y15" s="1266"/>
      <c r="Z15" s="1266"/>
      <c r="AA15" s="1266"/>
      <c r="AB15" s="1266"/>
      <c r="AC15" s="1266"/>
      <c r="AD15" s="1266"/>
      <c r="AE15" s="1266"/>
      <c r="AF15" s="1266"/>
      <c r="AG15" s="1266"/>
    </row>
    <row r="16" spans="1:33" s="155" customFormat="1" ht="30.75" customHeight="1" x14ac:dyDescent="0.2">
      <c r="A16" s="1266"/>
      <c r="B16" s="1289" t="s">
        <v>1407</v>
      </c>
      <c r="C16" s="1295">
        <v>16.321976249999999</v>
      </c>
      <c r="D16" s="1295">
        <v>77.542054249999993</v>
      </c>
      <c r="E16" s="1295">
        <v>270.26097449999997</v>
      </c>
      <c r="F16" s="1592">
        <v>26.298048999999999</v>
      </c>
      <c r="G16" s="1592">
        <v>317.49670950000001</v>
      </c>
      <c r="H16" s="1592">
        <v>711.08995500000003</v>
      </c>
      <c r="I16" s="1297">
        <v>24.065009499999999</v>
      </c>
      <c r="J16" s="1296">
        <v>38.097920500000001</v>
      </c>
      <c r="K16" s="1296">
        <v>10.485973</v>
      </c>
      <c r="L16" s="1296">
        <v>6.8524289999999999</v>
      </c>
      <c r="M16" s="1296">
        <v>31.2372005</v>
      </c>
      <c r="N16" s="1296">
        <v>151.19007400000001</v>
      </c>
      <c r="O16" s="1296">
        <v>37.175469</v>
      </c>
      <c r="P16" s="1296">
        <v>75.788736</v>
      </c>
      <c r="Q16" s="1296">
        <v>173.53374299999999</v>
      </c>
      <c r="R16" s="1296">
        <v>36.921886499999999</v>
      </c>
      <c r="S16" s="1296">
        <v>69.546214500000005</v>
      </c>
      <c r="T16" s="1298">
        <v>56.195299499999997</v>
      </c>
      <c r="U16" s="599" t="s">
        <v>1631</v>
      </c>
      <c r="V16" s="1266"/>
      <c r="W16" s="1266"/>
      <c r="X16" s="1266"/>
      <c r="Y16" s="1266"/>
      <c r="Z16" s="1266"/>
      <c r="AA16" s="1266"/>
      <c r="AB16" s="1266"/>
      <c r="AC16" s="1266"/>
      <c r="AD16" s="1266"/>
      <c r="AE16" s="1266"/>
      <c r="AF16" s="1266"/>
      <c r="AG16" s="1266"/>
    </row>
    <row r="17" spans="1:33" s="155" customFormat="1" ht="9.75" customHeight="1" x14ac:dyDescent="0.2">
      <c r="A17" s="1266"/>
      <c r="B17" s="1289"/>
      <c r="C17" s="1295"/>
      <c r="D17" s="1295"/>
      <c r="E17" s="1295"/>
      <c r="F17" s="1592"/>
      <c r="G17" s="1592"/>
      <c r="H17" s="1592"/>
      <c r="I17" s="1028"/>
      <c r="J17" s="1029"/>
      <c r="K17" s="1029"/>
      <c r="L17" s="1029"/>
      <c r="M17" s="1029"/>
      <c r="N17" s="1029"/>
      <c r="O17" s="1029"/>
      <c r="P17" s="1029"/>
      <c r="Q17" s="1029"/>
      <c r="R17" s="1029"/>
      <c r="S17" s="1029"/>
      <c r="T17" s="1095"/>
      <c r="U17" s="599"/>
      <c r="V17" s="1266"/>
      <c r="W17" s="1266"/>
      <c r="X17" s="1266"/>
      <c r="Y17" s="1266"/>
      <c r="Z17" s="1266"/>
      <c r="AA17" s="1266"/>
      <c r="AB17" s="1266"/>
      <c r="AC17" s="1266"/>
      <c r="AD17" s="1266"/>
      <c r="AE17" s="1266"/>
      <c r="AF17" s="1266"/>
      <c r="AG17" s="1266"/>
    </row>
    <row r="18" spans="1:33" s="889" customFormat="1" ht="30.75" customHeight="1" x14ac:dyDescent="0.2">
      <c r="A18" s="1266"/>
      <c r="B18" s="570" t="s">
        <v>1408</v>
      </c>
      <c r="C18" s="843"/>
      <c r="D18" s="843"/>
      <c r="E18" s="843"/>
      <c r="F18" s="1368"/>
      <c r="G18" s="1368"/>
      <c r="H18" s="1368"/>
      <c r="I18" s="953"/>
      <c r="J18" s="954"/>
      <c r="K18" s="954"/>
      <c r="L18" s="954"/>
      <c r="M18" s="954"/>
      <c r="N18" s="954"/>
      <c r="O18" s="954"/>
      <c r="P18" s="954"/>
      <c r="Q18" s="954"/>
      <c r="R18" s="954"/>
      <c r="S18" s="954"/>
      <c r="T18" s="956"/>
      <c r="U18" s="597" t="s">
        <v>1629</v>
      </c>
      <c r="V18" s="1266"/>
      <c r="W18" s="1266"/>
      <c r="X18" s="1266"/>
      <c r="Y18" s="1266"/>
      <c r="Z18" s="1266"/>
      <c r="AA18" s="1266"/>
      <c r="AB18" s="1266"/>
      <c r="AC18" s="1266"/>
      <c r="AD18" s="1266"/>
      <c r="AE18" s="1266"/>
      <c r="AF18" s="1266"/>
      <c r="AG18" s="1266"/>
    </row>
    <row r="19" spans="1:33" s="155" customFormat="1" ht="30.75" customHeight="1" x14ac:dyDescent="0.2">
      <c r="A19" s="1266"/>
      <c r="B19" s="1289" t="s">
        <v>1406</v>
      </c>
      <c r="C19" s="1295">
        <v>6.2470000000000008</v>
      </c>
      <c r="D19" s="1295">
        <v>20.522000000000002</v>
      </c>
      <c r="E19" s="1295">
        <v>124.86699999999999</v>
      </c>
      <c r="F19" s="1592">
        <v>38.658999999999992</v>
      </c>
      <c r="G19" s="1592">
        <v>9.0009999999999994</v>
      </c>
      <c r="H19" s="1592">
        <v>6.8407675000000001</v>
      </c>
      <c r="I19" s="1297">
        <v>0.01</v>
      </c>
      <c r="J19" s="1296">
        <v>0.309</v>
      </c>
      <c r="K19" s="1296">
        <v>0.41</v>
      </c>
      <c r="L19" s="1296">
        <v>0</v>
      </c>
      <c r="M19" s="1296">
        <v>0</v>
      </c>
      <c r="N19" s="1296">
        <v>0.93400000000000005</v>
      </c>
      <c r="O19" s="1296">
        <v>2.1850000000000001</v>
      </c>
      <c r="P19" s="1296">
        <v>5.1999999999999998E-2</v>
      </c>
      <c r="Q19" s="1296">
        <v>0.49876749999999997</v>
      </c>
      <c r="R19" s="1296">
        <v>1.0720000000000001</v>
      </c>
      <c r="S19" s="1296">
        <v>0.156</v>
      </c>
      <c r="T19" s="1298">
        <v>1.214</v>
      </c>
      <c r="U19" s="599" t="s">
        <v>1630</v>
      </c>
      <c r="V19" s="1266"/>
      <c r="W19" s="1266"/>
      <c r="X19" s="1266"/>
      <c r="Y19" s="1266"/>
      <c r="Z19" s="1266"/>
      <c r="AA19" s="1266"/>
      <c r="AB19" s="1266"/>
      <c r="AC19" s="1266"/>
      <c r="AD19" s="1266"/>
      <c r="AE19" s="1266"/>
      <c r="AF19" s="1266"/>
      <c r="AG19" s="1266"/>
    </row>
    <row r="20" spans="1:33" s="155" customFormat="1" ht="30.75" customHeight="1" x14ac:dyDescent="0.2">
      <c r="A20" s="1266"/>
      <c r="B20" s="1289" t="s">
        <v>1407</v>
      </c>
      <c r="C20" s="1295">
        <v>1.0870849999999999</v>
      </c>
      <c r="D20" s="1295">
        <v>3.3991464999999996</v>
      </c>
      <c r="E20" s="1295">
        <v>35.429042750000008</v>
      </c>
      <c r="F20" s="1592">
        <v>21.936247000000002</v>
      </c>
      <c r="G20" s="1592">
        <v>6.0943949999999996</v>
      </c>
      <c r="H20" s="1592">
        <v>3.8382674999999997</v>
      </c>
      <c r="I20" s="1297">
        <v>2.4849999999999998E-3</v>
      </c>
      <c r="J20" s="1296">
        <v>0.20615700000000001</v>
      </c>
      <c r="K20" s="1296">
        <v>0.30418250000000002</v>
      </c>
      <c r="L20" s="1296">
        <v>0</v>
      </c>
      <c r="M20" s="1296">
        <v>0</v>
      </c>
      <c r="N20" s="1296">
        <v>0.3195115</v>
      </c>
      <c r="O20" s="1296">
        <v>0.78315999999999997</v>
      </c>
      <c r="P20" s="1296">
        <v>3.6712000000000002E-2</v>
      </c>
      <c r="Q20" s="1296">
        <v>1.105</v>
      </c>
      <c r="R20" s="1296">
        <v>0.67173700000000003</v>
      </c>
      <c r="S20" s="1296">
        <v>0.1076435</v>
      </c>
      <c r="T20" s="1298">
        <v>0.30167899999999997</v>
      </c>
      <c r="U20" s="599" t="s">
        <v>1631</v>
      </c>
      <c r="V20" s="1266"/>
      <c r="W20" s="1266"/>
      <c r="X20" s="1266"/>
      <c r="Y20" s="1266"/>
      <c r="Z20" s="1266"/>
      <c r="AA20" s="1266"/>
      <c r="AB20" s="1266"/>
      <c r="AC20" s="1266"/>
      <c r="AD20" s="1266"/>
      <c r="AE20" s="1266"/>
      <c r="AF20" s="1266"/>
      <c r="AG20" s="1266"/>
    </row>
    <row r="21" spans="1:33" s="155" customFormat="1" ht="9.75" customHeight="1" x14ac:dyDescent="0.2">
      <c r="A21" s="1266"/>
      <c r="B21" s="1289"/>
      <c r="C21" s="843"/>
      <c r="D21" s="843"/>
      <c r="E21" s="843"/>
      <c r="F21" s="1368"/>
      <c r="G21" s="1368"/>
      <c r="H21" s="1368"/>
      <c r="I21" s="1028"/>
      <c r="J21" s="1029"/>
      <c r="K21" s="1029"/>
      <c r="L21" s="1029"/>
      <c r="M21" s="1029"/>
      <c r="N21" s="1029"/>
      <c r="O21" s="1029"/>
      <c r="P21" s="1029"/>
      <c r="Q21" s="1029"/>
      <c r="R21" s="1029"/>
      <c r="S21" s="1029"/>
      <c r="T21" s="1095"/>
      <c r="U21" s="599"/>
      <c r="V21" s="1266"/>
      <c r="W21" s="1266"/>
      <c r="X21" s="1266"/>
      <c r="Y21" s="1266"/>
      <c r="Z21" s="1266"/>
      <c r="AA21" s="1266"/>
      <c r="AB21" s="1266"/>
      <c r="AC21" s="1266"/>
      <c r="AD21" s="1266"/>
      <c r="AE21" s="1266"/>
      <c r="AF21" s="1266"/>
      <c r="AG21" s="1266"/>
    </row>
    <row r="22" spans="1:33" s="889" customFormat="1" ht="30.75" customHeight="1" x14ac:dyDescent="0.2">
      <c r="A22" s="1266"/>
      <c r="B22" s="570" t="s">
        <v>1494</v>
      </c>
      <c r="C22" s="843"/>
      <c r="D22" s="843"/>
      <c r="E22" s="843"/>
      <c r="F22" s="1368"/>
      <c r="G22" s="1368"/>
      <c r="H22" s="1368"/>
      <c r="I22" s="953"/>
      <c r="J22" s="954"/>
      <c r="K22" s="954"/>
      <c r="L22" s="954"/>
      <c r="M22" s="954"/>
      <c r="N22" s="954"/>
      <c r="O22" s="954"/>
      <c r="P22" s="954"/>
      <c r="Q22" s="954"/>
      <c r="R22" s="954"/>
      <c r="S22" s="954"/>
      <c r="T22" s="956"/>
      <c r="U22" s="597" t="s">
        <v>1627</v>
      </c>
      <c r="V22" s="1266"/>
      <c r="W22" s="1266"/>
      <c r="X22" s="1266"/>
      <c r="Y22" s="1266"/>
      <c r="Z22" s="1266"/>
      <c r="AA22" s="1266"/>
      <c r="AB22" s="1266"/>
      <c r="AC22" s="1266"/>
      <c r="AD22" s="1266"/>
      <c r="AE22" s="1266"/>
      <c r="AF22" s="1266"/>
      <c r="AG22" s="1266"/>
    </row>
    <row r="23" spans="1:33" s="155" customFormat="1" ht="30.75" customHeight="1" x14ac:dyDescent="0.2">
      <c r="A23" s="1266"/>
      <c r="B23" s="826" t="s">
        <v>1406</v>
      </c>
      <c r="C23" s="843">
        <v>6395.4309999999996</v>
      </c>
      <c r="D23" s="843">
        <v>19236.357</v>
      </c>
      <c r="E23" s="843">
        <v>26616.681</v>
      </c>
      <c r="F23" s="1368">
        <v>28499.082999999999</v>
      </c>
      <c r="G23" s="1368">
        <v>80145.337999999989</v>
      </c>
      <c r="H23" s="1368">
        <v>26987.380999999998</v>
      </c>
      <c r="I23" s="1028">
        <v>3909.9740000000002</v>
      </c>
      <c r="J23" s="1029">
        <v>1519.799</v>
      </c>
      <c r="K23" s="1029">
        <v>3024.7440000000001</v>
      </c>
      <c r="L23" s="1029">
        <v>429.65300000000002</v>
      </c>
      <c r="M23" s="1029">
        <v>2100.0630000000001</v>
      </c>
      <c r="N23" s="1029">
        <v>5380.9650000000001</v>
      </c>
      <c r="O23" s="1029">
        <v>2142.62</v>
      </c>
      <c r="P23" s="1029">
        <v>1164.0029999999999</v>
      </c>
      <c r="Q23" s="1029">
        <v>1665.0070000000001</v>
      </c>
      <c r="R23" s="1029">
        <v>630.33299999999997</v>
      </c>
      <c r="S23" s="1029">
        <v>2694.1869999999999</v>
      </c>
      <c r="T23" s="1095">
        <v>2326.0329999999999</v>
      </c>
      <c r="U23" s="599" t="s">
        <v>1630</v>
      </c>
      <c r="V23" s="1266"/>
      <c r="W23" s="1266"/>
      <c r="X23" s="1266"/>
      <c r="Y23" s="1266"/>
      <c r="Z23" s="1266"/>
      <c r="AA23" s="1266"/>
      <c r="AB23" s="1266"/>
      <c r="AC23" s="1266"/>
      <c r="AD23" s="1266"/>
      <c r="AE23" s="1266"/>
      <c r="AF23" s="1266"/>
      <c r="AG23" s="1266"/>
    </row>
    <row r="24" spans="1:33" s="155" customFormat="1" ht="30.75" customHeight="1" x14ac:dyDescent="0.2">
      <c r="A24" s="1266"/>
      <c r="B24" s="826" t="s">
        <v>1407</v>
      </c>
      <c r="C24" s="843">
        <v>829.86370999999997</v>
      </c>
      <c r="D24" s="843">
        <v>2883.5087241500005</v>
      </c>
      <c r="E24" s="843">
        <v>11892.85887131</v>
      </c>
      <c r="F24" s="1368">
        <v>24988.035740399999</v>
      </c>
      <c r="G24" s="1368">
        <v>29112.614861199996</v>
      </c>
      <c r="H24" s="1368">
        <v>19744.549796500003</v>
      </c>
      <c r="I24" s="1028">
        <v>1723.7838752999999</v>
      </c>
      <c r="J24" s="1029">
        <v>964.22633880000001</v>
      </c>
      <c r="K24" s="1029">
        <v>2013.9618914</v>
      </c>
      <c r="L24" s="1029">
        <v>267.06043399999999</v>
      </c>
      <c r="M24" s="1029">
        <v>1576.8342419999999</v>
      </c>
      <c r="N24" s="1029">
        <v>4266.7827770000004</v>
      </c>
      <c r="O24" s="1029">
        <v>2129.5924024999999</v>
      </c>
      <c r="P24" s="1029">
        <v>972.91158700000005</v>
      </c>
      <c r="Q24" s="1029">
        <v>1262.7561825</v>
      </c>
      <c r="R24" s="1029">
        <v>524.07494299999996</v>
      </c>
      <c r="S24" s="1029">
        <v>2133.7071639999999</v>
      </c>
      <c r="T24" s="1095">
        <v>1908.8579589999999</v>
      </c>
      <c r="U24" s="599" t="s">
        <v>1631</v>
      </c>
      <c r="V24" s="1266"/>
      <c r="W24" s="1266"/>
      <c r="X24" s="1266"/>
      <c r="Y24" s="1266"/>
      <c r="Z24" s="1266"/>
      <c r="AA24" s="1266"/>
      <c r="AB24" s="1266"/>
      <c r="AC24" s="1266"/>
      <c r="AD24" s="1266"/>
      <c r="AE24" s="1266"/>
      <c r="AF24" s="1266"/>
      <c r="AG24" s="1266"/>
    </row>
    <row r="25" spans="1:33" s="155" customFormat="1" ht="9.75" customHeight="1" x14ac:dyDescent="0.2">
      <c r="A25" s="1266"/>
      <c r="B25" s="1289"/>
      <c r="C25" s="843"/>
      <c r="D25" s="843"/>
      <c r="E25" s="843"/>
      <c r="F25" s="1368"/>
      <c r="G25" s="1368"/>
      <c r="H25" s="1368"/>
      <c r="I25" s="1028"/>
      <c r="J25" s="1029"/>
      <c r="K25" s="1029"/>
      <c r="L25" s="1029"/>
      <c r="M25" s="1029"/>
      <c r="N25" s="1029"/>
      <c r="O25" s="1029"/>
      <c r="P25" s="1029"/>
      <c r="Q25" s="1029"/>
      <c r="R25" s="1029"/>
      <c r="S25" s="1029"/>
      <c r="T25" s="1095"/>
      <c r="U25" s="599"/>
      <c r="V25" s="1266"/>
      <c r="W25" s="1266"/>
      <c r="X25" s="1266"/>
      <c r="Y25" s="1266"/>
      <c r="Z25" s="1266"/>
      <c r="AA25" s="1266"/>
      <c r="AB25" s="1266"/>
      <c r="AC25" s="1266"/>
      <c r="AD25" s="1266"/>
      <c r="AE25" s="1266"/>
      <c r="AF25" s="1266"/>
      <c r="AG25" s="1266"/>
    </row>
    <row r="26" spans="1:33" s="155" customFormat="1" ht="30.75" customHeight="1" x14ac:dyDescent="0.2">
      <c r="A26" s="1266"/>
      <c r="B26" s="570" t="s">
        <v>1409</v>
      </c>
      <c r="C26" s="843"/>
      <c r="D26" s="843"/>
      <c r="E26" s="843"/>
      <c r="F26" s="1368"/>
      <c r="G26" s="1368"/>
      <c r="H26" s="1368"/>
      <c r="I26" s="1028"/>
      <c r="J26" s="1029"/>
      <c r="K26" s="1029"/>
      <c r="L26" s="1029"/>
      <c r="M26" s="1029"/>
      <c r="N26" s="1029"/>
      <c r="O26" s="1029"/>
      <c r="P26" s="1029"/>
      <c r="Q26" s="1029"/>
      <c r="R26" s="1029"/>
      <c r="S26" s="1029"/>
      <c r="T26" s="1095"/>
      <c r="U26" s="597" t="s">
        <v>1626</v>
      </c>
      <c r="V26" s="1266"/>
      <c r="W26" s="1266"/>
      <c r="X26" s="1266"/>
      <c r="Y26" s="1266"/>
      <c r="Z26" s="1266"/>
      <c r="AA26" s="1266"/>
      <c r="AB26" s="1266"/>
      <c r="AC26" s="1266"/>
      <c r="AD26" s="1266"/>
      <c r="AE26" s="1266"/>
      <c r="AF26" s="1266"/>
      <c r="AG26" s="1266"/>
    </row>
    <row r="27" spans="1:33" s="155" customFormat="1" ht="30.75" customHeight="1" x14ac:dyDescent="0.2">
      <c r="A27" s="1266"/>
      <c r="B27" s="826" t="s">
        <v>1406</v>
      </c>
      <c r="C27" s="843">
        <v>1895.1660000000002</v>
      </c>
      <c r="D27" s="843">
        <v>1067.7940000000001</v>
      </c>
      <c r="E27" s="843">
        <v>1541.8740000000003</v>
      </c>
      <c r="F27" s="1368">
        <v>2171.3049999999998</v>
      </c>
      <c r="G27" s="1368">
        <v>3971.3199999999997</v>
      </c>
      <c r="H27" s="1368">
        <v>834.322</v>
      </c>
      <c r="I27" s="1297">
        <v>33.302</v>
      </c>
      <c r="J27" s="1296">
        <v>111.751</v>
      </c>
      <c r="K27" s="1296">
        <v>29.558</v>
      </c>
      <c r="L27" s="1296">
        <v>7.9189999999999996</v>
      </c>
      <c r="M27" s="1296">
        <v>69.275000000000006</v>
      </c>
      <c r="N27" s="1296">
        <v>137.52600000000001</v>
      </c>
      <c r="O27" s="1296">
        <v>110.18</v>
      </c>
      <c r="P27" s="1296">
        <v>65.620999999999995</v>
      </c>
      <c r="Q27" s="1296">
        <v>42.838000000000001</v>
      </c>
      <c r="R27" s="1296">
        <v>46.335000000000001</v>
      </c>
      <c r="S27" s="1296">
        <v>47.088999999999999</v>
      </c>
      <c r="T27" s="1298">
        <v>132.928</v>
      </c>
      <c r="U27" s="599" t="s">
        <v>1630</v>
      </c>
      <c r="V27" s="1266"/>
      <c r="W27" s="1266"/>
      <c r="X27" s="1266"/>
      <c r="Y27" s="1266"/>
      <c r="Z27" s="1266"/>
      <c r="AA27" s="1266"/>
      <c r="AB27" s="1266"/>
      <c r="AC27" s="1266"/>
      <c r="AD27" s="1266"/>
      <c r="AE27" s="1266"/>
      <c r="AF27" s="1266"/>
      <c r="AG27" s="1266"/>
    </row>
    <row r="28" spans="1:33" s="155" customFormat="1" ht="30.75" customHeight="1" x14ac:dyDescent="0.2">
      <c r="A28" s="1266"/>
      <c r="B28" s="826" t="s">
        <v>1407</v>
      </c>
      <c r="C28" s="843">
        <v>292.93696399999999</v>
      </c>
      <c r="D28" s="843">
        <v>136.14446350000003</v>
      </c>
      <c r="E28" s="843">
        <v>452.43830806999995</v>
      </c>
      <c r="F28" s="1368">
        <v>866.16390813999988</v>
      </c>
      <c r="G28" s="1368">
        <v>1668.4214535000001</v>
      </c>
      <c r="H28" s="1368">
        <v>347.59854449999995</v>
      </c>
      <c r="I28" s="1297">
        <v>10.070004000000001</v>
      </c>
      <c r="J28" s="1296">
        <v>37.704167499999997</v>
      </c>
      <c r="K28" s="1296">
        <v>10.071623499999999</v>
      </c>
      <c r="L28" s="1296">
        <v>2.5753330000000001</v>
      </c>
      <c r="M28" s="1296">
        <v>25.5281105</v>
      </c>
      <c r="N28" s="1296">
        <v>56.532317499999998</v>
      </c>
      <c r="O28" s="1296">
        <v>54.714395000000003</v>
      </c>
      <c r="P28" s="1296">
        <v>30.2595305</v>
      </c>
      <c r="Q28" s="1296">
        <v>19.767240999999999</v>
      </c>
      <c r="R28" s="1296">
        <v>23.816032</v>
      </c>
      <c r="S28" s="1296">
        <v>20.133476999999999</v>
      </c>
      <c r="T28" s="1298">
        <v>56.426313</v>
      </c>
      <c r="U28" s="599" t="s">
        <v>1631</v>
      </c>
      <c r="V28" s="1266"/>
      <c r="W28" s="1266"/>
      <c r="X28" s="1266"/>
      <c r="Y28" s="1266"/>
      <c r="Z28" s="1266"/>
      <c r="AA28" s="1266"/>
      <c r="AB28" s="1266"/>
      <c r="AC28" s="1266"/>
      <c r="AD28" s="1266"/>
      <c r="AE28" s="1266"/>
      <c r="AF28" s="1266"/>
      <c r="AG28" s="1266"/>
    </row>
    <row r="29" spans="1:33" s="155" customFormat="1" ht="9.75" customHeight="1" x14ac:dyDescent="0.2">
      <c r="A29" s="1266"/>
      <c r="B29" s="1289"/>
      <c r="C29" s="843"/>
      <c r="D29" s="843"/>
      <c r="E29" s="843"/>
      <c r="F29" s="1368"/>
      <c r="G29" s="1368"/>
      <c r="H29" s="1368"/>
      <c r="I29" s="1028"/>
      <c r="J29" s="1029"/>
      <c r="K29" s="1029"/>
      <c r="L29" s="1029"/>
      <c r="M29" s="1029"/>
      <c r="N29" s="1029"/>
      <c r="O29" s="1029"/>
      <c r="P29" s="1029"/>
      <c r="Q29" s="1029"/>
      <c r="R29" s="1029"/>
      <c r="S29" s="1029"/>
      <c r="T29" s="1095"/>
      <c r="U29" s="599"/>
      <c r="V29" s="1266"/>
      <c r="W29" s="1266"/>
      <c r="X29" s="1266"/>
      <c r="Y29" s="1266"/>
      <c r="Z29" s="1266"/>
      <c r="AA29" s="1266"/>
      <c r="AB29" s="1266"/>
      <c r="AC29" s="1266"/>
      <c r="AD29" s="1266"/>
      <c r="AE29" s="1266"/>
      <c r="AF29" s="1266"/>
      <c r="AG29" s="1266"/>
    </row>
    <row r="30" spans="1:33" s="155" customFormat="1" ht="30.75" customHeight="1" x14ac:dyDescent="0.2">
      <c r="A30" s="1266"/>
      <c r="B30" s="570" t="s">
        <v>1410</v>
      </c>
      <c r="C30" s="843"/>
      <c r="D30" s="843"/>
      <c r="E30" s="843"/>
      <c r="F30" s="1368"/>
      <c r="G30" s="1368"/>
      <c r="H30" s="1368"/>
      <c r="I30" s="1028"/>
      <c r="J30" s="1029"/>
      <c r="K30" s="1029"/>
      <c r="L30" s="1029"/>
      <c r="M30" s="1029"/>
      <c r="N30" s="1029"/>
      <c r="O30" s="1029"/>
      <c r="P30" s="1029"/>
      <c r="Q30" s="1029"/>
      <c r="R30" s="1029"/>
      <c r="S30" s="1029"/>
      <c r="T30" s="1095"/>
      <c r="U30" s="597" t="s">
        <v>1625</v>
      </c>
      <c r="V30" s="1266"/>
      <c r="W30" s="1266"/>
      <c r="X30" s="1266"/>
      <c r="Y30" s="1266"/>
      <c r="Z30" s="1266"/>
      <c r="AA30" s="1266"/>
      <c r="AB30" s="1266"/>
      <c r="AC30" s="1266"/>
      <c r="AD30" s="1266"/>
      <c r="AE30" s="1266"/>
      <c r="AF30" s="1266"/>
      <c r="AG30" s="1266"/>
    </row>
    <row r="31" spans="1:33" s="966" customFormat="1" ht="30.75" customHeight="1" x14ac:dyDescent="0.2">
      <c r="A31" s="1266"/>
      <c r="B31" s="1289" t="s">
        <v>1406</v>
      </c>
      <c r="C31" s="1295">
        <v>0</v>
      </c>
      <c r="D31" s="1295">
        <v>0</v>
      </c>
      <c r="E31" s="1295">
        <v>0</v>
      </c>
      <c r="F31" s="1592">
        <v>0</v>
      </c>
      <c r="G31" s="1592">
        <v>0</v>
      </c>
      <c r="H31" s="1592">
        <v>0</v>
      </c>
      <c r="I31" s="1297">
        <v>0</v>
      </c>
      <c r="J31" s="1296">
        <v>0</v>
      </c>
      <c r="K31" s="1296">
        <v>0</v>
      </c>
      <c r="L31" s="1296">
        <v>0</v>
      </c>
      <c r="M31" s="1296">
        <v>0</v>
      </c>
      <c r="N31" s="1296">
        <v>0</v>
      </c>
      <c r="O31" s="1296">
        <v>0</v>
      </c>
      <c r="P31" s="1296">
        <v>0</v>
      </c>
      <c r="Q31" s="1296">
        <v>0</v>
      </c>
      <c r="R31" s="1296">
        <v>0</v>
      </c>
      <c r="S31" s="1296">
        <v>0</v>
      </c>
      <c r="T31" s="1298">
        <v>0</v>
      </c>
      <c r="U31" s="599" t="s">
        <v>1630</v>
      </c>
      <c r="V31" s="1266"/>
      <c r="W31" s="1266"/>
      <c r="X31" s="1266"/>
      <c r="Y31" s="1266"/>
      <c r="Z31" s="1266"/>
      <c r="AA31" s="1266"/>
      <c r="AB31" s="1266"/>
      <c r="AC31" s="1266"/>
      <c r="AD31" s="1266"/>
      <c r="AE31" s="1266"/>
      <c r="AF31" s="1266"/>
      <c r="AG31" s="1266"/>
    </row>
    <row r="32" spans="1:33" s="1268" customFormat="1" ht="30.75" customHeight="1" x14ac:dyDescent="0.2">
      <c r="A32" s="1266"/>
      <c r="B32" s="1289" t="s">
        <v>1407</v>
      </c>
      <c r="C32" s="1295">
        <v>0</v>
      </c>
      <c r="D32" s="1295">
        <v>0</v>
      </c>
      <c r="E32" s="1295">
        <v>0</v>
      </c>
      <c r="F32" s="1592">
        <v>0</v>
      </c>
      <c r="G32" s="1592">
        <v>0</v>
      </c>
      <c r="H32" s="1592">
        <v>0</v>
      </c>
      <c r="I32" s="1297">
        <v>0</v>
      </c>
      <c r="J32" s="1296">
        <v>0</v>
      </c>
      <c r="K32" s="1296">
        <v>0</v>
      </c>
      <c r="L32" s="1296">
        <v>0</v>
      </c>
      <c r="M32" s="1296">
        <v>0</v>
      </c>
      <c r="N32" s="1296">
        <v>0</v>
      </c>
      <c r="O32" s="1296">
        <v>0</v>
      </c>
      <c r="P32" s="1296">
        <v>0</v>
      </c>
      <c r="Q32" s="1296">
        <v>0</v>
      </c>
      <c r="R32" s="1296">
        <v>0</v>
      </c>
      <c r="S32" s="1296">
        <v>0</v>
      </c>
      <c r="T32" s="1298">
        <v>0</v>
      </c>
      <c r="U32" s="599" t="s">
        <v>1631</v>
      </c>
      <c r="V32" s="1266"/>
      <c r="W32" s="1266"/>
      <c r="X32" s="1266"/>
      <c r="Y32" s="1266"/>
      <c r="Z32" s="1266"/>
      <c r="AA32" s="1266"/>
      <c r="AB32" s="1266"/>
      <c r="AC32" s="1266"/>
      <c r="AD32" s="1266"/>
      <c r="AE32" s="1266"/>
      <c r="AF32" s="1266"/>
      <c r="AG32" s="1266"/>
    </row>
    <row r="33" spans="1:33" s="1268" customFormat="1" ht="8.25" customHeight="1" x14ac:dyDescent="0.2">
      <c r="A33" s="1266"/>
      <c r="B33" s="1289"/>
      <c r="C33" s="1295"/>
      <c r="D33" s="1295"/>
      <c r="E33" s="1295"/>
      <c r="F33" s="1592"/>
      <c r="G33" s="1592"/>
      <c r="H33" s="1592"/>
      <c r="I33" s="1297"/>
      <c r="J33" s="1296"/>
      <c r="K33" s="1296"/>
      <c r="L33" s="1296"/>
      <c r="M33" s="1296"/>
      <c r="N33" s="1296"/>
      <c r="O33" s="1296"/>
      <c r="P33" s="1296"/>
      <c r="Q33" s="1296"/>
      <c r="R33" s="1296"/>
      <c r="S33" s="1296"/>
      <c r="T33" s="1298"/>
      <c r="U33" s="599"/>
      <c r="V33" s="1266"/>
      <c r="W33" s="1266"/>
      <c r="X33" s="1266"/>
      <c r="Y33" s="1266"/>
      <c r="Z33" s="1266"/>
      <c r="AA33" s="1266"/>
      <c r="AB33" s="1266"/>
      <c r="AC33" s="1266"/>
      <c r="AD33" s="1266"/>
      <c r="AE33" s="1266"/>
      <c r="AF33" s="1266"/>
      <c r="AG33" s="1266"/>
    </row>
    <row r="34" spans="1:33" s="1268" customFormat="1" ht="30.75" customHeight="1" x14ac:dyDescent="0.2">
      <c r="A34" s="1266"/>
      <c r="B34" s="1290" t="s">
        <v>1907</v>
      </c>
      <c r="C34" s="1295"/>
      <c r="D34" s="1295"/>
      <c r="E34" s="1295"/>
      <c r="F34" s="1592"/>
      <c r="G34" s="1592"/>
      <c r="H34" s="1592"/>
      <c r="I34" s="1297"/>
      <c r="J34" s="1296"/>
      <c r="K34" s="1296"/>
      <c r="L34" s="1296"/>
      <c r="M34" s="1296"/>
      <c r="N34" s="1296"/>
      <c r="O34" s="1296"/>
      <c r="P34" s="1296"/>
      <c r="Q34" s="1296"/>
      <c r="R34" s="1296"/>
      <c r="S34" s="1296"/>
      <c r="T34" s="1298"/>
      <c r="U34" s="597" t="s">
        <v>1908</v>
      </c>
      <c r="V34" s="1266"/>
      <c r="W34" s="1266"/>
      <c r="X34" s="1266"/>
      <c r="Y34" s="1266"/>
      <c r="Z34" s="1266"/>
      <c r="AA34" s="1266"/>
      <c r="AB34" s="1266"/>
      <c r="AC34" s="1266"/>
      <c r="AD34" s="1266"/>
      <c r="AE34" s="1266"/>
      <c r="AF34" s="1266"/>
      <c r="AG34" s="1266"/>
    </row>
    <row r="35" spans="1:33" s="1268" customFormat="1" ht="30.75" customHeight="1" x14ac:dyDescent="0.2">
      <c r="A35" s="1266"/>
      <c r="B35" s="1290" t="s">
        <v>1406</v>
      </c>
      <c r="C35" s="1295">
        <v>0</v>
      </c>
      <c r="D35" s="1295">
        <v>0</v>
      </c>
      <c r="E35" s="1295">
        <v>0</v>
      </c>
      <c r="F35" s="1592">
        <v>0</v>
      </c>
      <c r="G35" s="1592">
        <v>218.29900000000004</v>
      </c>
      <c r="H35" s="1592">
        <v>140.50399999999999</v>
      </c>
      <c r="I35" s="1297">
        <v>76.634</v>
      </c>
      <c r="J35" s="1296">
        <v>4.2960000000000003</v>
      </c>
      <c r="K35" s="1296">
        <v>3.4279999999999999</v>
      </c>
      <c r="L35" s="1296">
        <v>53.689</v>
      </c>
      <c r="M35" s="1296">
        <v>1.554</v>
      </c>
      <c r="N35" s="1296">
        <v>1E-3</v>
      </c>
      <c r="O35" s="1296">
        <v>0</v>
      </c>
      <c r="P35" s="1296">
        <v>0</v>
      </c>
      <c r="Q35" s="1296">
        <v>0</v>
      </c>
      <c r="R35" s="1296">
        <v>0</v>
      </c>
      <c r="S35" s="1296">
        <v>0.90200000000000002</v>
      </c>
      <c r="T35" s="1298">
        <v>0</v>
      </c>
      <c r="U35" s="599" t="s">
        <v>1630</v>
      </c>
      <c r="V35" s="1266"/>
      <c r="W35" s="1266"/>
      <c r="X35" s="1266"/>
      <c r="Y35" s="1266"/>
      <c r="Z35" s="1266"/>
      <c r="AA35" s="1266"/>
      <c r="AB35" s="1266"/>
      <c r="AC35" s="1266"/>
      <c r="AD35" s="1266"/>
      <c r="AE35" s="1266"/>
      <c r="AF35" s="1266"/>
      <c r="AG35" s="1266"/>
    </row>
    <row r="36" spans="1:33" s="1268" customFormat="1" ht="30.75" customHeight="1" x14ac:dyDescent="0.2">
      <c r="A36" s="1266"/>
      <c r="B36" s="1290" t="s">
        <v>1407</v>
      </c>
      <c r="C36" s="1295">
        <v>0</v>
      </c>
      <c r="D36" s="1295">
        <v>0</v>
      </c>
      <c r="E36" s="1295">
        <v>0</v>
      </c>
      <c r="F36" s="1592">
        <v>0</v>
      </c>
      <c r="G36" s="1592">
        <v>1658.8077910000002</v>
      </c>
      <c r="H36" s="1592">
        <v>1132.4262389999999</v>
      </c>
      <c r="I36" s="1297">
        <v>631.59799999999996</v>
      </c>
      <c r="J36" s="1296">
        <v>32.347693999999997</v>
      </c>
      <c r="K36" s="1296">
        <v>27.029406999999999</v>
      </c>
      <c r="L36" s="1296">
        <v>429.36476099999999</v>
      </c>
      <c r="M36" s="1296">
        <v>12.078996</v>
      </c>
      <c r="N36" s="1296">
        <v>7.3810000000000004E-3</v>
      </c>
      <c r="O36" s="1296">
        <v>0</v>
      </c>
      <c r="P36" s="1296">
        <v>0</v>
      </c>
      <c r="Q36" s="1296">
        <v>0</v>
      </c>
      <c r="R36" s="1296">
        <v>0</v>
      </c>
      <c r="S36" s="1296">
        <v>0</v>
      </c>
      <c r="T36" s="1298">
        <v>0</v>
      </c>
      <c r="U36" s="599" t="s">
        <v>1631</v>
      </c>
      <c r="V36" s="1266"/>
      <c r="W36" s="1266"/>
      <c r="X36" s="1266"/>
      <c r="Y36" s="1266"/>
      <c r="Z36" s="1266"/>
      <c r="AA36" s="1266"/>
      <c r="AB36" s="1266"/>
      <c r="AC36" s="1266"/>
      <c r="AD36" s="1266"/>
      <c r="AE36" s="1266"/>
      <c r="AF36" s="1266"/>
      <c r="AG36" s="1266"/>
    </row>
    <row r="37" spans="1:33" s="1268" customFormat="1" ht="9.75" customHeight="1" x14ac:dyDescent="0.2">
      <c r="A37" s="1266"/>
      <c r="B37" s="1290"/>
      <c r="C37" s="1295"/>
      <c r="D37" s="1295"/>
      <c r="E37" s="1295"/>
      <c r="F37" s="1592"/>
      <c r="G37" s="1592"/>
      <c r="H37" s="1592"/>
      <c r="I37" s="1297"/>
      <c r="J37" s="1296"/>
      <c r="K37" s="1296"/>
      <c r="L37" s="1296"/>
      <c r="M37" s="1296"/>
      <c r="N37" s="1296"/>
      <c r="O37" s="1296"/>
      <c r="P37" s="1296"/>
      <c r="Q37" s="1296"/>
      <c r="R37" s="1296"/>
      <c r="S37" s="1296"/>
      <c r="T37" s="1298"/>
      <c r="U37" s="976"/>
      <c r="V37" s="1266"/>
      <c r="W37" s="1266"/>
      <c r="X37" s="1266"/>
      <c r="Y37" s="1266"/>
      <c r="Z37" s="1266"/>
      <c r="AA37" s="1266"/>
      <c r="AB37" s="1266"/>
      <c r="AC37" s="1266"/>
      <c r="AD37" s="1266"/>
      <c r="AE37" s="1266"/>
      <c r="AF37" s="1266"/>
      <c r="AG37" s="1266"/>
    </row>
    <row r="38" spans="1:33" s="1268" customFormat="1" ht="30.75" customHeight="1" x14ac:dyDescent="0.2">
      <c r="A38" s="1266"/>
      <c r="B38" s="570" t="s">
        <v>1411</v>
      </c>
      <c r="C38" s="843"/>
      <c r="D38" s="843"/>
      <c r="E38" s="843"/>
      <c r="F38" s="1368"/>
      <c r="G38" s="1368"/>
      <c r="H38" s="1368"/>
      <c r="I38" s="1028"/>
      <c r="J38" s="1029"/>
      <c r="K38" s="1029"/>
      <c r="L38" s="1029"/>
      <c r="M38" s="1029"/>
      <c r="N38" s="1029"/>
      <c r="O38" s="1029"/>
      <c r="P38" s="1029"/>
      <c r="Q38" s="1029"/>
      <c r="R38" s="1029"/>
      <c r="S38" s="1029"/>
      <c r="T38" s="1095"/>
      <c r="U38" s="485" t="s">
        <v>331</v>
      </c>
      <c r="V38" s="1266"/>
      <c r="W38" s="1266"/>
      <c r="X38" s="1266"/>
      <c r="Y38" s="1266"/>
      <c r="Z38" s="1266"/>
      <c r="AA38" s="1266"/>
      <c r="AB38" s="1266"/>
      <c r="AC38" s="1266"/>
      <c r="AD38" s="1266"/>
      <c r="AE38" s="1266"/>
      <c r="AF38" s="1266"/>
      <c r="AG38" s="1266"/>
    </row>
    <row r="39" spans="1:33" s="966" customFormat="1" ht="30.75" customHeight="1" x14ac:dyDescent="0.2">
      <c r="A39" s="1266"/>
      <c r="B39" s="826" t="s">
        <v>1406</v>
      </c>
      <c r="C39" s="843">
        <v>8364.7279999999992</v>
      </c>
      <c r="D39" s="843">
        <v>20502.940000000002</v>
      </c>
      <c r="E39" s="843">
        <v>28833.575000000001</v>
      </c>
      <c r="F39" s="1368">
        <v>30749.181</v>
      </c>
      <c r="G39" s="1368">
        <v>84764.908999999985</v>
      </c>
      <c r="H39" s="1368">
        <v>28830.6367675</v>
      </c>
      <c r="I39" s="1028">
        <v>4047.9620000000004</v>
      </c>
      <c r="J39" s="1029">
        <v>1676.329</v>
      </c>
      <c r="K39" s="1029">
        <v>3070.5450000000001</v>
      </c>
      <c r="L39" s="1029">
        <v>504.786</v>
      </c>
      <c r="M39" s="1029">
        <v>2211.7550000000001</v>
      </c>
      <c r="N39" s="1029">
        <v>5679.1860000000006</v>
      </c>
      <c r="O39" s="1029">
        <v>2320.4799999999996</v>
      </c>
      <c r="P39" s="1029">
        <v>1330.577</v>
      </c>
      <c r="Q39" s="1029">
        <v>1941.2937675000001</v>
      </c>
      <c r="R39" s="1029">
        <v>730.51900000000001</v>
      </c>
      <c r="S39" s="1029">
        <v>2812.2159999999999</v>
      </c>
      <c r="T39" s="1095">
        <v>2504.9879999999998</v>
      </c>
      <c r="U39" s="599" t="s">
        <v>1630</v>
      </c>
      <c r="V39" s="1266"/>
      <c r="W39" s="1266"/>
      <c r="X39" s="1266"/>
      <c r="Y39" s="1266"/>
      <c r="Z39" s="1266"/>
      <c r="AA39" s="1266"/>
      <c r="AB39" s="1266"/>
      <c r="AC39" s="1266"/>
      <c r="AD39" s="1266"/>
      <c r="AE39" s="1266"/>
      <c r="AF39" s="1266"/>
      <c r="AG39" s="1266"/>
    </row>
    <row r="40" spans="1:33" s="966" customFormat="1" ht="30.75" customHeight="1" x14ac:dyDescent="0.2">
      <c r="A40" s="1266"/>
      <c r="B40" s="826" t="s">
        <v>1407</v>
      </c>
      <c r="C40" s="843">
        <v>1140.20973525</v>
      </c>
      <c r="D40" s="843">
        <v>3100.5943884000008</v>
      </c>
      <c r="E40" s="843">
        <v>12650.987196629998</v>
      </c>
      <c r="F40" s="1368">
        <v>25902.433944539996</v>
      </c>
      <c r="G40" s="1368">
        <v>32763.435210199994</v>
      </c>
      <c r="H40" s="1368">
        <v>21939.502802500003</v>
      </c>
      <c r="I40" s="1028">
        <v>2389.5193737999998</v>
      </c>
      <c r="J40" s="1029">
        <v>1072.5822777999999</v>
      </c>
      <c r="K40" s="1029">
        <v>2061.8530774000001</v>
      </c>
      <c r="L40" s="1029">
        <v>705.85295699999995</v>
      </c>
      <c r="M40" s="1029">
        <v>1645.6785489999997</v>
      </c>
      <c r="N40" s="1029">
        <v>4474.832061000001</v>
      </c>
      <c r="O40" s="1029">
        <v>2222.2654265000001</v>
      </c>
      <c r="P40" s="1029">
        <v>1078.9965655000001</v>
      </c>
      <c r="Q40" s="1029">
        <v>1457.1621665</v>
      </c>
      <c r="R40" s="1029">
        <v>585.48459849999995</v>
      </c>
      <c r="S40" s="1029">
        <v>2223.4944989999999</v>
      </c>
      <c r="T40" s="1095">
        <v>2021.7812504999999</v>
      </c>
      <c r="U40" s="599" t="s">
        <v>1631</v>
      </c>
      <c r="V40" s="1266"/>
      <c r="W40" s="1266"/>
      <c r="X40" s="1266"/>
      <c r="Y40" s="1266"/>
      <c r="Z40" s="1266"/>
      <c r="AA40" s="1266"/>
      <c r="AB40" s="1266"/>
      <c r="AC40" s="1266"/>
      <c r="AD40" s="1266"/>
      <c r="AE40" s="1266"/>
      <c r="AF40" s="1266"/>
      <c r="AG40" s="1266"/>
    </row>
    <row r="41" spans="1:33" s="966" customFormat="1" ht="21.75" customHeight="1" x14ac:dyDescent="0.2">
      <c r="A41" s="1266"/>
      <c r="B41" s="1291"/>
      <c r="C41" s="1269"/>
      <c r="D41" s="1269"/>
      <c r="E41" s="1269"/>
      <c r="F41" s="1593"/>
      <c r="G41" s="1593"/>
      <c r="H41" s="1593"/>
      <c r="I41" s="1272"/>
      <c r="J41" s="1270"/>
      <c r="K41" s="1270"/>
      <c r="L41" s="1270"/>
      <c r="M41" s="1270"/>
      <c r="N41" s="1270"/>
      <c r="O41" s="1270"/>
      <c r="P41" s="1270"/>
      <c r="Q41" s="1270"/>
      <c r="R41" s="1270"/>
      <c r="S41" s="1270"/>
      <c r="T41" s="1271"/>
      <c r="U41" s="1087"/>
      <c r="V41" s="1266"/>
      <c r="W41" s="1266"/>
      <c r="X41" s="1266"/>
      <c r="Y41" s="1266"/>
      <c r="Z41" s="1266"/>
      <c r="AA41" s="1266"/>
      <c r="AB41" s="1266"/>
      <c r="AC41" s="1266"/>
      <c r="AD41" s="1266"/>
      <c r="AE41" s="1266"/>
      <c r="AF41" s="1266"/>
      <c r="AG41" s="1266"/>
    </row>
    <row r="42" spans="1:33" s="966" customFormat="1" ht="18" customHeight="1" x14ac:dyDescent="0.2">
      <c r="A42" s="1266"/>
      <c r="B42" s="1082"/>
      <c r="C42" s="890"/>
      <c r="D42" s="890"/>
      <c r="E42" s="890"/>
      <c r="F42" s="891"/>
      <c r="G42" s="891"/>
      <c r="H42" s="891"/>
      <c r="I42" s="1514"/>
      <c r="J42" s="1484"/>
      <c r="K42" s="1484"/>
      <c r="L42" s="1484"/>
      <c r="M42" s="1484"/>
      <c r="N42" s="1484"/>
      <c r="O42" s="1484"/>
      <c r="P42" s="1273"/>
      <c r="Q42" s="1273"/>
      <c r="R42" s="1273"/>
      <c r="S42" s="1273"/>
      <c r="T42" s="1275"/>
      <c r="U42" s="599"/>
      <c r="V42" s="1266"/>
      <c r="W42" s="1266"/>
      <c r="X42" s="1266"/>
      <c r="Y42" s="1266"/>
      <c r="Z42" s="1266"/>
      <c r="AA42" s="1266"/>
      <c r="AB42" s="1266"/>
      <c r="AC42" s="1266"/>
      <c r="AD42" s="1266"/>
      <c r="AE42" s="1266"/>
      <c r="AF42" s="1266"/>
      <c r="AG42" s="1266"/>
    </row>
    <row r="43" spans="1:33" s="1280" customFormat="1" ht="30.75" customHeight="1" x14ac:dyDescent="0.2">
      <c r="A43" s="1266"/>
      <c r="B43" s="1292" t="s">
        <v>1622</v>
      </c>
      <c r="C43" s="1276"/>
      <c r="D43" s="1276"/>
      <c r="E43" s="1276"/>
      <c r="F43" s="1361"/>
      <c r="G43" s="1361"/>
      <c r="H43" s="1361"/>
      <c r="I43" s="1278"/>
      <c r="J43" s="1277"/>
      <c r="K43" s="1277"/>
      <c r="L43" s="1277"/>
      <c r="M43" s="1277"/>
      <c r="N43" s="1277"/>
      <c r="O43" s="1277"/>
      <c r="P43" s="1277"/>
      <c r="Q43" s="1277"/>
      <c r="R43" s="1277"/>
      <c r="S43" s="1277"/>
      <c r="T43" s="1279"/>
      <c r="U43" s="374" t="s">
        <v>1419</v>
      </c>
      <c r="V43" s="1266"/>
      <c r="W43" s="1266"/>
      <c r="X43" s="1266"/>
      <c r="Y43" s="1266"/>
      <c r="Z43" s="1266"/>
      <c r="AA43" s="1266"/>
      <c r="AB43" s="1266"/>
      <c r="AC43" s="1266"/>
      <c r="AD43" s="1266"/>
      <c r="AE43" s="1266"/>
      <c r="AF43" s="1266"/>
      <c r="AG43" s="1266"/>
    </row>
    <row r="44" spans="1:33" s="966" customFormat="1" ht="9.75" customHeight="1" x14ac:dyDescent="0.2">
      <c r="A44" s="1266"/>
      <c r="B44" s="1082"/>
      <c r="C44" s="890"/>
      <c r="D44" s="890"/>
      <c r="E44" s="890"/>
      <c r="F44" s="891"/>
      <c r="G44" s="891"/>
      <c r="H44" s="891"/>
      <c r="I44" s="1274"/>
      <c r="J44" s="1273"/>
      <c r="K44" s="1273"/>
      <c r="L44" s="1273"/>
      <c r="M44" s="1273"/>
      <c r="N44" s="1273"/>
      <c r="O44" s="1273"/>
      <c r="P44" s="1273"/>
      <c r="Q44" s="1273"/>
      <c r="R44" s="1273"/>
      <c r="S44" s="1273"/>
      <c r="T44" s="1275"/>
      <c r="U44" s="599"/>
      <c r="V44" s="1266"/>
      <c r="W44" s="1266"/>
      <c r="X44" s="1266"/>
      <c r="Y44" s="1266"/>
      <c r="Z44" s="1266"/>
      <c r="AA44" s="1266"/>
      <c r="AB44" s="1266"/>
      <c r="AC44" s="1266"/>
      <c r="AD44" s="1266"/>
      <c r="AE44" s="1266"/>
      <c r="AF44" s="1266"/>
      <c r="AG44" s="1266"/>
    </row>
    <row r="45" spans="1:33" s="966" customFormat="1" ht="30.75" customHeight="1" x14ac:dyDescent="0.2">
      <c r="A45" s="1266"/>
      <c r="B45" s="1082" t="s">
        <v>1405</v>
      </c>
      <c r="C45" s="1281">
        <v>1.4314889397450441E-2</v>
      </c>
      <c r="D45" s="1281">
        <v>2.5008770750570185E-2</v>
      </c>
      <c r="E45" s="1281">
        <v>2.1362836773085408E-2</v>
      </c>
      <c r="F45" s="1594">
        <v>1.0152732772644865E-3</v>
      </c>
      <c r="G45" s="1594">
        <v>9.6905805958087121E-3</v>
      </c>
      <c r="H45" s="1594">
        <v>3.2411397897265541E-2</v>
      </c>
      <c r="I45" s="1283">
        <v>1.0071066911556337E-2</v>
      </c>
      <c r="J45" s="1282">
        <v>3.5519811662508158E-2</v>
      </c>
      <c r="K45" s="1282">
        <v>5.0857033000735567E-3</v>
      </c>
      <c r="L45" s="1282">
        <v>9.7080120328801017E-3</v>
      </c>
      <c r="M45" s="1282">
        <v>1.8981349984163891E-2</v>
      </c>
      <c r="N45" s="1282">
        <v>3.3786759355213261E-2</v>
      </c>
      <c r="O45" s="1282">
        <v>1.6728635813117169E-2</v>
      </c>
      <c r="P45" s="1282">
        <v>7.0240015977140746E-2</v>
      </c>
      <c r="Q45" s="1282">
        <v>0.119090206285561</v>
      </c>
      <c r="R45" s="1282">
        <v>6.3062096927217468E-2</v>
      </c>
      <c r="S45" s="1282">
        <v>3.1277889165580532E-2</v>
      </c>
      <c r="T45" s="1284">
        <v>2.7794945415634122E-2</v>
      </c>
      <c r="U45" s="599" t="s">
        <v>1414</v>
      </c>
      <c r="V45" s="1266"/>
      <c r="W45" s="1266"/>
      <c r="X45" s="1266"/>
      <c r="Y45" s="1266"/>
      <c r="Z45" s="1266"/>
      <c r="AA45" s="1266"/>
      <c r="AB45" s="1266"/>
      <c r="AC45" s="1266"/>
      <c r="AD45" s="1266"/>
      <c r="AE45" s="1266"/>
      <c r="AF45" s="1266"/>
      <c r="AG45" s="1266"/>
    </row>
    <row r="46" spans="1:33" s="966" customFormat="1" ht="30.75" customHeight="1" x14ac:dyDescent="0.2">
      <c r="A46" s="1266"/>
      <c r="B46" s="1082" t="s">
        <v>1408</v>
      </c>
      <c r="C46" s="1281">
        <v>9.5340792697375793E-4</v>
      </c>
      <c r="D46" s="1281">
        <v>1.0962886705584412E-3</v>
      </c>
      <c r="E46" s="1281">
        <v>2.8004962932408695E-3</v>
      </c>
      <c r="F46" s="1594">
        <v>8.4687975836432808E-4</v>
      </c>
      <c r="G46" s="1594">
        <v>1.8601208819833022E-4</v>
      </c>
      <c r="H46" s="1594">
        <v>1.7494778867835735E-4</v>
      </c>
      <c r="I46" s="1283">
        <v>1.0399580883280972E-6</v>
      </c>
      <c r="J46" s="1282">
        <v>1.9220623374726435E-4</v>
      </c>
      <c r="K46" s="1282">
        <v>1.4752869801158415E-4</v>
      </c>
      <c r="L46" s="1282">
        <v>0</v>
      </c>
      <c r="M46" s="1282">
        <v>0</v>
      </c>
      <c r="N46" s="1282">
        <v>7.1401897466649963E-5</v>
      </c>
      <c r="O46" s="1282">
        <v>3.5241514837111647E-4</v>
      </c>
      <c r="P46" s="1282">
        <v>3.4024204685941609E-5</v>
      </c>
      <c r="Q46" s="1282">
        <v>7.5832328439746108E-4</v>
      </c>
      <c r="R46" s="1282">
        <v>1.1473179682624907E-3</v>
      </c>
      <c r="S46" s="1282">
        <v>4.8411858022770856E-5</v>
      </c>
      <c r="T46" s="1284">
        <v>1.4921446122096184E-4</v>
      </c>
      <c r="U46" s="599" t="s">
        <v>1415</v>
      </c>
      <c r="V46" s="1266"/>
      <c r="W46" s="1266"/>
      <c r="X46" s="1266"/>
      <c r="Y46" s="1266"/>
      <c r="Z46" s="1266"/>
      <c r="AA46" s="1266"/>
      <c r="AB46" s="1266"/>
      <c r="AC46" s="1266"/>
      <c r="AD46" s="1266"/>
      <c r="AE46" s="1266"/>
      <c r="AF46" s="1266"/>
      <c r="AG46" s="1266"/>
    </row>
    <row r="47" spans="1:33" s="966" customFormat="1" ht="30.75" customHeight="1" x14ac:dyDescent="0.2">
      <c r="A47" s="1266"/>
      <c r="B47" s="1082" t="s">
        <v>1494</v>
      </c>
      <c r="C47" s="1281">
        <v>0.72781672033176059</v>
      </c>
      <c r="D47" s="1281">
        <v>0.92998579076896837</v>
      </c>
      <c r="E47" s="1281">
        <v>0.94007358370246785</v>
      </c>
      <c r="F47" s="1594">
        <v>0.96469836749327009</v>
      </c>
      <c r="G47" s="1594">
        <v>0.88857028191404619</v>
      </c>
      <c r="H47" s="1594">
        <v>0.89995429587630016</v>
      </c>
      <c r="I47" s="1283">
        <v>0.72139355478784195</v>
      </c>
      <c r="J47" s="1282">
        <v>0.89897657154819721</v>
      </c>
      <c r="K47" s="1282">
        <v>0.97677274558263338</v>
      </c>
      <c r="L47" s="1282">
        <v>0.37835137099241478</v>
      </c>
      <c r="M47" s="1282">
        <v>0.9581666133754777</v>
      </c>
      <c r="N47" s="1282">
        <v>0.95350679507880631</v>
      </c>
      <c r="O47" s="1282">
        <v>0.958297949968129</v>
      </c>
      <c r="P47" s="1282">
        <v>0.90168182004282749</v>
      </c>
      <c r="Q47" s="1282">
        <v>0.86658589656705864</v>
      </c>
      <c r="R47" s="1282">
        <v>0.89511311543065297</v>
      </c>
      <c r="S47" s="1282">
        <v>0.95961881846778518</v>
      </c>
      <c r="T47" s="1284">
        <v>0.94414663234606944</v>
      </c>
      <c r="U47" s="599" t="s">
        <v>1416</v>
      </c>
      <c r="V47" s="1266"/>
      <c r="W47" s="1266"/>
      <c r="X47" s="1266"/>
      <c r="Y47" s="1266"/>
      <c r="Z47" s="1266"/>
      <c r="AA47" s="1266"/>
      <c r="AB47" s="1266"/>
      <c r="AC47" s="1266"/>
      <c r="AD47" s="1266"/>
      <c r="AE47" s="1266"/>
      <c r="AF47" s="1266"/>
      <c r="AG47" s="1266"/>
    </row>
    <row r="48" spans="1:33" s="966" customFormat="1" ht="30.75" customHeight="1" x14ac:dyDescent="0.2">
      <c r="A48" s="1266"/>
      <c r="B48" s="1082" t="s">
        <v>1409</v>
      </c>
      <c r="C48" s="1281">
        <v>0.25691498234381521</v>
      </c>
      <c r="D48" s="1281">
        <v>4.3909149809902945E-2</v>
      </c>
      <c r="E48" s="1281">
        <v>3.5763083231205986E-2</v>
      </c>
      <c r="F48" s="1594">
        <v>3.3439479471101194E-2</v>
      </c>
      <c r="G48" s="1594">
        <v>5.0923275987268361E-2</v>
      </c>
      <c r="H48" s="1594">
        <v>1.5843501451655102E-2</v>
      </c>
      <c r="I48" s="1283">
        <v>4.2142382733586694E-3</v>
      </c>
      <c r="J48" s="1282">
        <v>3.515270416115391E-2</v>
      </c>
      <c r="K48" s="1282">
        <v>4.8847435398744962E-3</v>
      </c>
      <c r="L48" s="1282">
        <v>3.6485403573934456E-3</v>
      </c>
      <c r="M48" s="1282">
        <v>1.5512209547552414E-2</v>
      </c>
      <c r="N48" s="1282">
        <v>1.2633394221137897E-2</v>
      </c>
      <c r="O48" s="1282">
        <v>2.4620999070382649E-2</v>
      </c>
      <c r="P48" s="1282">
        <v>2.8044139775345742E-2</v>
      </c>
      <c r="Q48" s="1282">
        <v>1.3565573862982943E-2</v>
      </c>
      <c r="R48" s="1282">
        <v>4.0677469673867095E-2</v>
      </c>
      <c r="S48" s="1282">
        <v>9.0548805086115031E-3</v>
      </c>
      <c r="T48" s="1284">
        <v>2.7909207777075486E-2</v>
      </c>
      <c r="U48" s="599" t="s">
        <v>1417</v>
      </c>
      <c r="V48" s="1266"/>
      <c r="W48" s="1266"/>
      <c r="X48" s="1266"/>
      <c r="Y48" s="1266"/>
      <c r="Z48" s="1266"/>
      <c r="AA48" s="1266"/>
      <c r="AB48" s="1266"/>
      <c r="AC48" s="1266"/>
      <c r="AD48" s="1266"/>
      <c r="AE48" s="1266"/>
      <c r="AF48" s="1266"/>
      <c r="AG48" s="1266"/>
    </row>
    <row r="49" spans="1:33" s="966" customFormat="1" ht="30.75" customHeight="1" x14ac:dyDescent="0.2">
      <c r="A49" s="1266"/>
      <c r="B49" s="1082" t="s">
        <v>1410</v>
      </c>
      <c r="C49" s="1281">
        <v>0</v>
      </c>
      <c r="D49" s="1281">
        <v>0</v>
      </c>
      <c r="E49" s="1281">
        <v>0</v>
      </c>
      <c r="F49" s="1594">
        <v>0</v>
      </c>
      <c r="G49" s="1594">
        <v>0</v>
      </c>
      <c r="H49" s="1594">
        <v>0</v>
      </c>
      <c r="I49" s="1283">
        <v>0</v>
      </c>
      <c r="J49" s="1282">
        <v>0</v>
      </c>
      <c r="K49" s="1282">
        <v>0</v>
      </c>
      <c r="L49" s="1282">
        <v>0</v>
      </c>
      <c r="M49" s="1282">
        <v>0</v>
      </c>
      <c r="N49" s="1282">
        <v>0</v>
      </c>
      <c r="O49" s="1282">
        <v>0</v>
      </c>
      <c r="P49" s="1282">
        <v>0</v>
      </c>
      <c r="Q49" s="1282">
        <v>0</v>
      </c>
      <c r="R49" s="1282">
        <v>0</v>
      </c>
      <c r="S49" s="1282">
        <v>0</v>
      </c>
      <c r="T49" s="1284">
        <v>0</v>
      </c>
      <c r="U49" s="599" t="s">
        <v>1418</v>
      </c>
      <c r="V49" s="1266"/>
      <c r="W49" s="1266"/>
      <c r="X49" s="1266"/>
      <c r="Y49" s="1266"/>
      <c r="Z49" s="1266"/>
      <c r="AA49" s="1266"/>
      <c r="AB49" s="1266"/>
      <c r="AC49" s="1266"/>
      <c r="AD49" s="1266"/>
      <c r="AE49" s="1266"/>
      <c r="AF49" s="1266"/>
      <c r="AG49" s="1266"/>
    </row>
    <row r="50" spans="1:33" s="966" customFormat="1" ht="30.75" customHeight="1" x14ac:dyDescent="0.2">
      <c r="A50" s="1266"/>
      <c r="B50" s="1082" t="s">
        <v>1907</v>
      </c>
      <c r="C50" s="1281">
        <v>0</v>
      </c>
      <c r="D50" s="1281">
        <v>0</v>
      </c>
      <c r="E50" s="1281">
        <v>0</v>
      </c>
      <c r="F50" s="1594">
        <v>0</v>
      </c>
      <c r="G50" s="1594">
        <v>5.062984941467847E-2</v>
      </c>
      <c r="H50" s="1594">
        <v>5.161585698610089E-2</v>
      </c>
      <c r="I50" s="1283">
        <v>0.26432010006915474</v>
      </c>
      <c r="J50" s="1282">
        <v>3.0158706394393494E-2</v>
      </c>
      <c r="K50" s="1282">
        <v>1.3109278879406928E-2</v>
      </c>
      <c r="L50" s="1282">
        <v>0.60829207661731166</v>
      </c>
      <c r="M50" s="1282">
        <v>7.3398270928060824E-3</v>
      </c>
      <c r="N50" s="1282">
        <v>1.6494473757637625E-6</v>
      </c>
      <c r="O50" s="1282">
        <v>0</v>
      </c>
      <c r="P50" s="1282">
        <v>0</v>
      </c>
      <c r="Q50" s="1282">
        <v>0</v>
      </c>
      <c r="R50" s="1282">
        <v>0</v>
      </c>
      <c r="S50" s="1282">
        <v>0</v>
      </c>
      <c r="T50" s="1284">
        <v>0</v>
      </c>
      <c r="U50" s="599" t="s">
        <v>1908</v>
      </c>
      <c r="V50" s="1266"/>
      <c r="W50" s="1266"/>
      <c r="X50" s="1266"/>
      <c r="Y50" s="1266"/>
      <c r="Z50" s="1266"/>
      <c r="AA50" s="1266"/>
      <c r="AB50" s="1266"/>
      <c r="AC50" s="1266"/>
      <c r="AD50" s="1266"/>
      <c r="AE50" s="1266"/>
      <c r="AF50" s="1266"/>
      <c r="AG50" s="1266"/>
    </row>
    <row r="51" spans="1:33" s="966" customFormat="1" ht="30.75" customHeight="1" thickBot="1" x14ac:dyDescent="0.25">
      <c r="A51" s="1266"/>
      <c r="B51" s="1285"/>
      <c r="C51" s="1635"/>
      <c r="D51" s="1636"/>
      <c r="E51" s="1636"/>
      <c r="F51" s="1636"/>
      <c r="G51" s="1595"/>
      <c r="H51" s="1595"/>
      <c r="I51" s="1287"/>
      <c r="J51" s="1286"/>
      <c r="K51" s="1286"/>
      <c r="L51" s="1286"/>
      <c r="M51" s="1286"/>
      <c r="N51" s="1286"/>
      <c r="O51" s="1286"/>
      <c r="P51" s="1286"/>
      <c r="Q51" s="1286"/>
      <c r="R51" s="1286"/>
      <c r="S51" s="1286"/>
      <c r="T51" s="1288"/>
      <c r="U51" s="1488"/>
      <c r="V51" s="1266"/>
    </row>
    <row r="52" spans="1:33" ht="10.5" customHeight="1" thickTop="1" x14ac:dyDescent="0.65">
      <c r="V52" s="92"/>
    </row>
    <row r="53" spans="1:33" s="412" customFormat="1" ht="19.5" customHeight="1" x14ac:dyDescent="0.5">
      <c r="B53" s="330" t="s">
        <v>1541</v>
      </c>
      <c r="U53" s="330" t="s">
        <v>1540</v>
      </c>
      <c r="V53" s="466"/>
    </row>
    <row r="54" spans="1:33" s="412" customFormat="1" ht="22.5" x14ac:dyDescent="0.5">
      <c r="B54" s="352" t="s">
        <v>1623</v>
      </c>
      <c r="U54" s="410" t="s">
        <v>1624</v>
      </c>
      <c r="V54" s="466"/>
    </row>
    <row r="56" spans="1:33" ht="23.25" x14ac:dyDescent="0.5">
      <c r="C56" s="111"/>
      <c r="D56" s="111"/>
      <c r="E56" s="111"/>
      <c r="F56" s="111"/>
      <c r="G56" s="111"/>
      <c r="H56" s="111"/>
      <c r="I56" s="1528"/>
      <c r="J56" s="1528"/>
      <c r="K56" s="1528"/>
      <c r="L56" s="1528"/>
      <c r="M56" s="1528"/>
      <c r="N56" s="1528"/>
      <c r="O56" s="1528"/>
      <c r="P56" s="1528"/>
      <c r="Q56" s="1528"/>
      <c r="R56" s="1528"/>
      <c r="S56" s="1528"/>
      <c r="T56" s="1528"/>
    </row>
    <row r="57" spans="1:33" ht="23.25" x14ac:dyDescent="0.5">
      <c r="C57" s="111"/>
      <c r="D57" s="111"/>
      <c r="E57" s="111"/>
      <c r="F57" s="111"/>
      <c r="G57" s="111"/>
      <c r="H57" s="111"/>
      <c r="I57" s="1528"/>
      <c r="J57" s="1528"/>
      <c r="K57" s="1528"/>
      <c r="L57" s="1528"/>
      <c r="M57" s="1528"/>
      <c r="N57" s="1528"/>
      <c r="O57" s="1528"/>
      <c r="P57" s="1528"/>
      <c r="Q57" s="1528"/>
      <c r="R57" s="1528"/>
      <c r="S57" s="1528"/>
      <c r="T57" s="1528"/>
    </row>
    <row r="58" spans="1:33" ht="23.25" x14ac:dyDescent="0.5">
      <c r="C58" s="111"/>
      <c r="D58" s="111"/>
      <c r="E58" s="111"/>
      <c r="F58" s="111"/>
      <c r="G58" s="111"/>
      <c r="H58" s="111"/>
      <c r="I58" s="1528"/>
      <c r="J58" s="1528"/>
      <c r="K58" s="1528"/>
      <c r="L58" s="1528"/>
      <c r="M58" s="1528"/>
      <c r="N58" s="1528"/>
      <c r="O58" s="1528"/>
      <c r="P58" s="1528"/>
      <c r="Q58" s="1528"/>
      <c r="R58" s="1528"/>
      <c r="S58" s="1528"/>
      <c r="T58" s="1528"/>
    </row>
    <row r="59" spans="1:33" ht="23.25" x14ac:dyDescent="0.5">
      <c r="C59" s="111"/>
      <c r="D59" s="111"/>
      <c r="E59" s="111"/>
      <c r="F59" s="111"/>
      <c r="G59" s="111"/>
      <c r="H59" s="111"/>
      <c r="I59" s="1528"/>
      <c r="J59" s="1528"/>
      <c r="K59" s="1528"/>
      <c r="L59" s="1528"/>
      <c r="M59" s="1528"/>
      <c r="N59" s="1528"/>
      <c r="O59" s="1528"/>
      <c r="P59" s="1528"/>
      <c r="Q59" s="1528"/>
      <c r="R59" s="1528"/>
      <c r="S59" s="1528"/>
      <c r="T59" s="1528"/>
    </row>
    <row r="60" spans="1:33" ht="23.25" x14ac:dyDescent="0.5">
      <c r="C60" s="111"/>
      <c r="D60" s="111"/>
      <c r="E60" s="111"/>
      <c r="F60" s="111"/>
      <c r="G60" s="111"/>
      <c r="H60" s="111"/>
      <c r="I60" s="1528"/>
      <c r="J60" s="1528"/>
      <c r="K60" s="1528"/>
      <c r="L60" s="1528"/>
      <c r="M60" s="1528"/>
      <c r="N60" s="1528"/>
      <c r="O60" s="1528"/>
      <c r="P60" s="1528"/>
      <c r="Q60" s="1528"/>
      <c r="R60" s="1528"/>
      <c r="S60" s="1528"/>
      <c r="T60" s="1528"/>
    </row>
    <row r="61" spans="1:33" ht="23.25" x14ac:dyDescent="0.5">
      <c r="C61" s="111"/>
      <c r="D61" s="111"/>
      <c r="E61" s="111"/>
      <c r="F61" s="111"/>
      <c r="G61" s="111"/>
      <c r="H61" s="111"/>
      <c r="I61" s="1528"/>
      <c r="J61" s="1528"/>
      <c r="K61" s="1528"/>
      <c r="L61" s="1528"/>
      <c r="M61" s="1528"/>
      <c r="N61" s="1528"/>
      <c r="O61" s="1528"/>
      <c r="P61" s="1528"/>
      <c r="Q61" s="1528"/>
      <c r="R61" s="1528"/>
      <c r="S61" s="1528"/>
      <c r="T61" s="1528"/>
    </row>
    <row r="62" spans="1:33" ht="23.25" x14ac:dyDescent="0.5">
      <c r="C62" s="111"/>
      <c r="D62" s="111"/>
      <c r="E62" s="111"/>
      <c r="F62" s="111"/>
      <c r="G62" s="111"/>
      <c r="H62" s="111"/>
      <c r="I62" s="1528"/>
      <c r="J62" s="1528"/>
      <c r="K62" s="1528"/>
      <c r="L62" s="1528"/>
      <c r="M62" s="1528"/>
      <c r="N62" s="1528"/>
      <c r="O62" s="1528"/>
      <c r="P62" s="1528"/>
      <c r="Q62" s="1528"/>
      <c r="R62" s="1528"/>
      <c r="S62" s="1528"/>
      <c r="T62" s="1528"/>
    </row>
    <row r="63" spans="1:33" ht="23.25" x14ac:dyDescent="0.5">
      <c r="C63" s="111"/>
      <c r="D63" s="111"/>
      <c r="E63" s="111"/>
      <c r="F63" s="111"/>
      <c r="G63" s="111"/>
      <c r="H63" s="111"/>
      <c r="I63" s="1528"/>
      <c r="J63" s="1528"/>
      <c r="K63" s="1528"/>
      <c r="L63" s="1528"/>
      <c r="M63" s="1528"/>
      <c r="N63" s="1528"/>
      <c r="O63" s="1528"/>
      <c r="P63" s="1528"/>
      <c r="Q63" s="1528"/>
      <c r="R63" s="1528"/>
      <c r="S63" s="1528"/>
      <c r="T63" s="1528"/>
    </row>
    <row r="64" spans="1:33" ht="23.25" x14ac:dyDescent="0.5">
      <c r="C64" s="111"/>
      <c r="D64" s="111"/>
      <c r="E64" s="111"/>
      <c r="F64" s="111"/>
      <c r="G64" s="111"/>
      <c r="H64" s="111"/>
      <c r="I64" s="1528"/>
      <c r="J64" s="1528"/>
      <c r="K64" s="1528"/>
      <c r="L64" s="1528"/>
      <c r="M64" s="1528"/>
      <c r="N64" s="1528"/>
      <c r="O64" s="1528"/>
      <c r="P64" s="1528"/>
      <c r="Q64" s="1528"/>
      <c r="R64" s="1528"/>
      <c r="S64" s="1528"/>
      <c r="T64" s="1528"/>
    </row>
    <row r="65" spans="3:20" ht="23.25" x14ac:dyDescent="0.5">
      <c r="C65" s="111"/>
      <c r="D65" s="111"/>
      <c r="E65" s="111"/>
      <c r="F65" s="111"/>
      <c r="G65" s="111"/>
      <c r="H65" s="111"/>
      <c r="I65" s="1528"/>
      <c r="J65" s="1528"/>
      <c r="K65" s="1528"/>
      <c r="L65" s="1528"/>
      <c r="M65" s="1528"/>
      <c r="N65" s="1528"/>
      <c r="O65" s="1528"/>
      <c r="P65" s="1528"/>
      <c r="Q65" s="1528"/>
      <c r="R65" s="1528"/>
      <c r="S65" s="1528"/>
      <c r="T65" s="1528"/>
    </row>
    <row r="66" spans="3:20" ht="23.25" x14ac:dyDescent="0.5">
      <c r="C66" s="111"/>
      <c r="D66" s="111"/>
      <c r="E66" s="111"/>
      <c r="F66" s="111"/>
      <c r="G66" s="111"/>
      <c r="H66" s="111"/>
      <c r="I66" s="1528"/>
      <c r="J66" s="1528"/>
      <c r="K66" s="1528"/>
      <c r="L66" s="1528"/>
      <c r="M66" s="1528"/>
      <c r="N66" s="1528"/>
      <c r="O66" s="1528"/>
      <c r="P66" s="1528"/>
      <c r="Q66" s="1528"/>
      <c r="R66" s="1528"/>
      <c r="S66" s="1528"/>
      <c r="T66" s="1528"/>
    </row>
    <row r="67" spans="3:20" ht="23.25" x14ac:dyDescent="0.5">
      <c r="C67" s="111"/>
      <c r="D67" s="111"/>
      <c r="E67" s="111"/>
      <c r="F67" s="111"/>
      <c r="G67" s="111"/>
      <c r="H67" s="111"/>
      <c r="I67" s="1528"/>
      <c r="J67" s="1528"/>
      <c r="K67" s="1528"/>
      <c r="L67" s="1528"/>
      <c r="M67" s="1528"/>
      <c r="N67" s="1528"/>
      <c r="O67" s="1528"/>
      <c r="P67" s="1528"/>
      <c r="Q67" s="1528"/>
      <c r="R67" s="1528"/>
      <c r="S67" s="1528"/>
      <c r="T67" s="1528"/>
    </row>
    <row r="68" spans="3:20" ht="23.25" x14ac:dyDescent="0.5">
      <c r="C68" s="111"/>
      <c r="D68" s="111"/>
      <c r="E68" s="111"/>
      <c r="F68" s="111"/>
      <c r="G68" s="111"/>
      <c r="H68" s="111"/>
      <c r="I68" s="1528"/>
      <c r="J68" s="1528"/>
      <c r="K68" s="1528"/>
      <c r="L68" s="1528"/>
      <c r="M68" s="1528"/>
      <c r="N68" s="1528"/>
      <c r="O68" s="1528"/>
      <c r="P68" s="1528"/>
      <c r="Q68" s="1528"/>
      <c r="R68" s="1528"/>
      <c r="S68" s="1528"/>
      <c r="T68" s="1528"/>
    </row>
    <row r="69" spans="3:20" ht="23.25" x14ac:dyDescent="0.5">
      <c r="C69" s="111"/>
      <c r="D69" s="111"/>
      <c r="E69" s="111"/>
      <c r="F69" s="111"/>
      <c r="G69" s="111"/>
      <c r="H69" s="111"/>
      <c r="I69" s="1528"/>
      <c r="J69" s="1528"/>
      <c r="K69" s="1528"/>
      <c r="L69" s="1528"/>
      <c r="M69" s="1528"/>
      <c r="N69" s="1528"/>
      <c r="O69" s="1528"/>
      <c r="P69" s="1528"/>
      <c r="Q69" s="1528"/>
      <c r="R69" s="1528"/>
      <c r="S69" s="1528"/>
      <c r="T69" s="1528"/>
    </row>
    <row r="70" spans="3:20" ht="23.25" x14ac:dyDescent="0.5">
      <c r="C70" s="111"/>
      <c r="D70" s="111"/>
      <c r="E70" s="111"/>
      <c r="F70" s="111"/>
      <c r="G70" s="111"/>
      <c r="H70" s="111"/>
      <c r="I70" s="1528"/>
      <c r="J70" s="1528"/>
      <c r="K70" s="1528"/>
      <c r="L70" s="1528"/>
      <c r="M70" s="1528"/>
      <c r="N70" s="1528"/>
      <c r="O70" s="1528"/>
      <c r="P70" s="1528"/>
      <c r="Q70" s="1528"/>
      <c r="R70" s="1528"/>
      <c r="S70" s="1528"/>
      <c r="T70" s="1528"/>
    </row>
    <row r="71" spans="3:20" ht="23.25" x14ac:dyDescent="0.5">
      <c r="C71" s="111"/>
      <c r="D71" s="111"/>
      <c r="E71" s="111"/>
      <c r="F71" s="111"/>
      <c r="G71" s="111"/>
      <c r="H71" s="111"/>
      <c r="I71" s="1528"/>
      <c r="J71" s="1528"/>
      <c r="K71" s="1528"/>
      <c r="L71" s="1528"/>
      <c r="M71" s="1528"/>
      <c r="N71" s="1528"/>
      <c r="O71" s="1528"/>
      <c r="P71" s="1528"/>
      <c r="Q71" s="1528"/>
      <c r="R71" s="1528"/>
      <c r="S71" s="1528"/>
      <c r="T71" s="1528"/>
    </row>
    <row r="72" spans="3:20" ht="23.25" x14ac:dyDescent="0.5">
      <c r="C72" s="111"/>
      <c r="D72" s="111"/>
      <c r="E72" s="111"/>
      <c r="F72" s="111"/>
      <c r="G72" s="111"/>
      <c r="H72" s="111"/>
      <c r="I72" s="1528"/>
      <c r="J72" s="1528"/>
      <c r="K72" s="1528"/>
      <c r="L72" s="1528"/>
      <c r="M72" s="1528"/>
      <c r="N72" s="1528"/>
      <c r="O72" s="1528"/>
      <c r="P72" s="1528"/>
      <c r="Q72" s="1528"/>
      <c r="R72" s="1528"/>
      <c r="S72" s="1528"/>
      <c r="T72" s="1528"/>
    </row>
    <row r="73" spans="3:20" ht="23.25" x14ac:dyDescent="0.5">
      <c r="C73" s="111"/>
      <c r="D73" s="111"/>
      <c r="E73" s="111"/>
      <c r="F73" s="111"/>
      <c r="G73" s="111"/>
      <c r="H73" s="111"/>
      <c r="I73" s="1528"/>
      <c r="J73" s="1528"/>
      <c r="K73" s="1528"/>
      <c r="L73" s="1528"/>
      <c r="M73" s="1528"/>
      <c r="N73" s="1528"/>
      <c r="O73" s="1528"/>
      <c r="P73" s="1528"/>
      <c r="Q73" s="1528"/>
      <c r="R73" s="1528"/>
      <c r="S73" s="1528"/>
      <c r="T73" s="1528"/>
    </row>
    <row r="74" spans="3:20" ht="23.25" x14ac:dyDescent="0.5">
      <c r="C74" s="111"/>
      <c r="D74" s="111"/>
      <c r="E74" s="111"/>
      <c r="F74" s="111"/>
      <c r="G74" s="111"/>
      <c r="H74" s="111"/>
      <c r="I74" s="1528"/>
      <c r="J74" s="1528"/>
      <c r="K74" s="1528"/>
      <c r="L74" s="1528"/>
      <c r="M74" s="1528"/>
      <c r="N74" s="1528"/>
      <c r="O74" s="1528"/>
      <c r="P74" s="1528"/>
      <c r="Q74" s="1528"/>
      <c r="R74" s="1528"/>
      <c r="S74" s="1528"/>
      <c r="T74" s="1528"/>
    </row>
    <row r="75" spans="3:20" ht="23.25" x14ac:dyDescent="0.5">
      <c r="C75" s="111"/>
      <c r="D75" s="111"/>
      <c r="E75" s="111"/>
      <c r="F75" s="111"/>
      <c r="G75" s="111"/>
      <c r="H75" s="111"/>
      <c r="I75" s="1528"/>
      <c r="J75" s="1528"/>
      <c r="K75" s="1528"/>
      <c r="L75" s="1528"/>
      <c r="M75" s="1528"/>
      <c r="N75" s="1528"/>
      <c r="O75" s="1528"/>
      <c r="P75" s="1528"/>
      <c r="Q75" s="1528"/>
      <c r="R75" s="1528"/>
      <c r="S75" s="1528"/>
      <c r="T75" s="1528"/>
    </row>
    <row r="76" spans="3:20" ht="23.25" x14ac:dyDescent="0.5">
      <c r="C76" s="111"/>
      <c r="D76" s="111"/>
      <c r="E76" s="111"/>
      <c r="F76" s="111"/>
      <c r="G76" s="111"/>
      <c r="H76" s="111"/>
      <c r="I76" s="1528"/>
      <c r="J76" s="1528"/>
      <c r="K76" s="1528"/>
      <c r="L76" s="1528"/>
      <c r="M76" s="1528"/>
      <c r="N76" s="1528"/>
      <c r="O76" s="1528"/>
      <c r="P76" s="1528"/>
      <c r="Q76" s="1528"/>
      <c r="R76" s="1528"/>
      <c r="S76" s="1528"/>
      <c r="T76" s="1528"/>
    </row>
    <row r="77" spans="3:20" ht="23.25" x14ac:dyDescent="0.5">
      <c r="C77" s="111"/>
      <c r="D77" s="111"/>
      <c r="E77" s="111"/>
      <c r="F77" s="111"/>
      <c r="G77" s="111"/>
      <c r="H77" s="111"/>
      <c r="I77" s="1528"/>
      <c r="J77" s="1528"/>
      <c r="K77" s="1528"/>
      <c r="L77" s="1528"/>
      <c r="M77" s="1528"/>
      <c r="N77" s="1528"/>
      <c r="O77" s="1528"/>
      <c r="P77" s="1528"/>
      <c r="Q77" s="1528"/>
      <c r="R77" s="1528"/>
      <c r="S77" s="1528"/>
      <c r="T77" s="1528"/>
    </row>
    <row r="78" spans="3:20" ht="23.25" x14ac:dyDescent="0.5">
      <c r="C78" s="111"/>
      <c r="D78" s="111"/>
      <c r="E78" s="111"/>
      <c r="F78" s="111"/>
      <c r="G78" s="111"/>
      <c r="H78" s="111"/>
      <c r="I78" s="1528"/>
      <c r="J78" s="1528"/>
      <c r="K78" s="1528"/>
      <c r="L78" s="1528"/>
      <c r="M78" s="1528"/>
      <c r="N78" s="1528"/>
      <c r="O78" s="1528"/>
      <c r="P78" s="1528"/>
      <c r="Q78" s="1528"/>
      <c r="R78" s="1528"/>
      <c r="S78" s="1528"/>
      <c r="T78" s="1528"/>
    </row>
    <row r="79" spans="3:20" ht="23.25" x14ac:dyDescent="0.5">
      <c r="C79" s="111"/>
      <c r="D79" s="111"/>
      <c r="E79" s="111"/>
      <c r="F79" s="111"/>
      <c r="G79" s="111"/>
      <c r="H79" s="111"/>
      <c r="I79" s="1528"/>
      <c r="J79" s="1528"/>
      <c r="K79" s="1528"/>
      <c r="L79" s="1528"/>
      <c r="M79" s="1528"/>
      <c r="N79" s="1528"/>
      <c r="O79" s="1528"/>
      <c r="P79" s="1528"/>
      <c r="Q79" s="1528"/>
      <c r="R79" s="1528"/>
      <c r="S79" s="1528"/>
      <c r="T79" s="1528"/>
    </row>
    <row r="80" spans="3:20" ht="23.25" x14ac:dyDescent="0.5">
      <c r="C80" s="111"/>
      <c r="D80" s="111"/>
      <c r="E80" s="111"/>
      <c r="F80" s="111"/>
      <c r="G80" s="111"/>
      <c r="H80" s="111"/>
      <c r="I80" s="1528"/>
      <c r="J80" s="1528"/>
      <c r="K80" s="1528"/>
      <c r="L80" s="1528"/>
      <c r="M80" s="1528"/>
      <c r="N80" s="1528"/>
      <c r="O80" s="1528"/>
      <c r="P80" s="1528"/>
      <c r="Q80" s="1528"/>
      <c r="R80" s="1528"/>
      <c r="S80" s="1528"/>
      <c r="T80" s="1528"/>
    </row>
    <row r="81" spans="3:20" ht="23.25" x14ac:dyDescent="0.5">
      <c r="C81" s="111"/>
      <c r="D81" s="111"/>
      <c r="E81" s="111"/>
      <c r="F81" s="111"/>
      <c r="G81" s="111"/>
      <c r="H81" s="111"/>
      <c r="I81" s="1528"/>
      <c r="J81" s="1528"/>
      <c r="K81" s="1528"/>
      <c r="L81" s="1528"/>
      <c r="M81" s="1528"/>
      <c r="N81" s="1528"/>
      <c r="O81" s="1528"/>
      <c r="P81" s="1528"/>
      <c r="Q81" s="1528"/>
      <c r="R81" s="1528"/>
      <c r="S81" s="1528"/>
      <c r="T81" s="1528"/>
    </row>
    <row r="82" spans="3:20" ht="23.25" x14ac:dyDescent="0.5">
      <c r="C82" s="111"/>
      <c r="D82" s="111"/>
      <c r="E82" s="111"/>
      <c r="F82" s="111"/>
      <c r="G82" s="111"/>
      <c r="H82" s="111"/>
      <c r="I82" s="1528"/>
      <c r="J82" s="1528"/>
      <c r="K82" s="1528"/>
      <c r="L82" s="1528"/>
      <c r="M82" s="1528"/>
      <c r="N82" s="1528"/>
      <c r="O82" s="1528"/>
      <c r="P82" s="1528"/>
      <c r="Q82" s="1528"/>
      <c r="R82" s="1528"/>
      <c r="S82" s="1528"/>
      <c r="T82" s="1528"/>
    </row>
    <row r="83" spans="3:20" ht="23.25" x14ac:dyDescent="0.5">
      <c r="C83" s="111"/>
      <c r="D83" s="111"/>
      <c r="E83" s="111"/>
      <c r="F83" s="111"/>
      <c r="G83" s="111"/>
      <c r="H83" s="111"/>
      <c r="I83" s="1528"/>
      <c r="J83" s="1528"/>
      <c r="K83" s="1528"/>
      <c r="L83" s="1528"/>
      <c r="M83" s="1528"/>
      <c r="N83" s="1528"/>
      <c r="O83" s="1528"/>
      <c r="P83" s="1528"/>
      <c r="Q83" s="1528"/>
      <c r="R83" s="1528"/>
      <c r="S83" s="1528"/>
      <c r="T83" s="1528"/>
    </row>
    <row r="84" spans="3:20" ht="23.25" x14ac:dyDescent="0.5">
      <c r="C84" s="111"/>
      <c r="D84" s="111"/>
      <c r="E84" s="111"/>
      <c r="F84" s="111"/>
      <c r="G84" s="111"/>
      <c r="H84" s="111"/>
      <c r="I84" s="1528"/>
      <c r="J84" s="1528"/>
      <c r="K84" s="1528"/>
      <c r="L84" s="1528"/>
      <c r="M84" s="1528"/>
      <c r="N84" s="1528"/>
      <c r="O84" s="1528"/>
      <c r="P84" s="1528"/>
      <c r="Q84" s="1528"/>
      <c r="R84" s="1528"/>
      <c r="S84" s="1528"/>
      <c r="T84" s="1528"/>
    </row>
    <row r="85" spans="3:20" ht="23.25" x14ac:dyDescent="0.5">
      <c r="C85" s="111"/>
      <c r="D85" s="111"/>
      <c r="E85" s="111"/>
      <c r="F85" s="111"/>
      <c r="G85" s="111"/>
      <c r="H85" s="111"/>
      <c r="I85" s="1528"/>
      <c r="J85" s="1528"/>
      <c r="K85" s="1528"/>
      <c r="L85" s="1528"/>
      <c r="M85" s="1528"/>
      <c r="N85" s="1528"/>
      <c r="O85" s="1528"/>
      <c r="P85" s="1528"/>
      <c r="Q85" s="1528"/>
      <c r="R85" s="1528"/>
      <c r="S85" s="1528"/>
      <c r="T85" s="1528"/>
    </row>
    <row r="86" spans="3:20" ht="23.25" x14ac:dyDescent="0.5">
      <c r="C86" s="111"/>
      <c r="D86" s="111"/>
      <c r="E86" s="111"/>
      <c r="F86" s="111"/>
      <c r="G86" s="111"/>
      <c r="H86" s="111"/>
      <c r="I86" s="1528"/>
      <c r="J86" s="1528"/>
      <c r="K86" s="1528"/>
      <c r="L86" s="1528"/>
      <c r="M86" s="1528"/>
      <c r="N86" s="1528"/>
      <c r="O86" s="1528"/>
      <c r="P86" s="1528"/>
      <c r="Q86" s="1528"/>
      <c r="R86" s="1528"/>
      <c r="S86" s="1528"/>
      <c r="T86" s="1528"/>
    </row>
    <row r="87" spans="3:20" ht="23.25" x14ac:dyDescent="0.5">
      <c r="C87" s="111"/>
      <c r="D87" s="111"/>
      <c r="E87" s="111"/>
      <c r="F87" s="111"/>
      <c r="G87" s="111"/>
      <c r="H87" s="111"/>
      <c r="I87" s="1528"/>
      <c r="J87" s="1528"/>
      <c r="K87" s="1528"/>
      <c r="L87" s="1528"/>
      <c r="M87" s="1528"/>
      <c r="N87" s="1528"/>
      <c r="O87" s="1528"/>
      <c r="P87" s="1528"/>
      <c r="Q87" s="1528"/>
      <c r="R87" s="1528"/>
      <c r="S87" s="1528"/>
      <c r="T87" s="1528"/>
    </row>
    <row r="88" spans="3:20" ht="23.25" x14ac:dyDescent="0.5">
      <c r="C88" s="111"/>
      <c r="D88" s="111"/>
      <c r="E88" s="111"/>
      <c r="F88" s="111"/>
      <c r="G88" s="111"/>
      <c r="H88" s="111"/>
      <c r="I88" s="1528"/>
      <c r="J88" s="1528"/>
      <c r="K88" s="1528"/>
      <c r="L88" s="1528"/>
      <c r="M88" s="1528"/>
      <c r="N88" s="1528"/>
      <c r="O88" s="1528"/>
      <c r="P88" s="1528"/>
      <c r="Q88" s="1528"/>
      <c r="R88" s="1528"/>
      <c r="S88" s="1528"/>
      <c r="T88" s="1528"/>
    </row>
    <row r="89" spans="3:20" ht="23.25" x14ac:dyDescent="0.5">
      <c r="C89" s="111"/>
      <c r="D89" s="111"/>
      <c r="E89" s="111"/>
      <c r="F89" s="111"/>
      <c r="G89" s="111"/>
      <c r="H89" s="111"/>
      <c r="I89" s="1528"/>
      <c r="J89" s="1528"/>
      <c r="K89" s="1528"/>
      <c r="L89" s="1528"/>
      <c r="M89" s="1528"/>
      <c r="N89" s="1528"/>
      <c r="O89" s="1528"/>
      <c r="P89" s="1528"/>
      <c r="Q89" s="1528"/>
      <c r="R89" s="1528"/>
      <c r="S89" s="1528"/>
      <c r="T89" s="1528"/>
    </row>
    <row r="90" spans="3:20" ht="23.25" x14ac:dyDescent="0.5">
      <c r="C90" s="111"/>
      <c r="D90" s="111"/>
      <c r="E90" s="111"/>
      <c r="F90" s="111"/>
      <c r="G90" s="111"/>
      <c r="H90" s="111"/>
      <c r="I90" s="1528"/>
      <c r="J90" s="1528"/>
      <c r="K90" s="1528"/>
      <c r="L90" s="1528"/>
      <c r="M90" s="1528"/>
      <c r="N90" s="1528"/>
      <c r="O90" s="1528"/>
      <c r="P90" s="1528"/>
      <c r="Q90" s="1528"/>
      <c r="R90" s="1528"/>
      <c r="S90" s="1528"/>
      <c r="T90" s="1528"/>
    </row>
    <row r="91" spans="3:20" ht="23.25" x14ac:dyDescent="0.5">
      <c r="C91" s="111"/>
      <c r="D91" s="111"/>
      <c r="E91" s="111"/>
      <c r="F91" s="111"/>
      <c r="G91" s="111"/>
      <c r="H91" s="111"/>
      <c r="I91" s="1528"/>
      <c r="J91" s="1528"/>
      <c r="K91" s="1528"/>
      <c r="L91" s="1528"/>
      <c r="M91" s="1528"/>
      <c r="N91" s="1528"/>
      <c r="O91" s="1528"/>
      <c r="P91" s="1528"/>
      <c r="Q91" s="1528"/>
      <c r="R91" s="1528"/>
      <c r="S91" s="1528"/>
      <c r="T91" s="1528"/>
    </row>
    <row r="92" spans="3:20" ht="23.25" x14ac:dyDescent="0.5">
      <c r="C92" s="111"/>
      <c r="D92" s="111"/>
      <c r="E92" s="111"/>
      <c r="F92" s="111"/>
      <c r="G92" s="111"/>
      <c r="H92" s="111"/>
      <c r="I92" s="111"/>
      <c r="J92" s="111"/>
      <c r="K92" s="111"/>
      <c r="L92" s="111"/>
      <c r="M92" s="111"/>
      <c r="N92" s="111"/>
      <c r="O92" s="111"/>
      <c r="P92" s="111"/>
      <c r="Q92" s="111"/>
      <c r="R92" s="111"/>
      <c r="S92" s="111"/>
      <c r="T92" s="111"/>
    </row>
    <row r="93" spans="3:20" ht="23.25" x14ac:dyDescent="0.5">
      <c r="C93" s="111"/>
      <c r="D93" s="111"/>
      <c r="E93" s="111"/>
      <c r="F93" s="111"/>
      <c r="G93" s="111"/>
      <c r="H93" s="111"/>
      <c r="I93" s="111"/>
      <c r="J93" s="111"/>
      <c r="K93" s="111"/>
      <c r="L93" s="111"/>
      <c r="M93" s="111"/>
      <c r="N93" s="111"/>
      <c r="O93" s="111"/>
      <c r="P93" s="111"/>
      <c r="Q93" s="111"/>
      <c r="R93" s="111"/>
      <c r="S93" s="111"/>
      <c r="T93" s="111"/>
    </row>
    <row r="94" spans="3:20" ht="23.25" x14ac:dyDescent="0.5">
      <c r="C94" s="111"/>
      <c r="D94" s="111"/>
      <c r="E94" s="111"/>
      <c r="F94" s="111"/>
      <c r="G94" s="111"/>
      <c r="H94" s="111"/>
      <c r="I94" s="111"/>
      <c r="J94" s="111"/>
      <c r="K94" s="111"/>
      <c r="L94" s="111"/>
      <c r="M94" s="111"/>
      <c r="N94" s="111"/>
      <c r="O94" s="111"/>
      <c r="P94" s="111"/>
      <c r="Q94" s="111"/>
      <c r="R94" s="111"/>
      <c r="S94" s="111"/>
      <c r="T94" s="111"/>
    </row>
    <row r="95" spans="3:20" ht="23.25" x14ac:dyDescent="0.5">
      <c r="C95" s="111"/>
      <c r="D95" s="111"/>
      <c r="E95" s="111"/>
      <c r="F95" s="111"/>
      <c r="G95" s="111"/>
      <c r="H95" s="111"/>
      <c r="I95" s="111"/>
      <c r="J95" s="111"/>
      <c r="K95" s="111"/>
      <c r="L95" s="111"/>
      <c r="M95" s="111"/>
      <c r="N95" s="111"/>
      <c r="O95" s="111"/>
      <c r="P95" s="111"/>
      <c r="Q95" s="111"/>
      <c r="R95" s="111"/>
      <c r="S95" s="111"/>
      <c r="T95" s="111"/>
    </row>
  </sheetData>
  <mergeCells count="12">
    <mergeCell ref="B3:F3"/>
    <mergeCell ref="B10:B12"/>
    <mergeCell ref="C10:C12"/>
    <mergeCell ref="D10:D12"/>
    <mergeCell ref="E10:E12"/>
    <mergeCell ref="F10:F12"/>
    <mergeCell ref="G10:G12"/>
    <mergeCell ref="I10:K10"/>
    <mergeCell ref="L10:T10"/>
    <mergeCell ref="H10:H12"/>
    <mergeCell ref="B4:K4"/>
    <mergeCell ref="L4:U4"/>
  </mergeCells>
  <printOptions horizontalCentered="1"/>
  <pageMargins left="0.196850393700787" right="0.196850393700787" top="0.39370078740157499" bottom="0.39370078740157499" header="0.511811023622047" footer="0.511811023622047"/>
  <pageSetup paperSize="9" scale="46" orientation="portrait" r:id="rId1"/>
  <headerFooter alignWithMargins="0">
    <oddFooter>&amp;C&amp;"Times New Roman,Regular"&amp;20- &amp;P+31 -</oddFooter>
  </headerFooter>
  <colBreaks count="1" manualBreakCount="1">
    <brk id="11" max="49"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2"/>
  <sheetViews>
    <sheetView rightToLeft="1" view="pageBreakPreview" zoomScale="50" zoomScaleNormal="50" zoomScaleSheetLayoutView="50" workbookViewId="0">
      <pane xSplit="3" ySplit="11" topLeftCell="D12" activePane="bottomRight" state="frozen"/>
      <selection pane="topRight"/>
      <selection pane="bottomLeft"/>
      <selection pane="bottomRight"/>
    </sheetView>
  </sheetViews>
  <sheetFormatPr defaultRowHeight="15" x14ac:dyDescent="0.35"/>
  <cols>
    <col min="1" max="1" width="9.140625" style="47"/>
    <col min="2" max="2" width="9.7109375" style="47" customWidth="1"/>
    <col min="3" max="3" width="23" style="47" bestFit="1" customWidth="1"/>
    <col min="4" max="6" width="21.85546875" style="47" customWidth="1"/>
    <col min="7" max="7" width="27.85546875" style="47" customWidth="1"/>
    <col min="8" max="8" width="24.140625" style="47" customWidth="1"/>
    <col min="9" max="9" width="30.5703125" style="47" customWidth="1"/>
    <col min="10" max="10" width="31.7109375" style="47" customWidth="1"/>
    <col min="11" max="11" width="26.85546875" style="47" customWidth="1"/>
    <col min="12" max="12" width="15.28515625" style="47" bestFit="1" customWidth="1"/>
    <col min="13" max="16384" width="9.140625" style="47"/>
  </cols>
  <sheetData>
    <row r="1" spans="2:15" s="75" customFormat="1" ht="19.5" customHeight="1" x14ac:dyDescent="0.65">
      <c r="C1" s="74"/>
      <c r="D1" s="74"/>
      <c r="E1" s="74"/>
      <c r="F1" s="74"/>
      <c r="G1" s="74"/>
      <c r="H1" s="74"/>
      <c r="I1" s="74"/>
      <c r="J1" s="74"/>
      <c r="K1" s="74"/>
      <c r="L1" s="74"/>
      <c r="M1" s="74"/>
      <c r="N1" s="74"/>
      <c r="O1" s="74"/>
    </row>
    <row r="2" spans="2:15" s="75" customFormat="1" ht="19.5" customHeight="1" x14ac:dyDescent="0.65">
      <c r="B2" s="74"/>
      <c r="C2" s="74"/>
      <c r="D2" s="74"/>
      <c r="E2" s="74"/>
      <c r="F2" s="74"/>
      <c r="G2" s="74"/>
      <c r="H2" s="74"/>
      <c r="I2" s="74"/>
      <c r="J2" s="74"/>
      <c r="K2" s="74"/>
      <c r="L2" s="74"/>
      <c r="M2" s="74"/>
      <c r="N2" s="74"/>
    </row>
    <row r="3" spans="2:15" ht="36.75" x14ac:dyDescent="0.85">
      <c r="B3" s="1749" t="s">
        <v>1832</v>
      </c>
      <c r="C3" s="1749"/>
      <c r="D3" s="1749"/>
      <c r="E3" s="1749"/>
      <c r="F3" s="1749"/>
      <c r="G3" s="1749"/>
      <c r="H3" s="1749"/>
      <c r="I3" s="1749"/>
      <c r="J3" s="1749"/>
      <c r="K3" s="1749"/>
    </row>
    <row r="4" spans="2:15" s="5" customFormat="1" ht="12.75" customHeight="1" x14ac:dyDescent="0.85">
      <c r="B4" s="1646"/>
      <c r="C4" s="1646"/>
      <c r="D4" s="1646"/>
      <c r="E4" s="1646"/>
      <c r="F4" s="1646"/>
      <c r="G4" s="1646"/>
      <c r="H4" s="1646"/>
      <c r="I4" s="1646"/>
      <c r="J4" s="1646"/>
      <c r="K4" s="1646"/>
    </row>
    <row r="5" spans="2:15" ht="36.75" x14ac:dyDescent="0.85">
      <c r="B5" s="1749" t="s">
        <v>1833</v>
      </c>
      <c r="C5" s="1749"/>
      <c r="D5" s="1749"/>
      <c r="E5" s="1749"/>
      <c r="F5" s="1749"/>
      <c r="G5" s="1749"/>
      <c r="H5" s="1749"/>
      <c r="I5" s="1749"/>
      <c r="J5" s="1749"/>
      <c r="K5" s="1749"/>
    </row>
    <row r="6" spans="2:15" ht="19.5" customHeight="1" x14ac:dyDescent="0.65">
      <c r="B6" s="87"/>
      <c r="C6" s="84"/>
      <c r="D6" s="84"/>
      <c r="E6" s="84"/>
      <c r="F6" s="84"/>
      <c r="G6" s="84"/>
      <c r="H6" s="88"/>
      <c r="I6" s="88"/>
      <c r="J6" s="88"/>
      <c r="K6" s="85"/>
    </row>
    <row r="7" spans="2:15" ht="18.75" x14ac:dyDescent="0.45">
      <c r="B7" s="97"/>
      <c r="C7" s="98"/>
      <c r="D7" s="98"/>
      <c r="E7" s="98"/>
      <c r="F7" s="98"/>
      <c r="G7" s="98"/>
      <c r="H7" s="98"/>
      <c r="I7" s="88"/>
      <c r="J7" s="88"/>
    </row>
    <row r="8" spans="2:15" ht="18.75" customHeight="1" thickBot="1" x14ac:dyDescent="0.4"/>
    <row r="9" spans="2:15" s="254" customFormat="1" ht="88.5" customHeight="1" thickTop="1" x14ac:dyDescent="0.7">
      <c r="B9" s="1890" t="s">
        <v>883</v>
      </c>
      <c r="C9" s="1891"/>
      <c r="D9" s="572" t="s">
        <v>1403</v>
      </c>
      <c r="E9" s="572" t="s">
        <v>1404</v>
      </c>
      <c r="F9" s="572" t="s">
        <v>1488</v>
      </c>
      <c r="G9" s="572" t="s">
        <v>1566</v>
      </c>
      <c r="H9" s="573" t="s">
        <v>1367</v>
      </c>
      <c r="I9" s="572" t="s">
        <v>1547</v>
      </c>
      <c r="J9" s="574" t="s">
        <v>1548</v>
      </c>
      <c r="K9" s="575" t="s">
        <v>1561</v>
      </c>
    </row>
    <row r="10" spans="2:15" s="254" customFormat="1" ht="28.5" customHeight="1" x14ac:dyDescent="0.7">
      <c r="B10" s="1892" t="s">
        <v>882</v>
      </c>
      <c r="C10" s="1893"/>
      <c r="D10" s="1896" t="s">
        <v>1412</v>
      </c>
      <c r="E10" s="1896" t="s">
        <v>1413</v>
      </c>
      <c r="F10" s="1896" t="s">
        <v>1489</v>
      </c>
      <c r="G10" s="1896" t="s">
        <v>1567</v>
      </c>
      <c r="H10" s="1900" t="s">
        <v>1368</v>
      </c>
      <c r="I10" s="1896" t="s">
        <v>1556</v>
      </c>
      <c r="J10" s="1896" t="s">
        <v>1557</v>
      </c>
      <c r="K10" s="1898" t="s">
        <v>1562</v>
      </c>
    </row>
    <row r="11" spans="2:15" s="354" customFormat="1" ht="37.5" customHeight="1" x14ac:dyDescent="0.7">
      <c r="B11" s="1894"/>
      <c r="C11" s="1895"/>
      <c r="D11" s="1902"/>
      <c r="E11" s="1902"/>
      <c r="F11" s="1902"/>
      <c r="G11" s="1897"/>
      <c r="H11" s="1901"/>
      <c r="I11" s="1897"/>
      <c r="J11" s="1897"/>
      <c r="K11" s="1899"/>
    </row>
    <row r="12" spans="2:15" s="582" customFormat="1" ht="30.75" customHeight="1" x14ac:dyDescent="0.2">
      <c r="B12" s="1906" t="s">
        <v>1883</v>
      </c>
      <c r="C12" s="1907"/>
      <c r="D12" s="1596">
        <v>24</v>
      </c>
      <c r="E12" s="1597">
        <v>4202</v>
      </c>
      <c r="F12" s="1597">
        <v>199</v>
      </c>
      <c r="G12" s="1597">
        <v>8364.7279999999992</v>
      </c>
      <c r="H12" s="1598">
        <v>0.93710000000000004</v>
      </c>
      <c r="I12" s="1597">
        <v>1140.2097352499998</v>
      </c>
      <c r="J12" s="1597">
        <v>134146.40231999001</v>
      </c>
      <c r="K12" s="1599">
        <v>1227.8599999999999</v>
      </c>
    </row>
    <row r="13" spans="2:15" s="582" customFormat="1" ht="30.75" customHeight="1" x14ac:dyDescent="0.2">
      <c r="B13" s="1906" t="s">
        <v>1885</v>
      </c>
      <c r="C13" s="1907"/>
      <c r="D13" s="1596">
        <v>24</v>
      </c>
      <c r="E13" s="1597">
        <v>8809</v>
      </c>
      <c r="F13" s="1597">
        <v>200</v>
      </c>
      <c r="G13" s="1597">
        <v>20502.940000000002</v>
      </c>
      <c r="H13" s="1598">
        <v>2.1776900000000001</v>
      </c>
      <c r="I13" s="1597">
        <v>3101.0074886499997</v>
      </c>
      <c r="J13" s="1597">
        <v>175621.96438332001</v>
      </c>
      <c r="K13" s="1599">
        <v>1617.52</v>
      </c>
    </row>
    <row r="14" spans="2:15" s="582" customFormat="1" ht="30.75" customHeight="1" x14ac:dyDescent="0.2">
      <c r="B14" s="1906" t="s">
        <v>1890</v>
      </c>
      <c r="C14" s="1907"/>
      <c r="D14" s="1596">
        <v>24</v>
      </c>
      <c r="E14" s="1597">
        <v>23660</v>
      </c>
      <c r="F14" s="1597">
        <v>229</v>
      </c>
      <c r="G14" s="1597">
        <v>28833.574999999997</v>
      </c>
      <c r="H14" s="1598">
        <v>3.0625200000000001</v>
      </c>
      <c r="I14" s="1597">
        <v>12650.98719663</v>
      </c>
      <c r="J14" s="1597">
        <v>646146.62135647994</v>
      </c>
      <c r="K14" s="1599">
        <v>5982.74</v>
      </c>
    </row>
    <row r="15" spans="2:15" s="582" customFormat="1" ht="30.75" customHeight="1" x14ac:dyDescent="0.2">
      <c r="B15" s="1906" t="s">
        <v>1909</v>
      </c>
      <c r="C15" s="1907"/>
      <c r="D15" s="1600">
        <v>25</v>
      </c>
      <c r="E15" s="1679">
        <v>21778</v>
      </c>
      <c r="F15" s="1679">
        <v>244</v>
      </c>
      <c r="G15" s="1679">
        <v>30749.181000000004</v>
      </c>
      <c r="H15" s="1680">
        <v>3.2126700000000001</v>
      </c>
      <c r="I15" s="1679">
        <v>25902.43394454</v>
      </c>
      <c r="J15" s="1679">
        <v>667649.08633900003</v>
      </c>
      <c r="K15" s="1601">
        <v>6190.12</v>
      </c>
    </row>
    <row r="16" spans="2:15" s="582" customFormat="1" ht="30.75" customHeight="1" x14ac:dyDescent="0.2">
      <c r="B16" s="1906" t="s">
        <v>1937</v>
      </c>
      <c r="C16" s="1907"/>
      <c r="D16" s="1600">
        <v>27</v>
      </c>
      <c r="E16" s="1679">
        <v>17865</v>
      </c>
      <c r="F16" s="1679">
        <v>236</v>
      </c>
      <c r="G16" s="1679">
        <v>84764.934999999998</v>
      </c>
      <c r="H16" s="1680">
        <v>7.8423100000000003</v>
      </c>
      <c r="I16" s="1679">
        <v>32763.441671199998</v>
      </c>
      <c r="J16" s="1679">
        <v>1061054.5630000001</v>
      </c>
      <c r="K16" s="1601">
        <v>5836.58</v>
      </c>
    </row>
    <row r="17" spans="2:20" s="582" customFormat="1" ht="30.75" customHeight="1" x14ac:dyDescent="0.2">
      <c r="B17" s="1906" t="s">
        <v>1967</v>
      </c>
      <c r="C17" s="1907"/>
      <c r="D17" s="1600">
        <v>27</v>
      </c>
      <c r="E17" s="1679">
        <v>22009</v>
      </c>
      <c r="F17" s="1679">
        <v>211</v>
      </c>
      <c r="G17" s="1679">
        <v>28831.243000000006</v>
      </c>
      <c r="H17" s="1680">
        <v>2.2074199999999999</v>
      </c>
      <c r="I17" s="1679">
        <v>21938.896570000001</v>
      </c>
      <c r="J17" s="1679">
        <v>1446981.5163100001</v>
      </c>
      <c r="K17" s="1601">
        <v>8082.65</v>
      </c>
    </row>
    <row r="18" spans="2:20" s="582" customFormat="1" ht="30.75" customHeight="1" x14ac:dyDescent="0.2">
      <c r="B18" s="1903" t="s">
        <v>1937</v>
      </c>
      <c r="C18" s="1681" t="s">
        <v>1082</v>
      </c>
      <c r="D18" s="1682">
        <v>26</v>
      </c>
      <c r="E18" s="1682">
        <v>1667</v>
      </c>
      <c r="F18" s="1682">
        <v>20</v>
      </c>
      <c r="G18" s="1682">
        <v>2377.9250000000002</v>
      </c>
      <c r="H18" s="1683">
        <v>0.28223727434971907</v>
      </c>
      <c r="I18" s="1682">
        <v>2583.2981840000002</v>
      </c>
      <c r="J18" s="1682">
        <v>915293.05969666003</v>
      </c>
      <c r="K18" s="1524">
        <v>6045.49</v>
      </c>
      <c r="L18" s="1527"/>
      <c r="M18" s="1527"/>
      <c r="N18" s="1527"/>
      <c r="O18" s="1527"/>
      <c r="P18" s="1527"/>
      <c r="Q18" s="1527"/>
      <c r="R18" s="1527"/>
      <c r="S18" s="1527"/>
      <c r="T18" s="1527"/>
    </row>
    <row r="19" spans="2:20" s="582" customFormat="1" ht="30.75" customHeight="1" x14ac:dyDescent="0.2">
      <c r="B19" s="1904"/>
      <c r="C19" s="1299" t="s">
        <v>1083</v>
      </c>
      <c r="D19" s="1301">
        <v>26</v>
      </c>
      <c r="E19" s="1301">
        <v>1453</v>
      </c>
      <c r="F19" s="1301">
        <v>20</v>
      </c>
      <c r="G19" s="1301">
        <v>1166.6469999999999</v>
      </c>
      <c r="H19" s="1302">
        <v>0.10806279218977217</v>
      </c>
      <c r="I19" s="1301">
        <v>1002.9174532999999</v>
      </c>
      <c r="J19" s="1301">
        <v>928087.67289554002</v>
      </c>
      <c r="K19" s="1303">
        <v>6182.16</v>
      </c>
      <c r="L19" s="1527"/>
      <c r="M19" s="1527"/>
      <c r="N19" s="1527"/>
      <c r="O19" s="1527"/>
      <c r="P19" s="1527"/>
      <c r="Q19" s="1527"/>
      <c r="R19" s="1527"/>
      <c r="S19" s="1527"/>
      <c r="T19" s="1527"/>
    </row>
    <row r="20" spans="2:20" s="582" customFormat="1" ht="30.75" customHeight="1" x14ac:dyDescent="0.2">
      <c r="B20" s="1904"/>
      <c r="C20" s="1299" t="s">
        <v>1084</v>
      </c>
      <c r="D20" s="1301">
        <v>26</v>
      </c>
      <c r="E20" s="1301">
        <v>2160</v>
      </c>
      <c r="F20" s="1301">
        <v>20</v>
      </c>
      <c r="G20" s="1301">
        <v>2624.5790000000002</v>
      </c>
      <c r="H20" s="1302">
        <v>0.26207517871675867</v>
      </c>
      <c r="I20" s="1301">
        <v>2428.8834714999998</v>
      </c>
      <c r="J20" s="1301">
        <v>926788.82578385994</v>
      </c>
      <c r="K20" s="1303">
        <v>6173.49</v>
      </c>
      <c r="L20" s="1527"/>
      <c r="M20" s="1527"/>
      <c r="N20" s="1527"/>
      <c r="O20" s="1527"/>
      <c r="P20" s="1527"/>
      <c r="Q20" s="1527"/>
      <c r="R20" s="1527"/>
      <c r="S20" s="1527"/>
      <c r="T20" s="1527"/>
    </row>
    <row r="21" spans="2:20" s="582" customFormat="1" ht="30.75" customHeight="1" x14ac:dyDescent="0.2">
      <c r="B21" s="1904"/>
      <c r="C21" s="1299" t="s">
        <v>1085</v>
      </c>
      <c r="D21" s="1301">
        <v>26</v>
      </c>
      <c r="E21" s="1301">
        <v>1639</v>
      </c>
      <c r="F21" s="1301">
        <v>18</v>
      </c>
      <c r="G21" s="1301">
        <v>1218.876</v>
      </c>
      <c r="H21" s="1302">
        <v>0.15696476451550453</v>
      </c>
      <c r="I21" s="1301">
        <v>1435.0366694000002</v>
      </c>
      <c r="J21" s="1301">
        <v>914241.27818078001</v>
      </c>
      <c r="K21" s="1303">
        <v>6091.88</v>
      </c>
      <c r="L21" s="1527"/>
      <c r="M21" s="1527"/>
      <c r="N21" s="1527"/>
      <c r="O21" s="1527"/>
      <c r="P21" s="1527"/>
      <c r="Q21" s="1527"/>
      <c r="R21" s="1527"/>
      <c r="S21" s="1527"/>
      <c r="T21" s="1527"/>
    </row>
    <row r="22" spans="2:20" s="582" customFormat="1" ht="30.75" customHeight="1" x14ac:dyDescent="0.2">
      <c r="B22" s="1904"/>
      <c r="C22" s="1299" t="s">
        <v>1086</v>
      </c>
      <c r="D22" s="1301">
        <v>26</v>
      </c>
      <c r="E22" s="1301">
        <v>967</v>
      </c>
      <c r="F22" s="1301">
        <v>18</v>
      </c>
      <c r="G22" s="1301">
        <v>974.22699999999998</v>
      </c>
      <c r="H22" s="1302">
        <v>7.0012245995531255E-2</v>
      </c>
      <c r="I22" s="1301">
        <v>713.25523550000003</v>
      </c>
      <c r="J22" s="1301">
        <v>1018757.82637444</v>
      </c>
      <c r="K22" s="1303">
        <v>6054.54</v>
      </c>
      <c r="L22" s="1527"/>
      <c r="M22" s="1527"/>
      <c r="N22" s="1527"/>
      <c r="O22" s="1527"/>
      <c r="P22" s="1527"/>
      <c r="Q22" s="1527"/>
      <c r="R22" s="1527"/>
      <c r="S22" s="1527"/>
      <c r="T22" s="1527"/>
    </row>
    <row r="23" spans="2:20" s="582" customFormat="1" ht="30.75" customHeight="1" x14ac:dyDescent="0.2">
      <c r="B23" s="1904"/>
      <c r="C23" s="1299" t="s">
        <v>1087</v>
      </c>
      <c r="D23" s="1301">
        <v>26</v>
      </c>
      <c r="E23" s="1301">
        <v>981</v>
      </c>
      <c r="F23" s="1301">
        <v>18</v>
      </c>
      <c r="G23" s="1301">
        <v>2179.02</v>
      </c>
      <c r="H23" s="1302">
        <v>0.14454288759306655</v>
      </c>
      <c r="I23" s="1301">
        <v>1435.8009294999999</v>
      </c>
      <c r="J23" s="1301">
        <v>993339.03826677997</v>
      </c>
      <c r="K23" s="1303">
        <v>5957.74</v>
      </c>
      <c r="L23" s="1527"/>
      <c r="M23" s="1527"/>
      <c r="N23" s="1527"/>
      <c r="O23" s="1527"/>
      <c r="P23" s="1527"/>
      <c r="Q23" s="1527"/>
      <c r="R23" s="1527"/>
      <c r="S23" s="1527"/>
      <c r="T23" s="1527"/>
    </row>
    <row r="24" spans="2:20" s="582" customFormat="1" ht="30.75" customHeight="1" x14ac:dyDescent="0.2">
      <c r="B24" s="1904"/>
      <c r="C24" s="1299" t="s">
        <v>1088</v>
      </c>
      <c r="D24" s="1301">
        <v>26</v>
      </c>
      <c r="E24" s="1301">
        <v>1557</v>
      </c>
      <c r="F24" s="1301">
        <v>23</v>
      </c>
      <c r="G24" s="1301">
        <v>28472.822</v>
      </c>
      <c r="H24" s="1302">
        <v>0.62804602497794526</v>
      </c>
      <c r="I24" s="1301">
        <v>6312.9662429999998</v>
      </c>
      <c r="J24" s="1301">
        <v>1005175.73425</v>
      </c>
      <c r="K24" s="1303">
        <v>6028.79</v>
      </c>
      <c r="L24" s="1527"/>
      <c r="M24" s="1527"/>
      <c r="N24" s="1527"/>
      <c r="O24" s="1527"/>
      <c r="P24" s="1527"/>
      <c r="Q24" s="1527"/>
      <c r="R24" s="1527"/>
      <c r="S24" s="1527"/>
      <c r="T24" s="1527"/>
    </row>
    <row r="25" spans="2:20" s="582" customFormat="1" ht="30.75" customHeight="1" x14ac:dyDescent="0.2">
      <c r="B25" s="1904"/>
      <c r="C25" s="1299" t="s">
        <v>1089</v>
      </c>
      <c r="D25" s="1301">
        <v>26</v>
      </c>
      <c r="E25" s="1301">
        <v>1125</v>
      </c>
      <c r="F25" s="1301">
        <v>16</v>
      </c>
      <c r="G25" s="1301">
        <v>1542.0830000000001</v>
      </c>
      <c r="H25" s="1302">
        <v>9.2730873916680598E-2</v>
      </c>
      <c r="I25" s="1301">
        <v>934.06541700000002</v>
      </c>
      <c r="J25" s="1301">
        <v>1007286.330375</v>
      </c>
      <c r="K25" s="1303">
        <v>6041.45</v>
      </c>
      <c r="L25" s="1527"/>
      <c r="M25" s="1527"/>
      <c r="N25" s="1527"/>
      <c r="O25" s="1527"/>
      <c r="P25" s="1527"/>
      <c r="Q25" s="1527"/>
      <c r="R25" s="1527"/>
      <c r="S25" s="1527"/>
      <c r="T25" s="1527"/>
    </row>
    <row r="26" spans="2:20" s="582" customFormat="1" ht="30.75" customHeight="1" x14ac:dyDescent="0.2">
      <c r="B26" s="1904"/>
      <c r="C26" s="1299" t="s">
        <v>1090</v>
      </c>
      <c r="D26" s="1301">
        <v>26</v>
      </c>
      <c r="E26" s="1301">
        <v>1812</v>
      </c>
      <c r="F26" s="1301">
        <v>21</v>
      </c>
      <c r="G26" s="1301">
        <v>20157.169999999998</v>
      </c>
      <c r="H26" s="1302">
        <v>0.81814115818167887</v>
      </c>
      <c r="I26" s="1301">
        <v>7732.3581365</v>
      </c>
      <c r="J26" s="1301">
        <v>945112.962375</v>
      </c>
      <c r="K26" s="1303">
        <v>5668.25</v>
      </c>
      <c r="L26" s="1527"/>
      <c r="M26" s="1527"/>
      <c r="N26" s="1527"/>
      <c r="O26" s="1527"/>
      <c r="P26" s="1527"/>
      <c r="Q26" s="1527"/>
      <c r="R26" s="1527"/>
      <c r="S26" s="1527"/>
      <c r="T26" s="1527"/>
    </row>
    <row r="27" spans="2:20" s="582" customFormat="1" ht="30.75" customHeight="1" x14ac:dyDescent="0.2">
      <c r="B27" s="1904"/>
      <c r="C27" s="1299" t="s">
        <v>1091</v>
      </c>
      <c r="D27" s="1301">
        <v>27</v>
      </c>
      <c r="E27" s="1301">
        <v>1468</v>
      </c>
      <c r="F27" s="1301">
        <v>22</v>
      </c>
      <c r="G27" s="1301">
        <v>1169.739</v>
      </c>
      <c r="H27" s="1302">
        <v>6.4349650049166096E-2</v>
      </c>
      <c r="I27" s="1301">
        <v>671.94294500000001</v>
      </c>
      <c r="J27" s="1301">
        <v>1044206.059375</v>
      </c>
      <c r="K27" s="1303">
        <v>5743.83</v>
      </c>
      <c r="L27" s="1527"/>
      <c r="M27" s="1527"/>
      <c r="N27" s="1527"/>
      <c r="O27" s="1527"/>
      <c r="P27" s="1527"/>
      <c r="Q27" s="1527"/>
      <c r="R27" s="1527"/>
      <c r="S27" s="1527"/>
      <c r="T27" s="1527"/>
    </row>
    <row r="28" spans="2:20" s="582" customFormat="1" ht="30.75" customHeight="1" x14ac:dyDescent="0.2">
      <c r="B28" s="1904"/>
      <c r="C28" s="1299" t="s">
        <v>1092</v>
      </c>
      <c r="D28" s="1301">
        <v>27</v>
      </c>
      <c r="E28" s="1301">
        <v>1236</v>
      </c>
      <c r="F28" s="1301">
        <v>19</v>
      </c>
      <c r="G28" s="1301">
        <v>1208.9970000000001</v>
      </c>
      <c r="H28" s="1302">
        <v>6.7469866459348743E-2</v>
      </c>
      <c r="I28" s="1301">
        <v>676.73790150000002</v>
      </c>
      <c r="J28" s="1301">
        <v>1003022.441</v>
      </c>
      <c r="K28" s="1303">
        <v>5517.11</v>
      </c>
      <c r="L28" s="1527"/>
      <c r="M28" s="1527"/>
      <c r="N28" s="1527"/>
      <c r="O28" s="1527"/>
      <c r="P28" s="1527"/>
      <c r="Q28" s="1527"/>
      <c r="R28" s="1527"/>
      <c r="S28" s="1527"/>
      <c r="T28" s="1527"/>
    </row>
    <row r="29" spans="2:20" s="582" customFormat="1" ht="30.75" customHeight="1" x14ac:dyDescent="0.2">
      <c r="B29" s="1905"/>
      <c r="C29" s="1300" t="s">
        <v>1093</v>
      </c>
      <c r="D29" s="1304">
        <v>27</v>
      </c>
      <c r="E29" s="1304">
        <v>1800</v>
      </c>
      <c r="F29" s="1304">
        <v>21</v>
      </c>
      <c r="G29" s="1304">
        <v>21672.85</v>
      </c>
      <c r="H29" s="1306">
        <v>0.64428157828863697</v>
      </c>
      <c r="I29" s="1304">
        <v>6836.1790849999998</v>
      </c>
      <c r="J29" s="1304">
        <v>1061054.5630000001</v>
      </c>
      <c r="K29" s="1305">
        <v>5836.58</v>
      </c>
      <c r="L29" s="1527"/>
      <c r="M29" s="1527"/>
      <c r="N29" s="1527"/>
      <c r="O29" s="1527"/>
      <c r="P29" s="1527"/>
      <c r="Q29" s="1527"/>
      <c r="R29" s="1527"/>
      <c r="S29" s="1527"/>
      <c r="T29" s="1527"/>
    </row>
    <row r="30" spans="2:20" s="582" customFormat="1" ht="30.75" customHeight="1" x14ac:dyDescent="0.2">
      <c r="B30" s="1903" t="s">
        <v>1967</v>
      </c>
      <c r="C30" s="1681" t="s">
        <v>1082</v>
      </c>
      <c r="D30" s="1682">
        <v>27</v>
      </c>
      <c r="E30" s="1682">
        <v>1220</v>
      </c>
      <c r="F30" s="1682">
        <v>20</v>
      </c>
      <c r="G30" s="1682">
        <v>4047.962</v>
      </c>
      <c r="H30" s="1683">
        <v>0.22558436573658636</v>
      </c>
      <c r="I30" s="1682">
        <v>2389.5193738000003</v>
      </c>
      <c r="J30" s="1682">
        <v>1059257.527</v>
      </c>
      <c r="K30" s="1524">
        <v>5905.62</v>
      </c>
      <c r="L30" s="1527"/>
      <c r="M30" s="1527"/>
      <c r="N30" s="1527"/>
      <c r="O30" s="1527"/>
      <c r="P30" s="1527"/>
      <c r="Q30" s="1527"/>
      <c r="R30" s="1527"/>
      <c r="S30" s="1527"/>
      <c r="T30" s="1527"/>
    </row>
    <row r="31" spans="2:20" s="582" customFormat="1" ht="30.75" customHeight="1" x14ac:dyDescent="0.2">
      <c r="B31" s="1904"/>
      <c r="C31" s="1299" t="s">
        <v>1083</v>
      </c>
      <c r="D31" s="1301">
        <v>27</v>
      </c>
      <c r="E31" s="1301">
        <v>2460</v>
      </c>
      <c r="F31" s="1301">
        <v>20</v>
      </c>
      <c r="G31" s="1301">
        <v>1676.329</v>
      </c>
      <c r="H31" s="1302">
        <v>9.3943939775001248E-2</v>
      </c>
      <c r="I31" s="1301">
        <v>1072.5822777999999</v>
      </c>
      <c r="J31" s="1301">
        <v>1141725.885</v>
      </c>
      <c r="K31" s="1303">
        <v>6365.75</v>
      </c>
      <c r="L31" s="1527"/>
      <c r="M31" s="1527"/>
      <c r="N31" s="1527"/>
      <c r="O31" s="1527"/>
      <c r="P31" s="1527"/>
      <c r="Q31" s="1527"/>
      <c r="R31" s="1527"/>
      <c r="S31" s="1527"/>
      <c r="T31" s="1527"/>
    </row>
    <row r="32" spans="2:20" s="582" customFormat="1" ht="30.75" customHeight="1" x14ac:dyDescent="0.2">
      <c r="B32" s="1904"/>
      <c r="C32" s="1299" t="s">
        <v>1084</v>
      </c>
      <c r="D32" s="1301">
        <v>27</v>
      </c>
      <c r="E32" s="1301">
        <v>1265</v>
      </c>
      <c r="F32" s="1301">
        <v>19</v>
      </c>
      <c r="G32" s="1301">
        <v>3070.5450000000001</v>
      </c>
      <c r="H32" s="1302">
        <v>0.18801403317287077</v>
      </c>
      <c r="I32" s="1301">
        <v>2061.8530774000001</v>
      </c>
      <c r="J32" s="1301">
        <v>1096648.5015</v>
      </c>
      <c r="K32" s="1303">
        <v>6114.24</v>
      </c>
      <c r="L32" s="1527"/>
      <c r="M32" s="1527"/>
      <c r="N32" s="1527"/>
      <c r="O32" s="1527"/>
      <c r="P32" s="1527"/>
      <c r="Q32" s="1527"/>
      <c r="R32" s="1527"/>
      <c r="S32" s="1527"/>
      <c r="T32" s="1527"/>
    </row>
    <row r="33" spans="2:20" s="582" customFormat="1" ht="30.75" customHeight="1" x14ac:dyDescent="0.2">
      <c r="B33" s="1904"/>
      <c r="C33" s="1299" t="s">
        <v>1085</v>
      </c>
      <c r="D33" s="1301">
        <v>27</v>
      </c>
      <c r="E33" s="1301">
        <v>461</v>
      </c>
      <c r="F33" s="1301">
        <v>4</v>
      </c>
      <c r="G33" s="1301">
        <v>504.786</v>
      </c>
      <c r="H33" s="1302">
        <v>6.3061415991916697E-2</v>
      </c>
      <c r="I33" s="1301">
        <v>705.85295699999995</v>
      </c>
      <c r="J33" s="1301">
        <v>1119310.3515000001</v>
      </c>
      <c r="K33" s="1303">
        <v>6240.68</v>
      </c>
      <c r="L33" s="1527"/>
      <c r="M33" s="1527"/>
      <c r="N33" s="1527"/>
      <c r="O33" s="1527"/>
      <c r="P33" s="1527"/>
      <c r="Q33" s="1527"/>
      <c r="R33" s="1527"/>
      <c r="S33" s="1527"/>
      <c r="T33" s="1527"/>
    </row>
    <row r="34" spans="2:20" s="582" customFormat="1" ht="30.75" customHeight="1" x14ac:dyDescent="0.2">
      <c r="B34" s="1904"/>
      <c r="C34" s="1299" t="s">
        <v>1086</v>
      </c>
      <c r="D34" s="1301">
        <v>27</v>
      </c>
      <c r="E34" s="1301">
        <v>1274</v>
      </c>
      <c r="F34" s="1301">
        <v>7</v>
      </c>
      <c r="G34" s="1301">
        <v>2211.7550000000001</v>
      </c>
      <c r="H34" s="1302">
        <v>0.13844728487600574</v>
      </c>
      <c r="I34" s="1301">
        <v>1645.678549</v>
      </c>
      <c r="J34" s="1301">
        <v>1188667.98325</v>
      </c>
      <c r="K34" s="1303">
        <v>6627.66</v>
      </c>
      <c r="L34" s="1527"/>
      <c r="M34" s="1527"/>
      <c r="N34" s="1527"/>
      <c r="O34" s="1527"/>
      <c r="P34" s="1527"/>
      <c r="Q34" s="1527"/>
      <c r="R34" s="1527"/>
      <c r="S34" s="1527"/>
      <c r="T34" s="1527"/>
    </row>
    <row r="35" spans="2:20" s="582" customFormat="1" ht="30.75" customHeight="1" x14ac:dyDescent="0.2">
      <c r="B35" s="1904"/>
      <c r="C35" s="1299" t="s">
        <v>1087</v>
      </c>
      <c r="D35" s="1301">
        <v>27</v>
      </c>
      <c r="E35" s="1301">
        <v>4291</v>
      </c>
      <c r="F35" s="1301">
        <v>22</v>
      </c>
      <c r="G35" s="1301">
        <v>5679.1859999999997</v>
      </c>
      <c r="H35" s="1302">
        <v>0.32539296634216713</v>
      </c>
      <c r="I35" s="1301">
        <v>4474.8320610000001</v>
      </c>
      <c r="J35" s="1301">
        <v>1375208.6012500001</v>
      </c>
      <c r="K35" s="1303">
        <v>7671.06</v>
      </c>
      <c r="L35" s="1527"/>
      <c r="M35" s="1527"/>
      <c r="N35" s="1527"/>
      <c r="O35" s="1527"/>
      <c r="P35" s="1527"/>
      <c r="Q35" s="1527"/>
      <c r="R35" s="1527"/>
      <c r="S35" s="1527"/>
      <c r="T35" s="1527"/>
    </row>
    <row r="36" spans="2:20" s="582" customFormat="1" ht="30.75" customHeight="1" x14ac:dyDescent="0.2">
      <c r="B36" s="1904"/>
      <c r="C36" s="1299" t="s">
        <v>1088</v>
      </c>
      <c r="D36" s="1301">
        <v>27</v>
      </c>
      <c r="E36" s="1301">
        <v>3018</v>
      </c>
      <c r="F36" s="1301">
        <v>22</v>
      </c>
      <c r="G36" s="1301">
        <v>2320.48</v>
      </c>
      <c r="H36" s="1302">
        <v>0.16240885743257352</v>
      </c>
      <c r="I36" s="1301">
        <v>2222.2654265000001</v>
      </c>
      <c r="J36" s="1301">
        <v>1368315.411875</v>
      </c>
      <c r="K36" s="1303">
        <v>7636.42</v>
      </c>
      <c r="L36" s="1527"/>
      <c r="M36" s="1527"/>
      <c r="N36" s="1527"/>
      <c r="O36" s="1527"/>
      <c r="P36" s="1527"/>
      <c r="Q36" s="1527"/>
      <c r="R36" s="1527"/>
      <c r="S36" s="1527"/>
      <c r="T36" s="1527"/>
    </row>
    <row r="37" spans="2:20" s="582" customFormat="1" ht="30.75" customHeight="1" x14ac:dyDescent="0.2">
      <c r="B37" s="1904"/>
      <c r="C37" s="1299" t="s">
        <v>1089</v>
      </c>
      <c r="D37" s="1301">
        <v>27</v>
      </c>
      <c r="E37" s="1301">
        <v>1318</v>
      </c>
      <c r="F37" s="1301">
        <v>16</v>
      </c>
      <c r="G37" s="1301">
        <v>1330.577</v>
      </c>
      <c r="H37" s="1302">
        <v>8.0542980289152522E-2</v>
      </c>
      <c r="I37" s="1301">
        <v>1078.9965655000001</v>
      </c>
      <c r="J37" s="1301">
        <v>1339653.1412500001</v>
      </c>
      <c r="K37" s="1303">
        <v>7483.08</v>
      </c>
      <c r="L37" s="1527"/>
      <c r="M37" s="1527"/>
      <c r="N37" s="1527"/>
      <c r="O37" s="1527"/>
      <c r="P37" s="1527"/>
      <c r="Q37" s="1527"/>
      <c r="R37" s="1527"/>
      <c r="S37" s="1527"/>
      <c r="T37" s="1527"/>
    </row>
    <row r="38" spans="2:20" s="582" customFormat="1" ht="30.75" customHeight="1" x14ac:dyDescent="0.2">
      <c r="B38" s="1904"/>
      <c r="C38" s="1299" t="s">
        <v>1090</v>
      </c>
      <c r="D38" s="1301">
        <v>27</v>
      </c>
      <c r="E38" s="1301">
        <v>1874</v>
      </c>
      <c r="F38" s="1301">
        <v>22</v>
      </c>
      <c r="G38" s="1301">
        <v>1941.9</v>
      </c>
      <c r="H38" s="1302">
        <v>0.1094033934515071</v>
      </c>
      <c r="I38" s="1301">
        <v>1456.555934</v>
      </c>
      <c r="J38" s="1301">
        <v>1331362.6643999999</v>
      </c>
      <c r="K38" s="1303">
        <v>7436.76</v>
      </c>
      <c r="L38" s="1527"/>
      <c r="M38" s="1527"/>
      <c r="N38" s="1527"/>
      <c r="O38" s="1527"/>
      <c r="P38" s="1527"/>
      <c r="Q38" s="1527"/>
      <c r="R38" s="1527"/>
      <c r="S38" s="1527"/>
      <c r="T38" s="1527"/>
    </row>
    <row r="39" spans="2:20" s="582" customFormat="1" ht="30.75" customHeight="1" x14ac:dyDescent="0.2">
      <c r="B39" s="1904"/>
      <c r="C39" s="1299" t="s">
        <v>1091</v>
      </c>
      <c r="D39" s="1301">
        <v>27</v>
      </c>
      <c r="E39" s="1301">
        <v>1045</v>
      </c>
      <c r="F39" s="1301">
        <v>19</v>
      </c>
      <c r="G39" s="1301">
        <v>730.51900000000001</v>
      </c>
      <c r="H39" s="1302">
        <v>4.4063690286010496E-2</v>
      </c>
      <c r="I39" s="1301">
        <v>585.48459849999995</v>
      </c>
      <c r="J39" s="1301">
        <v>1328723.4789</v>
      </c>
      <c r="K39" s="1303">
        <v>7422.01</v>
      </c>
      <c r="L39" s="1527"/>
      <c r="M39" s="1527"/>
      <c r="N39" s="1527"/>
      <c r="O39" s="1527"/>
      <c r="P39" s="1527"/>
      <c r="Q39" s="1527"/>
      <c r="R39" s="1527"/>
      <c r="S39" s="1527"/>
      <c r="T39" s="1527"/>
    </row>
    <row r="40" spans="2:20" s="582" customFormat="1" ht="30.75" customHeight="1" x14ac:dyDescent="0.2">
      <c r="B40" s="1904"/>
      <c r="C40" s="1299" t="s">
        <v>1092</v>
      </c>
      <c r="D40" s="1301">
        <v>27</v>
      </c>
      <c r="E40" s="1301">
        <v>2136</v>
      </c>
      <c r="F40" s="1301">
        <v>22</v>
      </c>
      <c r="G40" s="1301">
        <v>2812.2159999999999</v>
      </c>
      <c r="H40" s="1302">
        <v>0.16142877630056454</v>
      </c>
      <c r="I40" s="1301">
        <v>2223.4944989999999</v>
      </c>
      <c r="J40" s="1301">
        <v>1377384.224768</v>
      </c>
      <c r="K40" s="1303">
        <v>7693.85</v>
      </c>
      <c r="L40" s="1527"/>
      <c r="M40" s="1527"/>
      <c r="N40" s="1527"/>
      <c r="O40" s="1527"/>
      <c r="P40" s="1527"/>
      <c r="Q40" s="1527"/>
      <c r="R40" s="1527"/>
      <c r="S40" s="1527"/>
      <c r="T40" s="1527"/>
    </row>
    <row r="41" spans="2:20" s="582" customFormat="1" ht="30.75" customHeight="1" thickBot="1" x14ac:dyDescent="0.25">
      <c r="B41" s="1908"/>
      <c r="C41" s="1540" t="s">
        <v>1093</v>
      </c>
      <c r="D41" s="1541">
        <v>27</v>
      </c>
      <c r="E41" s="1541">
        <v>1647</v>
      </c>
      <c r="F41" s="1541">
        <v>18</v>
      </c>
      <c r="G41" s="1541">
        <v>2504.9879999999998</v>
      </c>
      <c r="H41" s="1542">
        <v>0.13972405505606025</v>
      </c>
      <c r="I41" s="1541">
        <v>2021.7812504999999</v>
      </c>
      <c r="J41" s="1541">
        <v>1446981.5163100001</v>
      </c>
      <c r="K41" s="1543">
        <v>8082.65</v>
      </c>
      <c r="L41" s="1527"/>
      <c r="M41" s="1527"/>
      <c r="N41" s="1527"/>
      <c r="O41" s="1527"/>
      <c r="P41" s="1527"/>
      <c r="Q41" s="1527"/>
      <c r="R41" s="1527"/>
      <c r="S41" s="1527"/>
      <c r="T41" s="1527"/>
    </row>
    <row r="42" spans="2:20" ht="9" customHeight="1" thickTop="1" x14ac:dyDescent="0.35">
      <c r="B42" s="113"/>
      <c r="C42" s="113"/>
      <c r="D42" s="113"/>
      <c r="E42" s="113"/>
      <c r="F42" s="113"/>
      <c r="G42" s="113"/>
      <c r="H42" s="113"/>
      <c r="I42" s="113"/>
      <c r="J42" s="113"/>
      <c r="K42" s="113"/>
    </row>
    <row r="43" spans="2:20" s="330" customFormat="1" ht="18.75" customHeight="1" x14ac:dyDescent="0.5">
      <c r="B43" s="330" t="s">
        <v>1876</v>
      </c>
      <c r="K43" s="330" t="s">
        <v>1540</v>
      </c>
    </row>
    <row r="44" spans="2:20" s="330" customFormat="1" ht="18.75" customHeight="1" x14ac:dyDescent="0.5">
      <c r="B44" s="556" t="s">
        <v>1542</v>
      </c>
      <c r="K44" s="330" t="s">
        <v>1886</v>
      </c>
    </row>
    <row r="45" spans="2:20" s="412" customFormat="1" ht="22.5" x14ac:dyDescent="0.5">
      <c r="B45" s="556" t="s">
        <v>1563</v>
      </c>
      <c r="K45" s="330" t="s">
        <v>1564</v>
      </c>
    </row>
    <row r="46" spans="2:20" ht="64.5" customHeight="1" x14ac:dyDescent="0.65">
      <c r="B46" s="113"/>
      <c r="G46" s="92"/>
      <c r="H46" s="92"/>
      <c r="I46" s="92"/>
      <c r="J46" s="92"/>
      <c r="K46" s="92"/>
    </row>
    <row r="49" spans="3:10" ht="27.75" x14ac:dyDescent="0.65">
      <c r="C49" s="164"/>
      <c r="D49" s="164"/>
      <c r="E49" s="164"/>
      <c r="F49" s="164"/>
      <c r="G49" s="164"/>
      <c r="H49" s="164"/>
      <c r="I49" s="165"/>
      <c r="J49" s="166"/>
    </row>
    <row r="52" spans="3:10" ht="27.75" x14ac:dyDescent="0.65">
      <c r="I52" s="166"/>
      <c r="J52" s="166"/>
    </row>
  </sheetData>
  <mergeCells count="20">
    <mergeCell ref="B18:B29"/>
    <mergeCell ref="B14:C14"/>
    <mergeCell ref="B30:B41"/>
    <mergeCell ref="B12:C12"/>
    <mergeCell ref="B17:C17"/>
    <mergeCell ref="B13:C13"/>
    <mergeCell ref="B15:C15"/>
    <mergeCell ref="B16:C16"/>
    <mergeCell ref="B3:K3"/>
    <mergeCell ref="B5:K5"/>
    <mergeCell ref="B9:C9"/>
    <mergeCell ref="B10:C11"/>
    <mergeCell ref="I10:I11"/>
    <mergeCell ref="J10:J11"/>
    <mergeCell ref="K10:K11"/>
    <mergeCell ref="H10:H11"/>
    <mergeCell ref="G10:G11"/>
    <mergeCell ref="E10:E11"/>
    <mergeCell ref="F10:F11"/>
    <mergeCell ref="D10:D11"/>
  </mergeCells>
  <printOptions horizontalCentered="1"/>
  <pageMargins left="0.196850393700787" right="0.196850393700787" top="0.39370078740157499" bottom="0.39370078740157499" header="0.511811023622047" footer="0.511811023622047"/>
  <pageSetup paperSize="9" scale="42" orientation="portrait" r:id="rId1"/>
  <headerFooter alignWithMargins="0">
    <oddFooter>&amp;C&amp;"Times New Roman,Regular"&amp;20- 34 -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86" bestFit="1" customWidth="1"/>
    <col min="2" max="16384" width="9.140625" style="46"/>
  </cols>
  <sheetData>
    <row r="6" spans="1:1" ht="19.5" customHeight="1" x14ac:dyDescent="0.85"/>
    <row r="8" spans="1:1" ht="36.75" x14ac:dyDescent="0.85">
      <c r="A8" s="286" t="s">
        <v>734</v>
      </c>
    </row>
    <row r="9" spans="1:1" ht="18.75" customHeight="1" x14ac:dyDescent="0.85"/>
    <row r="10" spans="1:1" ht="53.25" x14ac:dyDescent="1.1499999999999999">
      <c r="A10" s="287" t="s">
        <v>923</v>
      </c>
    </row>
    <row r="11" spans="1:1" ht="36.75" x14ac:dyDescent="0.85"/>
    <row r="12" spans="1:1" ht="36.75" x14ac:dyDescent="0.85"/>
    <row r="13" spans="1:1" ht="36.75" x14ac:dyDescent="0.85">
      <c r="A13" s="286" t="s">
        <v>733</v>
      </c>
    </row>
    <row r="14" spans="1:1" ht="18.75" customHeight="1" x14ac:dyDescent="0.85"/>
    <row r="15" spans="1:1" ht="48" x14ac:dyDescent="1.05">
      <c r="A15" s="289" t="s">
        <v>613</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9"/>
  <dimension ref="B1:V84"/>
  <sheetViews>
    <sheetView rightToLeft="1" view="pageBreakPreview" zoomScale="50" zoomScaleNormal="50" zoomScaleSheetLayoutView="50" workbookViewId="0"/>
  </sheetViews>
  <sheetFormatPr defaultRowHeight="15" x14ac:dyDescent="0.35"/>
  <cols>
    <col min="1" max="1" width="9.140625" style="47"/>
    <col min="2" max="2" width="58.7109375" style="47" customWidth="1"/>
    <col min="3" max="8" width="15.42578125" style="47" customWidth="1"/>
    <col min="9" max="9" width="72.140625" style="47" customWidth="1"/>
    <col min="10" max="10" width="9.140625" style="47"/>
    <col min="11" max="11" width="14.140625" style="47" bestFit="1" customWidth="1"/>
    <col min="12" max="16384" width="9.140625" style="47"/>
  </cols>
  <sheetData>
    <row r="1" spans="2:22" s="75" customFormat="1" ht="19.5" customHeight="1" x14ac:dyDescent="0.65">
      <c r="C1" s="74"/>
      <c r="D1" s="74"/>
      <c r="E1" s="74"/>
      <c r="F1" s="74"/>
      <c r="G1" s="74"/>
      <c r="H1" s="74"/>
      <c r="I1" s="74"/>
      <c r="J1" s="74"/>
      <c r="K1" s="74"/>
      <c r="L1" s="74"/>
      <c r="M1" s="74"/>
      <c r="N1" s="74"/>
      <c r="O1" s="74"/>
      <c r="P1" s="74"/>
      <c r="Q1" s="74"/>
      <c r="R1" s="74"/>
      <c r="S1" s="74"/>
      <c r="T1" s="74"/>
      <c r="U1" s="74"/>
      <c r="V1" s="74"/>
    </row>
    <row r="2" spans="2:22" s="75" customFormat="1" ht="19.5" customHeight="1" x14ac:dyDescent="0.65">
      <c r="B2" s="74"/>
      <c r="C2" s="74"/>
      <c r="D2" s="74"/>
      <c r="E2" s="74"/>
      <c r="F2" s="74"/>
      <c r="G2" s="74"/>
      <c r="H2" s="74"/>
      <c r="I2" s="74"/>
      <c r="J2" s="74"/>
      <c r="K2" s="74"/>
      <c r="L2" s="74"/>
      <c r="M2" s="74"/>
      <c r="N2" s="74"/>
      <c r="O2" s="74"/>
      <c r="P2" s="74"/>
      <c r="Q2" s="74"/>
      <c r="R2" s="74"/>
      <c r="S2" s="74"/>
      <c r="T2" s="74"/>
      <c r="U2" s="74"/>
    </row>
    <row r="3" spans="2:22" ht="30" customHeight="1" x14ac:dyDescent="0.85">
      <c r="B3" s="1749" t="s">
        <v>1834</v>
      </c>
      <c r="C3" s="1909"/>
      <c r="D3" s="1909"/>
      <c r="E3" s="1909"/>
      <c r="F3" s="1909"/>
      <c r="G3" s="1909"/>
      <c r="H3" s="1909"/>
      <c r="I3" s="1909"/>
    </row>
    <row r="4" spans="2:22" s="5" customFormat="1" ht="12.75" customHeight="1" x14ac:dyDescent="0.85">
      <c r="B4" s="1646"/>
      <c r="C4" s="1646"/>
      <c r="D4" s="1646"/>
      <c r="E4" s="1646"/>
      <c r="F4" s="1646"/>
      <c r="G4" s="1646"/>
      <c r="H4" s="1646"/>
      <c r="I4" s="1646"/>
    </row>
    <row r="5" spans="2:22" ht="30" customHeight="1" x14ac:dyDescent="0.85">
      <c r="B5" s="1749" t="s">
        <v>1835</v>
      </c>
      <c r="C5" s="1749"/>
      <c r="D5" s="1749"/>
      <c r="E5" s="1749"/>
      <c r="F5" s="1749"/>
      <c r="G5" s="1749"/>
      <c r="H5" s="1749"/>
      <c r="I5" s="1749"/>
    </row>
    <row r="6" spans="2:22" ht="19.5" customHeight="1" x14ac:dyDescent="0.65">
      <c r="B6" s="87"/>
      <c r="C6" s="85"/>
      <c r="D6" s="85"/>
      <c r="E6" s="85"/>
      <c r="F6" s="85"/>
      <c r="G6" s="85"/>
      <c r="H6" s="85"/>
    </row>
    <row r="7" spans="2:22" s="36" customFormat="1" ht="22.5" x14ac:dyDescent="0.5">
      <c r="B7" s="595" t="s">
        <v>1718</v>
      </c>
      <c r="C7" s="225"/>
      <c r="D7" s="225"/>
      <c r="E7" s="225"/>
      <c r="F7" s="225"/>
      <c r="G7" s="225"/>
      <c r="H7" s="225"/>
      <c r="I7" s="225" t="s">
        <v>1722</v>
      </c>
      <c r="M7" s="78"/>
    </row>
    <row r="8" spans="2:22" ht="18.75" customHeight="1" thickBot="1" x14ac:dyDescent="0.4"/>
    <row r="9" spans="2:22" s="354" customFormat="1" ht="24.95" customHeight="1" thickTop="1" x14ac:dyDescent="0.7">
      <c r="B9" s="1910" t="s">
        <v>883</v>
      </c>
      <c r="C9" s="1736">
        <v>2015</v>
      </c>
      <c r="D9" s="1736">
        <v>2016</v>
      </c>
      <c r="E9" s="1736">
        <v>2017</v>
      </c>
      <c r="F9" s="1736">
        <v>2018</v>
      </c>
      <c r="G9" s="1736">
        <v>2019</v>
      </c>
      <c r="H9" s="1736">
        <v>2020</v>
      </c>
      <c r="I9" s="1913" t="s">
        <v>882</v>
      </c>
    </row>
    <row r="10" spans="2:22" s="513" customFormat="1" ht="24.95" customHeight="1" x14ac:dyDescent="0.7">
      <c r="B10" s="1911"/>
      <c r="C10" s="1737"/>
      <c r="D10" s="1737"/>
      <c r="E10" s="1737"/>
      <c r="F10" s="1737"/>
      <c r="G10" s="1737"/>
      <c r="H10" s="1737"/>
      <c r="I10" s="1914"/>
    </row>
    <row r="11" spans="2:22" s="354" customFormat="1" ht="24.95" customHeight="1" x14ac:dyDescent="0.7">
      <c r="B11" s="1912"/>
      <c r="C11" s="1738"/>
      <c r="D11" s="1738"/>
      <c r="E11" s="1738"/>
      <c r="F11" s="1738"/>
      <c r="G11" s="1738"/>
      <c r="H11" s="1738"/>
      <c r="I11" s="1915"/>
    </row>
    <row r="12" spans="2:22" s="354" customFormat="1" ht="15.75" customHeight="1" x14ac:dyDescent="0.7">
      <c r="B12" s="508"/>
      <c r="C12" s="576"/>
      <c r="D12" s="576"/>
      <c r="E12" s="576"/>
      <c r="F12" s="576"/>
      <c r="G12" s="576"/>
      <c r="H12" s="576"/>
      <c r="I12" s="514"/>
    </row>
    <row r="13" spans="2:22" s="546" customFormat="1" ht="37.5" customHeight="1" x14ac:dyDescent="0.2">
      <c r="B13" s="585" t="s">
        <v>18</v>
      </c>
      <c r="C13" s="578">
        <v>172000</v>
      </c>
      <c r="D13" s="578">
        <v>253450</v>
      </c>
      <c r="E13" s="579">
        <v>322489</v>
      </c>
      <c r="F13" s="579">
        <v>409500</v>
      </c>
      <c r="G13" s="579">
        <v>563050</v>
      </c>
      <c r="H13" s="579">
        <v>811990</v>
      </c>
      <c r="I13" s="553" t="s">
        <v>19</v>
      </c>
    </row>
    <row r="14" spans="2:22" s="582" customFormat="1" ht="37.5" customHeight="1" x14ac:dyDescent="0.2">
      <c r="B14" s="586" t="s">
        <v>15</v>
      </c>
      <c r="C14" s="581">
        <v>34600</v>
      </c>
      <c r="D14" s="581">
        <v>65500</v>
      </c>
      <c r="E14" s="581">
        <v>71800</v>
      </c>
      <c r="F14" s="581">
        <v>87000</v>
      </c>
      <c r="G14" s="581">
        <v>117000</v>
      </c>
      <c r="H14" s="581">
        <v>175000</v>
      </c>
      <c r="I14" s="592" t="s">
        <v>20</v>
      </c>
      <c r="J14" s="546"/>
      <c r="K14" s="546"/>
      <c r="L14" s="546"/>
      <c r="M14" s="546"/>
      <c r="N14" s="546"/>
      <c r="O14" s="546"/>
      <c r="P14" s="546"/>
      <c r="Q14" s="546"/>
      <c r="R14" s="546"/>
      <c r="S14" s="546"/>
    </row>
    <row r="15" spans="2:22" s="582" customFormat="1" ht="37.5" customHeight="1" x14ac:dyDescent="0.2">
      <c r="B15" s="586" t="s">
        <v>16</v>
      </c>
      <c r="C15" s="581">
        <v>15000</v>
      </c>
      <c r="D15" s="581">
        <v>25000</v>
      </c>
      <c r="E15" s="581">
        <v>28000</v>
      </c>
      <c r="F15" s="581">
        <v>33600</v>
      </c>
      <c r="G15" s="581">
        <v>40000</v>
      </c>
      <c r="H15" s="581">
        <v>50000</v>
      </c>
      <c r="I15" s="592" t="s">
        <v>245</v>
      </c>
      <c r="J15" s="546"/>
      <c r="K15" s="546"/>
      <c r="L15" s="546"/>
      <c r="M15" s="546"/>
      <c r="N15" s="546"/>
      <c r="O15" s="546"/>
      <c r="P15" s="546"/>
      <c r="Q15" s="546"/>
      <c r="R15" s="546"/>
      <c r="S15" s="546"/>
    </row>
    <row r="16" spans="2:22" s="582" customFormat="1" ht="37.5" customHeight="1" x14ac:dyDescent="0.2">
      <c r="B16" s="586" t="s">
        <v>246</v>
      </c>
      <c r="C16" s="581">
        <v>6830</v>
      </c>
      <c r="D16" s="581">
        <v>14600</v>
      </c>
      <c r="E16" s="581">
        <v>16180</v>
      </c>
      <c r="F16" s="581">
        <v>45180</v>
      </c>
      <c r="G16" s="581">
        <v>51460</v>
      </c>
      <c r="H16" s="581">
        <v>75958</v>
      </c>
      <c r="I16" s="592" t="s">
        <v>21</v>
      </c>
      <c r="J16" s="546"/>
      <c r="K16" s="546"/>
      <c r="L16" s="546"/>
      <c r="M16" s="546"/>
      <c r="N16" s="546"/>
      <c r="O16" s="546"/>
      <c r="P16" s="546"/>
      <c r="Q16" s="546"/>
      <c r="R16" s="546"/>
      <c r="S16" s="546"/>
    </row>
    <row r="17" spans="2:19" s="582" customFormat="1" ht="37.5" customHeight="1" x14ac:dyDescent="0.2">
      <c r="B17" s="586" t="s">
        <v>17</v>
      </c>
      <c r="C17" s="581">
        <v>63800</v>
      </c>
      <c r="D17" s="581">
        <v>84800</v>
      </c>
      <c r="E17" s="581">
        <v>85317</v>
      </c>
      <c r="F17" s="581">
        <v>96605</v>
      </c>
      <c r="G17" s="581">
        <v>133880</v>
      </c>
      <c r="H17" s="581">
        <v>209982</v>
      </c>
      <c r="I17" s="592" t="s">
        <v>247</v>
      </c>
      <c r="J17" s="546"/>
      <c r="K17" s="546"/>
      <c r="L17" s="546"/>
      <c r="M17" s="546"/>
      <c r="N17" s="546"/>
      <c r="O17" s="546"/>
      <c r="P17" s="546"/>
      <c r="Q17" s="546"/>
      <c r="R17" s="546"/>
      <c r="S17" s="546"/>
    </row>
    <row r="18" spans="2:19" s="582" customFormat="1" ht="37.5" customHeight="1" x14ac:dyDescent="0.2">
      <c r="B18" s="586" t="s">
        <v>776</v>
      </c>
      <c r="C18" s="581">
        <v>31000</v>
      </c>
      <c r="D18" s="581">
        <v>36050</v>
      </c>
      <c r="E18" s="581">
        <v>68300</v>
      </c>
      <c r="F18" s="581">
        <v>81500</v>
      </c>
      <c r="G18" s="581">
        <v>122000</v>
      </c>
      <c r="H18" s="581">
        <v>123000</v>
      </c>
      <c r="I18" s="592" t="s">
        <v>617</v>
      </c>
      <c r="J18" s="546"/>
      <c r="K18" s="546"/>
      <c r="L18" s="546"/>
      <c r="M18" s="546"/>
      <c r="N18" s="546"/>
      <c r="O18" s="546"/>
      <c r="P18" s="546"/>
      <c r="Q18" s="546"/>
      <c r="R18" s="546"/>
      <c r="S18" s="546"/>
    </row>
    <row r="19" spans="2:19" s="582" customFormat="1" ht="37.5" customHeight="1" x14ac:dyDescent="0.2">
      <c r="B19" s="587" t="s">
        <v>777</v>
      </c>
      <c r="C19" s="581">
        <v>20770</v>
      </c>
      <c r="D19" s="581">
        <v>27500</v>
      </c>
      <c r="E19" s="581">
        <v>52892</v>
      </c>
      <c r="F19" s="581">
        <v>65615</v>
      </c>
      <c r="G19" s="581">
        <v>98710</v>
      </c>
      <c r="H19" s="581">
        <v>178050</v>
      </c>
      <c r="I19" s="592" t="s">
        <v>778</v>
      </c>
      <c r="J19" s="546"/>
      <c r="K19" s="546"/>
      <c r="L19" s="546"/>
      <c r="M19" s="546"/>
      <c r="N19" s="546"/>
      <c r="O19" s="546"/>
      <c r="P19" s="546"/>
      <c r="Q19" s="546"/>
      <c r="R19" s="546"/>
      <c r="S19" s="546"/>
    </row>
    <row r="20" spans="2:19" s="582" customFormat="1" ht="15.75" customHeight="1" x14ac:dyDescent="0.2">
      <c r="B20" s="587"/>
      <c r="C20" s="581"/>
      <c r="D20" s="581"/>
      <c r="E20" s="581"/>
      <c r="F20" s="581"/>
      <c r="G20" s="581"/>
      <c r="H20" s="581"/>
      <c r="I20" s="592"/>
      <c r="J20" s="546"/>
      <c r="K20" s="546"/>
      <c r="L20" s="546"/>
      <c r="M20" s="546"/>
      <c r="N20" s="546"/>
      <c r="O20" s="546"/>
      <c r="P20" s="546"/>
      <c r="Q20" s="546"/>
      <c r="R20" s="546"/>
      <c r="S20" s="546"/>
    </row>
    <row r="21" spans="2:19" s="546" customFormat="1" ht="37.5" customHeight="1" x14ac:dyDescent="0.2">
      <c r="B21" s="588" t="s">
        <v>280</v>
      </c>
      <c r="C21" s="579">
        <v>2574</v>
      </c>
      <c r="D21" s="579">
        <v>2584</v>
      </c>
      <c r="E21" s="579">
        <v>5040</v>
      </c>
      <c r="F21" s="579">
        <v>10940</v>
      </c>
      <c r="G21" s="579">
        <v>14419.5</v>
      </c>
      <c r="H21" s="579">
        <v>17900</v>
      </c>
      <c r="I21" s="553" t="s">
        <v>248</v>
      </c>
    </row>
    <row r="22" spans="2:19" s="582" customFormat="1" ht="15.75" customHeight="1" x14ac:dyDescent="0.2">
      <c r="B22" s="587"/>
      <c r="C22" s="581"/>
      <c r="D22" s="581"/>
      <c r="E22" s="581"/>
      <c r="F22" s="581"/>
      <c r="G22" s="581"/>
      <c r="H22" s="581"/>
      <c r="I22" s="592"/>
      <c r="J22" s="546"/>
      <c r="K22" s="546"/>
      <c r="L22" s="546"/>
      <c r="M22" s="546"/>
      <c r="N22" s="546"/>
      <c r="O22" s="546"/>
      <c r="P22" s="546"/>
      <c r="Q22" s="546"/>
      <c r="R22" s="546"/>
      <c r="S22" s="546"/>
    </row>
    <row r="23" spans="2:19" s="546" customFormat="1" ht="37.5" customHeight="1" x14ac:dyDescent="0.2">
      <c r="B23" s="588" t="s">
        <v>281</v>
      </c>
      <c r="C23" s="578">
        <v>176420</v>
      </c>
      <c r="D23" s="578">
        <v>482220</v>
      </c>
      <c r="E23" s="579">
        <v>774003</v>
      </c>
      <c r="F23" s="579">
        <v>1119670</v>
      </c>
      <c r="G23" s="579">
        <v>1304131</v>
      </c>
      <c r="H23" s="579">
        <v>600984.11499999999</v>
      </c>
      <c r="I23" s="553" t="s">
        <v>249</v>
      </c>
    </row>
    <row r="24" spans="2:19" s="582" customFormat="1" ht="37.5" customHeight="1" x14ac:dyDescent="0.2">
      <c r="B24" s="587" t="s">
        <v>66</v>
      </c>
      <c r="C24" s="1684">
        <v>0</v>
      </c>
      <c r="D24" s="1684">
        <v>0</v>
      </c>
      <c r="E24" s="1684">
        <v>0</v>
      </c>
      <c r="F24" s="1684">
        <v>0</v>
      </c>
      <c r="G24" s="1684">
        <v>0</v>
      </c>
      <c r="H24" s="1684">
        <v>0</v>
      </c>
      <c r="I24" s="592" t="s">
        <v>67</v>
      </c>
      <c r="J24" s="546"/>
      <c r="K24" s="546"/>
      <c r="L24" s="546"/>
      <c r="M24" s="546"/>
      <c r="N24" s="546"/>
      <c r="O24" s="546"/>
      <c r="P24" s="546"/>
      <c r="Q24" s="546"/>
      <c r="R24" s="546"/>
      <c r="S24" s="546"/>
    </row>
    <row r="25" spans="2:19" s="582" customFormat="1" ht="37.5" customHeight="1" x14ac:dyDescent="0.2">
      <c r="B25" s="587" t="s">
        <v>250</v>
      </c>
      <c r="C25" s="584">
        <v>176420</v>
      </c>
      <c r="D25" s="584">
        <v>482220</v>
      </c>
      <c r="E25" s="584">
        <v>774003</v>
      </c>
      <c r="F25" s="584">
        <v>1119670</v>
      </c>
      <c r="G25" s="584">
        <v>1304131</v>
      </c>
      <c r="H25" s="584">
        <v>600984.11499999999</v>
      </c>
      <c r="I25" s="592" t="s">
        <v>27</v>
      </c>
      <c r="J25" s="546"/>
      <c r="K25" s="546"/>
      <c r="L25" s="546"/>
      <c r="M25" s="546"/>
      <c r="N25" s="546"/>
      <c r="O25" s="546"/>
      <c r="P25" s="546"/>
      <c r="Q25" s="546"/>
      <c r="R25" s="546"/>
      <c r="S25" s="546"/>
    </row>
    <row r="26" spans="2:19" s="582" customFormat="1" ht="15.75" customHeight="1" x14ac:dyDescent="0.2">
      <c r="B26" s="587"/>
      <c r="C26" s="581"/>
      <c r="D26" s="581"/>
      <c r="E26" s="581"/>
      <c r="F26" s="581"/>
      <c r="G26" s="581"/>
      <c r="H26" s="581"/>
      <c r="I26" s="592"/>
      <c r="J26" s="546"/>
      <c r="K26" s="546"/>
      <c r="L26" s="546"/>
      <c r="M26" s="546"/>
      <c r="N26" s="546"/>
      <c r="O26" s="546"/>
      <c r="P26" s="546"/>
      <c r="Q26" s="546"/>
      <c r="R26" s="546"/>
      <c r="S26" s="546"/>
    </row>
    <row r="27" spans="2:19" s="546" customFormat="1" ht="37.5" customHeight="1" x14ac:dyDescent="0.2">
      <c r="B27" s="588" t="s">
        <v>837</v>
      </c>
      <c r="C27" s="578">
        <v>629346.01500000001</v>
      </c>
      <c r="D27" s="578">
        <v>600318.34400000004</v>
      </c>
      <c r="E27" s="579">
        <v>804143.82699999993</v>
      </c>
      <c r="F27" s="579">
        <v>837891.45100000012</v>
      </c>
      <c r="G27" s="579">
        <v>1054820.2889999999</v>
      </c>
      <c r="H27" s="579">
        <v>1113744.9509999999</v>
      </c>
      <c r="I27" s="553" t="s">
        <v>838</v>
      </c>
    </row>
    <row r="28" spans="2:19" s="582" customFormat="1" ht="37.5" customHeight="1" x14ac:dyDescent="0.2">
      <c r="B28" s="587" t="s">
        <v>251</v>
      </c>
      <c r="C28" s="581">
        <v>455722.984</v>
      </c>
      <c r="D28" s="581">
        <v>420984.53100000002</v>
      </c>
      <c r="E28" s="581">
        <v>576617.11899999995</v>
      </c>
      <c r="F28" s="581">
        <v>573840.58100000001</v>
      </c>
      <c r="G28" s="581">
        <v>758269.91899999999</v>
      </c>
      <c r="H28" s="581">
        <v>819004.45499999996</v>
      </c>
      <c r="I28" s="592" t="s">
        <v>254</v>
      </c>
      <c r="J28" s="546"/>
      <c r="K28" s="546"/>
      <c r="L28" s="546"/>
      <c r="M28" s="546"/>
      <c r="N28" s="546"/>
      <c r="O28" s="546"/>
      <c r="P28" s="546"/>
      <c r="Q28" s="546"/>
      <c r="R28" s="546"/>
      <c r="S28" s="546"/>
    </row>
    <row r="29" spans="2:19" s="582" customFormat="1" ht="37.5" customHeight="1" x14ac:dyDescent="0.2">
      <c r="B29" s="587" t="s">
        <v>252</v>
      </c>
      <c r="C29" s="581">
        <v>54170.349000000002</v>
      </c>
      <c r="D29" s="581">
        <v>51491.017</v>
      </c>
      <c r="E29" s="581">
        <v>48957.483999999997</v>
      </c>
      <c r="F29" s="581">
        <v>49992.587</v>
      </c>
      <c r="G29" s="581">
        <v>51710.415999999997</v>
      </c>
      <c r="H29" s="581">
        <v>52547.627</v>
      </c>
      <c r="I29" s="592" t="s">
        <v>255</v>
      </c>
      <c r="J29" s="546"/>
      <c r="K29" s="546"/>
      <c r="L29" s="546"/>
      <c r="M29" s="546"/>
      <c r="N29" s="546"/>
      <c r="O29" s="546"/>
      <c r="P29" s="546"/>
      <c r="Q29" s="546"/>
      <c r="R29" s="546"/>
      <c r="S29" s="546"/>
    </row>
    <row r="30" spans="2:19" s="582" customFormat="1" ht="37.5" customHeight="1" x14ac:dyDescent="0.2">
      <c r="B30" s="587" t="s">
        <v>253</v>
      </c>
      <c r="C30" s="581">
        <v>2883</v>
      </c>
      <c r="D30" s="581">
        <v>4300</v>
      </c>
      <c r="E30" s="581">
        <v>3500</v>
      </c>
      <c r="F30" s="581">
        <v>6700</v>
      </c>
      <c r="G30" s="581">
        <v>11200</v>
      </c>
      <c r="H30" s="581">
        <v>20543</v>
      </c>
      <c r="I30" s="592" t="s">
        <v>256</v>
      </c>
      <c r="J30" s="546"/>
      <c r="K30" s="546"/>
      <c r="L30" s="546"/>
      <c r="M30" s="546"/>
      <c r="N30" s="546"/>
      <c r="O30" s="546"/>
      <c r="P30" s="546"/>
      <c r="Q30" s="546"/>
      <c r="R30" s="546"/>
      <c r="S30" s="546"/>
    </row>
    <row r="31" spans="2:19" s="582" customFormat="1" ht="37.5" customHeight="1" x14ac:dyDescent="0.2">
      <c r="B31" s="587" t="s">
        <v>1479</v>
      </c>
      <c r="C31" s="581">
        <v>71054.947</v>
      </c>
      <c r="D31" s="581">
        <v>66953.626000000004</v>
      </c>
      <c r="E31" s="581">
        <v>101516.18700000001</v>
      </c>
      <c r="F31" s="581">
        <v>119258.283</v>
      </c>
      <c r="G31" s="581">
        <v>139232.954</v>
      </c>
      <c r="H31" s="581">
        <v>141649.86900000001</v>
      </c>
      <c r="I31" s="592" t="s">
        <v>1480</v>
      </c>
      <c r="J31" s="546"/>
      <c r="K31" s="546"/>
      <c r="L31" s="546"/>
      <c r="M31" s="546"/>
      <c r="N31" s="546"/>
      <c r="O31" s="546"/>
      <c r="P31" s="546"/>
      <c r="Q31" s="546"/>
      <c r="R31" s="546"/>
      <c r="S31" s="546"/>
    </row>
    <row r="32" spans="2:19" s="582" customFormat="1" ht="37.5" customHeight="1" x14ac:dyDescent="0.2">
      <c r="B32" s="587" t="s">
        <v>1507</v>
      </c>
      <c r="C32" s="581">
        <v>5214.7349999999997</v>
      </c>
      <c r="D32" s="581">
        <v>6589.17</v>
      </c>
      <c r="E32" s="581">
        <v>8553.0370000000003</v>
      </c>
      <c r="F32" s="581">
        <v>8100</v>
      </c>
      <c r="G32" s="581">
        <v>14407</v>
      </c>
      <c r="H32" s="1684">
        <v>0</v>
      </c>
      <c r="I32" s="592" t="s">
        <v>1527</v>
      </c>
      <c r="J32" s="546"/>
      <c r="K32" s="546"/>
      <c r="L32" s="546"/>
      <c r="M32" s="546"/>
      <c r="N32" s="546"/>
      <c r="O32" s="546"/>
      <c r="P32" s="546"/>
      <c r="Q32" s="546"/>
      <c r="R32" s="546"/>
      <c r="S32" s="546"/>
    </row>
    <row r="33" spans="2:19" s="582" customFormat="1" ht="37.5" customHeight="1" x14ac:dyDescent="0.2">
      <c r="B33" s="587" t="s">
        <v>1508</v>
      </c>
      <c r="C33" s="581">
        <v>40300</v>
      </c>
      <c r="D33" s="581">
        <v>50000</v>
      </c>
      <c r="E33" s="581">
        <v>65000</v>
      </c>
      <c r="F33" s="581">
        <v>80000</v>
      </c>
      <c r="G33" s="581">
        <v>80000</v>
      </c>
      <c r="H33" s="581">
        <v>80000</v>
      </c>
      <c r="I33" s="592" t="s">
        <v>1528</v>
      </c>
      <c r="J33" s="546"/>
      <c r="K33" s="546"/>
      <c r="L33" s="546"/>
      <c r="M33" s="546"/>
      <c r="N33" s="546"/>
      <c r="O33" s="546"/>
      <c r="P33" s="546"/>
      <c r="Q33" s="546"/>
      <c r="R33" s="546"/>
      <c r="S33" s="546"/>
    </row>
    <row r="34" spans="2:19" s="582" customFormat="1" ht="15.75" customHeight="1" x14ac:dyDescent="0.2">
      <c r="B34" s="587"/>
      <c r="C34" s="581"/>
      <c r="D34" s="581"/>
      <c r="E34" s="581"/>
      <c r="F34" s="581"/>
      <c r="G34" s="581"/>
      <c r="H34" s="581"/>
      <c r="I34" s="592"/>
      <c r="J34" s="546"/>
      <c r="K34" s="546"/>
      <c r="L34" s="546"/>
      <c r="M34" s="546"/>
      <c r="N34" s="546"/>
      <c r="O34" s="546"/>
      <c r="P34" s="546"/>
      <c r="Q34" s="546"/>
      <c r="R34" s="546"/>
      <c r="S34" s="546"/>
    </row>
    <row r="35" spans="2:19" s="546" customFormat="1" ht="37.5" customHeight="1" x14ac:dyDescent="0.2">
      <c r="B35" s="588" t="s">
        <v>915</v>
      </c>
      <c r="C35" s="578">
        <v>573659.98499999999</v>
      </c>
      <c r="D35" s="578">
        <v>641427.65600000008</v>
      </c>
      <c r="E35" s="579">
        <v>754324.17299999995</v>
      </c>
      <c r="F35" s="579">
        <v>808998.549</v>
      </c>
      <c r="G35" s="579">
        <v>945579.21100000001</v>
      </c>
      <c r="H35" s="579">
        <v>1455380.9340000001</v>
      </c>
      <c r="I35" s="553" t="s">
        <v>616</v>
      </c>
    </row>
    <row r="36" spans="2:19" s="582" customFormat="1" ht="37.5" customHeight="1" x14ac:dyDescent="0.2">
      <c r="B36" s="587" t="s">
        <v>257</v>
      </c>
      <c r="C36" s="581">
        <v>11943.156000000001</v>
      </c>
      <c r="D36" s="581">
        <v>19694.900000000001</v>
      </c>
      <c r="E36" s="581">
        <v>12720.2</v>
      </c>
      <c r="F36" s="581">
        <v>9570.5</v>
      </c>
      <c r="G36" s="581">
        <v>6246.5069999999996</v>
      </c>
      <c r="H36" s="581">
        <v>1440.55</v>
      </c>
      <c r="I36" s="592" t="s">
        <v>916</v>
      </c>
      <c r="J36" s="546"/>
      <c r="K36" s="546"/>
      <c r="L36" s="546"/>
      <c r="M36" s="546"/>
      <c r="N36" s="546"/>
      <c r="O36" s="546"/>
      <c r="P36" s="546"/>
      <c r="Q36" s="546"/>
      <c r="R36" s="546"/>
      <c r="S36" s="546"/>
    </row>
    <row r="37" spans="2:19" s="582" customFormat="1" ht="37.5" customHeight="1" x14ac:dyDescent="0.2">
      <c r="B37" s="587" t="s">
        <v>158</v>
      </c>
      <c r="C37" s="581">
        <v>561716.82900000003</v>
      </c>
      <c r="D37" s="581">
        <v>621732.75600000005</v>
      </c>
      <c r="E37" s="581">
        <v>741603.973</v>
      </c>
      <c r="F37" s="581">
        <v>799428.049</v>
      </c>
      <c r="G37" s="581">
        <v>939332.70400000003</v>
      </c>
      <c r="H37" s="581">
        <v>1453940.3840000001</v>
      </c>
      <c r="I37" s="592" t="s">
        <v>761</v>
      </c>
      <c r="J37" s="546"/>
      <c r="K37" s="546"/>
      <c r="L37" s="546"/>
      <c r="M37" s="546"/>
      <c r="N37" s="546"/>
      <c r="O37" s="546"/>
      <c r="P37" s="546"/>
      <c r="Q37" s="546"/>
      <c r="R37" s="546"/>
      <c r="S37" s="546"/>
    </row>
    <row r="38" spans="2:19" s="582" customFormat="1" ht="37.5" customHeight="1" x14ac:dyDescent="0.2">
      <c r="B38" s="587" t="s">
        <v>159</v>
      </c>
      <c r="C38" s="1684">
        <v>0</v>
      </c>
      <c r="D38" s="1684">
        <v>0</v>
      </c>
      <c r="E38" s="1684">
        <v>0</v>
      </c>
      <c r="F38" s="1684">
        <v>0</v>
      </c>
      <c r="G38" s="1684">
        <v>0</v>
      </c>
      <c r="H38" s="1684">
        <v>0</v>
      </c>
      <c r="I38" s="592" t="s">
        <v>762</v>
      </c>
      <c r="J38" s="546"/>
      <c r="K38" s="546"/>
      <c r="L38" s="546"/>
      <c r="M38" s="546"/>
      <c r="N38" s="546"/>
      <c r="O38" s="546"/>
      <c r="P38" s="546"/>
      <c r="Q38" s="546"/>
      <c r="R38" s="546"/>
      <c r="S38" s="546"/>
    </row>
    <row r="39" spans="2:19" s="582" customFormat="1" ht="15.75" customHeight="1" x14ac:dyDescent="0.2">
      <c r="B39" s="587"/>
      <c r="C39" s="581"/>
      <c r="D39" s="581"/>
      <c r="E39" s="581"/>
      <c r="F39" s="581"/>
      <c r="G39" s="581"/>
      <c r="H39" s="581"/>
      <c r="I39" s="592"/>
      <c r="J39" s="546"/>
      <c r="K39" s="546"/>
      <c r="L39" s="546"/>
      <c r="M39" s="546"/>
      <c r="N39" s="546"/>
      <c r="O39" s="546"/>
      <c r="P39" s="546"/>
      <c r="Q39" s="546"/>
      <c r="R39" s="546"/>
      <c r="S39" s="546"/>
    </row>
    <row r="40" spans="2:19" s="546" customFormat="1" ht="37.5" customHeight="1" x14ac:dyDescent="0.2">
      <c r="B40" s="585" t="s">
        <v>850</v>
      </c>
      <c r="C40" s="578">
        <v>1554000</v>
      </c>
      <c r="D40" s="578">
        <v>1980000</v>
      </c>
      <c r="E40" s="579">
        <v>2660000</v>
      </c>
      <c r="F40" s="579">
        <v>3187000</v>
      </c>
      <c r="G40" s="579">
        <v>3882000</v>
      </c>
      <c r="H40" s="579">
        <v>4000000</v>
      </c>
      <c r="I40" s="553" t="s">
        <v>331</v>
      </c>
    </row>
    <row r="41" spans="2:19" s="354" customFormat="1" ht="24.95" customHeight="1" thickBot="1" x14ac:dyDescent="0.75">
      <c r="B41" s="589"/>
      <c r="C41" s="1617"/>
      <c r="D41" s="1617"/>
      <c r="E41" s="1617"/>
      <c r="F41" s="1617"/>
      <c r="G41" s="1617"/>
      <c r="H41" s="1617"/>
      <c r="I41" s="593"/>
    </row>
    <row r="42" spans="2:19" ht="9" customHeight="1" thickTop="1" x14ac:dyDescent="0.35">
      <c r="B42" s="590"/>
      <c r="I42" s="590"/>
    </row>
    <row r="43" spans="2:19" s="52" customFormat="1" ht="18.75" customHeight="1" x14ac:dyDescent="0.5">
      <c r="B43" s="594" t="s">
        <v>1740</v>
      </c>
      <c r="C43" s="330"/>
      <c r="D43" s="330"/>
      <c r="E43" s="330"/>
      <c r="F43" s="330"/>
      <c r="G43" s="330"/>
      <c r="H43" s="330"/>
      <c r="I43" s="594" t="s">
        <v>1741</v>
      </c>
    </row>
    <row r="44" spans="2:19" s="52" customFormat="1" ht="18.75" customHeight="1" x14ac:dyDescent="0.5">
      <c r="B44" s="515"/>
    </row>
    <row r="45" spans="2:19" s="36" customFormat="1" ht="21.75" x14ac:dyDescent="0.5">
      <c r="B45" s="591"/>
    </row>
    <row r="46" spans="2:19" ht="21.75" customHeight="1" x14ac:dyDescent="0.5">
      <c r="B46" s="590"/>
      <c r="H46" s="36"/>
    </row>
    <row r="47" spans="2:19" x14ac:dyDescent="0.35">
      <c r="B47" s="590"/>
      <c r="C47" s="162"/>
      <c r="D47" s="162"/>
      <c r="E47" s="162"/>
      <c r="F47" s="162"/>
      <c r="G47" s="162"/>
      <c r="H47" s="162"/>
      <c r="I47" s="162"/>
    </row>
    <row r="48" spans="2:19" x14ac:dyDescent="0.35">
      <c r="B48" s="590"/>
      <c r="C48" s="162"/>
      <c r="D48" s="162"/>
      <c r="E48" s="162"/>
      <c r="F48" s="162"/>
      <c r="G48" s="162"/>
      <c r="H48" s="162"/>
      <c r="I48" s="162"/>
    </row>
    <row r="49" spans="2:9" x14ac:dyDescent="0.35">
      <c r="B49" s="590"/>
      <c r="C49" s="162"/>
      <c r="D49" s="162"/>
      <c r="E49" s="162"/>
      <c r="F49" s="162"/>
      <c r="G49" s="162"/>
      <c r="H49" s="162"/>
      <c r="I49" s="162"/>
    </row>
    <row r="50" spans="2:9" x14ac:dyDescent="0.35">
      <c r="B50" s="590"/>
      <c r="C50" s="162"/>
      <c r="D50" s="162"/>
      <c r="E50" s="162"/>
      <c r="F50" s="162"/>
      <c r="G50" s="162"/>
      <c r="H50" s="162"/>
      <c r="I50" s="162"/>
    </row>
    <row r="51" spans="2:9" x14ac:dyDescent="0.35">
      <c r="B51" s="590"/>
      <c r="C51" s="162"/>
      <c r="D51" s="162"/>
      <c r="E51" s="162"/>
      <c r="F51" s="162"/>
      <c r="G51" s="162"/>
      <c r="H51" s="162"/>
      <c r="I51" s="162"/>
    </row>
    <row r="52" spans="2:9" x14ac:dyDescent="0.35">
      <c r="B52" s="590"/>
      <c r="C52" s="162"/>
      <c r="D52" s="162"/>
      <c r="E52" s="162"/>
      <c r="F52" s="162"/>
      <c r="G52" s="162"/>
      <c r="H52" s="162"/>
      <c r="I52" s="162"/>
    </row>
    <row r="53" spans="2:9" x14ac:dyDescent="0.35">
      <c r="B53" s="590"/>
      <c r="C53" s="162"/>
      <c r="D53" s="162"/>
      <c r="E53" s="162"/>
      <c r="F53" s="162"/>
      <c r="G53" s="162"/>
      <c r="H53" s="162"/>
      <c r="I53" s="162"/>
    </row>
    <row r="54" spans="2:9" x14ac:dyDescent="0.35">
      <c r="B54" s="590"/>
      <c r="C54" s="162"/>
      <c r="D54" s="162"/>
      <c r="E54" s="162"/>
      <c r="F54" s="162"/>
      <c r="G54" s="162"/>
      <c r="H54" s="162"/>
      <c r="I54" s="162"/>
    </row>
    <row r="55" spans="2:9" x14ac:dyDescent="0.35">
      <c r="B55" s="590"/>
      <c r="C55" s="162"/>
      <c r="D55" s="162"/>
      <c r="E55" s="162"/>
      <c r="F55" s="162"/>
      <c r="G55" s="162"/>
      <c r="H55" s="162"/>
      <c r="I55" s="162"/>
    </row>
    <row r="56" spans="2:9" x14ac:dyDescent="0.35">
      <c r="B56" s="590"/>
      <c r="C56" s="162"/>
      <c r="D56" s="162"/>
      <c r="E56" s="162"/>
      <c r="F56" s="162"/>
      <c r="G56" s="162"/>
      <c r="H56" s="162"/>
      <c r="I56" s="162"/>
    </row>
    <row r="57" spans="2:9" x14ac:dyDescent="0.35">
      <c r="B57" s="590"/>
      <c r="C57" s="162"/>
      <c r="D57" s="162"/>
      <c r="E57" s="162"/>
      <c r="F57" s="162"/>
      <c r="G57" s="162"/>
      <c r="H57" s="162"/>
      <c r="I57" s="162"/>
    </row>
    <row r="58" spans="2:9" x14ac:dyDescent="0.35">
      <c r="B58" s="590"/>
      <c r="C58" s="162"/>
      <c r="D58" s="162"/>
      <c r="E58" s="162"/>
      <c r="F58" s="162"/>
      <c r="G58" s="162"/>
      <c r="H58" s="162"/>
      <c r="I58" s="162"/>
    </row>
    <row r="59" spans="2:9" x14ac:dyDescent="0.35">
      <c r="B59" s="590"/>
      <c r="C59" s="162"/>
      <c r="D59" s="162"/>
      <c r="E59" s="162"/>
      <c r="F59" s="162"/>
      <c r="G59" s="162"/>
      <c r="H59" s="162"/>
      <c r="I59" s="162"/>
    </row>
    <row r="60" spans="2:9" x14ac:dyDescent="0.35">
      <c r="B60" s="590"/>
      <c r="C60" s="162"/>
      <c r="D60" s="162"/>
      <c r="E60" s="162"/>
      <c r="F60" s="162"/>
      <c r="G60" s="162"/>
      <c r="H60" s="162"/>
      <c r="I60" s="162"/>
    </row>
    <row r="61" spans="2:9" x14ac:dyDescent="0.35">
      <c r="B61" s="162"/>
      <c r="C61" s="162"/>
      <c r="D61" s="162"/>
      <c r="E61" s="162"/>
      <c r="F61" s="162"/>
      <c r="G61" s="162"/>
      <c r="H61" s="162"/>
      <c r="I61" s="162"/>
    </row>
    <row r="62" spans="2:9" x14ac:dyDescent="0.35">
      <c r="B62" s="162"/>
      <c r="C62" s="162"/>
      <c r="D62" s="162"/>
      <c r="E62" s="162"/>
      <c r="F62" s="162"/>
      <c r="G62" s="162"/>
      <c r="H62" s="162"/>
      <c r="I62" s="162"/>
    </row>
    <row r="63" spans="2:9" x14ac:dyDescent="0.35">
      <c r="B63" s="162"/>
      <c r="C63" s="162"/>
      <c r="D63" s="162"/>
      <c r="E63" s="162"/>
      <c r="F63" s="162"/>
      <c r="G63" s="162"/>
      <c r="H63" s="162"/>
      <c r="I63" s="162"/>
    </row>
    <row r="64" spans="2:9" x14ac:dyDescent="0.35">
      <c r="B64" s="162"/>
      <c r="C64" s="162"/>
      <c r="D64" s="162"/>
      <c r="E64" s="162"/>
      <c r="F64" s="162"/>
      <c r="G64" s="162"/>
      <c r="H64" s="162"/>
      <c r="I64" s="162"/>
    </row>
    <row r="65" spans="2:9" x14ac:dyDescent="0.35">
      <c r="B65" s="162"/>
      <c r="C65" s="162"/>
      <c r="D65" s="162"/>
      <c r="E65" s="162"/>
      <c r="F65" s="162"/>
      <c r="G65" s="162"/>
      <c r="H65" s="162"/>
      <c r="I65" s="162"/>
    </row>
    <row r="66" spans="2:9" x14ac:dyDescent="0.35">
      <c r="B66" s="162"/>
      <c r="C66" s="162"/>
      <c r="D66" s="162"/>
      <c r="E66" s="162"/>
      <c r="F66" s="162"/>
      <c r="G66" s="162"/>
      <c r="H66" s="162"/>
      <c r="I66" s="162"/>
    </row>
    <row r="67" spans="2:9" x14ac:dyDescent="0.35">
      <c r="B67" s="162"/>
    </row>
    <row r="68" spans="2:9" x14ac:dyDescent="0.35">
      <c r="B68" s="162"/>
    </row>
    <row r="69" spans="2:9" x14ac:dyDescent="0.35">
      <c r="B69" s="162"/>
    </row>
    <row r="70" spans="2:9" x14ac:dyDescent="0.35">
      <c r="B70" s="162"/>
    </row>
    <row r="71" spans="2:9" x14ac:dyDescent="0.35">
      <c r="B71" s="162"/>
    </row>
    <row r="72" spans="2:9" x14ac:dyDescent="0.35">
      <c r="B72" s="162"/>
    </row>
    <row r="73" spans="2:9" x14ac:dyDescent="0.35">
      <c r="B73" s="162"/>
    </row>
    <row r="74" spans="2:9" x14ac:dyDescent="0.35">
      <c r="B74" s="162"/>
    </row>
    <row r="75" spans="2:9" x14ac:dyDescent="0.35">
      <c r="B75" s="162"/>
    </row>
    <row r="76" spans="2:9" x14ac:dyDescent="0.35">
      <c r="B76" s="162"/>
    </row>
    <row r="77" spans="2:9" x14ac:dyDescent="0.35">
      <c r="B77" s="162"/>
    </row>
    <row r="78" spans="2:9" x14ac:dyDescent="0.35">
      <c r="B78" s="162"/>
    </row>
    <row r="79" spans="2:9" x14ac:dyDescent="0.35">
      <c r="B79" s="162"/>
    </row>
    <row r="80" spans="2:9" x14ac:dyDescent="0.35">
      <c r="B80" s="162"/>
    </row>
    <row r="81" spans="2:2" x14ac:dyDescent="0.35">
      <c r="B81" s="162"/>
    </row>
    <row r="82" spans="2:2" x14ac:dyDescent="0.35">
      <c r="B82" s="162"/>
    </row>
    <row r="83" spans="2:2" x14ac:dyDescent="0.35">
      <c r="B83" s="162"/>
    </row>
    <row r="84" spans="2:2" x14ac:dyDescent="0.35">
      <c r="B84" s="162"/>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1" orientation="portrait" r:id="rId1"/>
  <headerFooter alignWithMargins="0">
    <oddFooter>&amp;C&amp;"Times New Roman,Regular"&amp;20- 37 -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0"/>
  <dimension ref="B1:AE72"/>
  <sheetViews>
    <sheetView rightToLeft="1" view="pageBreakPreview" zoomScale="50" zoomScaleNormal="50" zoomScaleSheetLayoutView="50" workbookViewId="0"/>
  </sheetViews>
  <sheetFormatPr defaultRowHeight="15" x14ac:dyDescent="0.35"/>
  <cols>
    <col min="1" max="1" width="6.5703125" style="47" customWidth="1"/>
    <col min="2" max="2" width="55.7109375" style="47" customWidth="1"/>
    <col min="3" max="8" width="14.7109375" style="47" customWidth="1"/>
    <col min="9" max="9" width="65" style="47" customWidth="1"/>
    <col min="10" max="10" width="19.85546875" style="47" bestFit="1" customWidth="1"/>
    <col min="11" max="12" width="9.140625" style="47"/>
    <col min="13" max="13" width="13" style="47" bestFit="1" customWidth="1"/>
    <col min="14" max="14" width="9.140625" style="47"/>
    <col min="15" max="15" width="13" style="47" bestFit="1" customWidth="1"/>
    <col min="16" max="16" width="9.140625" style="47"/>
    <col min="17" max="18" width="15" style="47" bestFit="1" customWidth="1"/>
    <col min="19" max="16384" width="9.140625" style="47"/>
  </cols>
  <sheetData>
    <row r="1" spans="2:22" s="75" customFormat="1" ht="19.5" customHeight="1" x14ac:dyDescent="0.65">
      <c r="C1" s="74"/>
      <c r="D1" s="74"/>
      <c r="E1" s="74"/>
      <c r="F1" s="74"/>
      <c r="G1" s="74"/>
      <c r="H1" s="74"/>
      <c r="I1" s="74"/>
      <c r="J1" s="74"/>
      <c r="K1" s="74"/>
      <c r="L1" s="74"/>
      <c r="M1" s="74"/>
      <c r="N1" s="74"/>
      <c r="O1" s="74"/>
      <c r="P1" s="74"/>
      <c r="Q1" s="74"/>
      <c r="R1" s="74"/>
      <c r="S1" s="74"/>
      <c r="T1" s="74"/>
      <c r="U1" s="74"/>
      <c r="V1" s="74"/>
    </row>
    <row r="2" spans="2:22" s="75" customFormat="1" ht="19.5" customHeight="1" x14ac:dyDescent="0.65">
      <c r="B2" s="74"/>
      <c r="C2" s="74"/>
      <c r="D2" s="74"/>
      <c r="E2" s="74"/>
      <c r="F2" s="74"/>
      <c r="G2" s="74"/>
      <c r="H2" s="74"/>
      <c r="I2" s="74"/>
      <c r="J2" s="74"/>
      <c r="K2" s="74"/>
      <c r="L2" s="74"/>
      <c r="M2" s="74"/>
      <c r="N2" s="74"/>
      <c r="O2" s="74"/>
      <c r="P2" s="74"/>
      <c r="Q2" s="74"/>
      <c r="R2" s="74"/>
      <c r="S2" s="74"/>
      <c r="T2" s="74"/>
      <c r="U2" s="74"/>
    </row>
    <row r="3" spans="2:22" ht="36.75" x14ac:dyDescent="0.85">
      <c r="B3" s="1749" t="s">
        <v>1836</v>
      </c>
      <c r="C3" s="1909"/>
      <c r="D3" s="1909"/>
      <c r="E3" s="1909"/>
      <c r="F3" s="1909"/>
      <c r="G3" s="1909"/>
      <c r="H3" s="1909"/>
      <c r="I3" s="1909"/>
    </row>
    <row r="4" spans="2:22" s="5" customFormat="1" ht="12.75" customHeight="1" x14ac:dyDescent="0.85">
      <c r="B4" s="1646"/>
      <c r="C4" s="1646"/>
      <c r="D4" s="1646"/>
      <c r="E4" s="1646"/>
      <c r="F4" s="1646"/>
      <c r="G4" s="1646"/>
      <c r="H4" s="1646"/>
      <c r="I4" s="1646"/>
    </row>
    <row r="5" spans="2:22" ht="36.75" x14ac:dyDescent="0.85">
      <c r="B5" s="1749" t="s">
        <v>1837</v>
      </c>
      <c r="C5" s="1909"/>
      <c r="D5" s="1909"/>
      <c r="E5" s="1909"/>
      <c r="F5" s="1909"/>
      <c r="G5" s="1909"/>
      <c r="H5" s="1909"/>
      <c r="I5" s="1909"/>
    </row>
    <row r="6" spans="2:22" ht="19.5" customHeight="1" x14ac:dyDescent="0.65">
      <c r="B6" s="87"/>
      <c r="C6" s="85"/>
      <c r="D6" s="85"/>
      <c r="E6" s="85"/>
      <c r="F6" s="85"/>
      <c r="G6" s="85"/>
      <c r="H6" s="85"/>
    </row>
    <row r="7" spans="2:22" s="36" customFormat="1" ht="22.5" x14ac:dyDescent="0.5">
      <c r="B7" s="595" t="s">
        <v>1718</v>
      </c>
      <c r="C7" s="225"/>
      <c r="D7" s="225"/>
      <c r="E7" s="225"/>
      <c r="F7" s="225"/>
      <c r="G7" s="225"/>
      <c r="H7" s="225"/>
      <c r="I7" s="225" t="s">
        <v>1722</v>
      </c>
      <c r="M7" s="78"/>
    </row>
    <row r="8" spans="2:22" ht="18.75" customHeight="1" thickBot="1" x14ac:dyDescent="0.55000000000000004">
      <c r="B8" s="412"/>
      <c r="C8" s="412"/>
      <c r="D8" s="412"/>
      <c r="E8" s="412"/>
      <c r="F8" s="412"/>
      <c r="G8" s="412"/>
      <c r="H8" s="412"/>
      <c r="I8" s="412"/>
    </row>
    <row r="9" spans="2:22" s="254" customFormat="1" ht="24.95" customHeight="1" thickTop="1" x14ac:dyDescent="0.7">
      <c r="B9" s="1746" t="s">
        <v>883</v>
      </c>
      <c r="C9" s="1736">
        <v>2015</v>
      </c>
      <c r="D9" s="1736">
        <v>2016</v>
      </c>
      <c r="E9" s="1736">
        <v>2017</v>
      </c>
      <c r="F9" s="1736">
        <v>2018</v>
      </c>
      <c r="G9" s="1736">
        <v>2019</v>
      </c>
      <c r="H9" s="1736">
        <v>2020</v>
      </c>
      <c r="I9" s="1743" t="s">
        <v>882</v>
      </c>
    </row>
    <row r="10" spans="2:22" s="335" customFormat="1" ht="24.95" customHeight="1" x14ac:dyDescent="0.7">
      <c r="B10" s="1747"/>
      <c r="C10" s="1737"/>
      <c r="D10" s="1737"/>
      <c r="E10" s="1737"/>
      <c r="F10" s="1737"/>
      <c r="G10" s="1737"/>
      <c r="H10" s="1737"/>
      <c r="I10" s="1744"/>
    </row>
    <row r="11" spans="2:22" s="254" customFormat="1" ht="24.95" customHeight="1" x14ac:dyDescent="0.7">
      <c r="B11" s="1748"/>
      <c r="C11" s="1738"/>
      <c r="D11" s="1738"/>
      <c r="E11" s="1738"/>
      <c r="F11" s="1738"/>
      <c r="G11" s="1738"/>
      <c r="H11" s="1738"/>
      <c r="I11" s="1745"/>
    </row>
    <row r="12" spans="2:22" s="254" customFormat="1" ht="15" customHeight="1" x14ac:dyDescent="0.7">
      <c r="B12" s="373"/>
      <c r="C12" s="431"/>
      <c r="D12" s="431"/>
      <c r="E12" s="431"/>
      <c r="F12" s="431"/>
      <c r="G12" s="431"/>
      <c r="H12" s="431"/>
      <c r="I12" s="596"/>
    </row>
    <row r="13" spans="2:22" s="254" customFormat="1" ht="24.75" customHeight="1" x14ac:dyDescent="0.7">
      <c r="B13" s="373" t="s">
        <v>763</v>
      </c>
      <c r="C13" s="431"/>
      <c r="D13" s="431"/>
      <c r="E13" s="431"/>
      <c r="F13" s="431"/>
      <c r="G13" s="431"/>
      <c r="H13" s="431"/>
      <c r="I13" s="326" t="s">
        <v>401</v>
      </c>
    </row>
    <row r="14" spans="2:22" s="254" customFormat="1" ht="15" customHeight="1" x14ac:dyDescent="0.7">
      <c r="B14" s="605"/>
      <c r="C14" s="393"/>
      <c r="D14" s="393"/>
      <c r="E14" s="393"/>
      <c r="F14" s="393"/>
      <c r="G14" s="393"/>
      <c r="H14" s="393"/>
      <c r="I14" s="596"/>
    </row>
    <row r="15" spans="2:22" s="355" customFormat="1" ht="24.75" customHeight="1" x14ac:dyDescent="0.2">
      <c r="B15" s="588" t="s">
        <v>387</v>
      </c>
      <c r="C15" s="356">
        <v>859467.04</v>
      </c>
      <c r="D15" s="356">
        <v>1214826.425</v>
      </c>
      <c r="E15" s="356">
        <v>1478250.52</v>
      </c>
      <c r="F15" s="357">
        <v>1642192.2150000001</v>
      </c>
      <c r="G15" s="357">
        <v>1973876.13</v>
      </c>
      <c r="H15" s="357">
        <v>2308433.8600000003</v>
      </c>
      <c r="I15" s="597" t="s">
        <v>23</v>
      </c>
      <c r="J15" s="358"/>
      <c r="K15" s="358"/>
      <c r="L15" s="358"/>
      <c r="M15" s="358"/>
      <c r="N15" s="358"/>
      <c r="O15" s="358"/>
      <c r="P15" s="358"/>
      <c r="Q15" s="358"/>
      <c r="R15" s="358"/>
      <c r="S15" s="358"/>
    </row>
    <row r="16" spans="2:22" s="360" customFormat="1" ht="24.95" customHeight="1" x14ac:dyDescent="0.2">
      <c r="B16" s="587" t="s">
        <v>282</v>
      </c>
      <c r="C16" s="325">
        <v>13814.86</v>
      </c>
      <c r="D16" s="325">
        <v>17372.205000000002</v>
      </c>
      <c r="E16" s="325">
        <v>23177.79</v>
      </c>
      <c r="F16" s="325">
        <v>20059.014999999999</v>
      </c>
      <c r="G16" s="325">
        <v>24842.080000000002</v>
      </c>
      <c r="H16" s="325">
        <v>27096.29</v>
      </c>
      <c r="I16" s="599" t="s">
        <v>388</v>
      </c>
      <c r="J16" s="358"/>
      <c r="K16" s="358"/>
      <c r="L16" s="358"/>
      <c r="M16" s="358"/>
      <c r="N16" s="358"/>
      <c r="O16" s="358"/>
      <c r="P16" s="358"/>
      <c r="Q16" s="358"/>
      <c r="R16" s="358"/>
      <c r="S16" s="358"/>
    </row>
    <row r="17" spans="2:19" s="360" customFormat="1" ht="24.95" customHeight="1" x14ac:dyDescent="0.2">
      <c r="B17" s="587" t="s">
        <v>283</v>
      </c>
      <c r="C17" s="325">
        <v>192735.59</v>
      </c>
      <c r="D17" s="325">
        <v>224138.88500000001</v>
      </c>
      <c r="E17" s="325">
        <v>261618.39499999999</v>
      </c>
      <c r="F17" s="325">
        <v>282762.38</v>
      </c>
      <c r="G17" s="325">
        <v>328075.435</v>
      </c>
      <c r="H17" s="325">
        <v>346365.88500000001</v>
      </c>
      <c r="I17" s="599" t="s">
        <v>743</v>
      </c>
      <c r="J17" s="358"/>
      <c r="K17" s="358"/>
      <c r="L17" s="358"/>
      <c r="M17" s="358"/>
      <c r="N17" s="358"/>
      <c r="O17" s="358"/>
      <c r="P17" s="358"/>
      <c r="Q17" s="358"/>
      <c r="R17" s="358"/>
      <c r="S17" s="358"/>
    </row>
    <row r="18" spans="2:19" s="360" customFormat="1" ht="24.95" customHeight="1" x14ac:dyDescent="0.2">
      <c r="B18" s="587" t="s">
        <v>740</v>
      </c>
      <c r="C18" s="325">
        <v>285240.89500000002</v>
      </c>
      <c r="D18" s="325">
        <v>405714.74</v>
      </c>
      <c r="E18" s="325">
        <v>585185.80000000005</v>
      </c>
      <c r="F18" s="325">
        <v>89607.85</v>
      </c>
      <c r="G18" s="325">
        <v>113511.85</v>
      </c>
      <c r="H18" s="325">
        <v>111478.1</v>
      </c>
      <c r="I18" s="599" t="s">
        <v>389</v>
      </c>
      <c r="J18" s="358"/>
      <c r="K18" s="358"/>
      <c r="L18" s="358"/>
      <c r="M18" s="358"/>
      <c r="N18" s="358"/>
      <c r="O18" s="358"/>
      <c r="P18" s="358"/>
      <c r="Q18" s="358"/>
      <c r="R18" s="358"/>
      <c r="S18" s="358"/>
    </row>
    <row r="19" spans="2:19" s="360" customFormat="1" ht="24.95" customHeight="1" x14ac:dyDescent="0.2">
      <c r="B19" s="587" t="s">
        <v>284</v>
      </c>
      <c r="C19" s="325">
        <v>19275.509999999998</v>
      </c>
      <c r="D19" s="325">
        <v>26566.25</v>
      </c>
      <c r="E19" s="325">
        <v>35559.26</v>
      </c>
      <c r="F19" s="325">
        <v>46991.15</v>
      </c>
      <c r="G19" s="325">
        <v>53783.125</v>
      </c>
      <c r="H19" s="325">
        <v>53223.360000000001</v>
      </c>
      <c r="I19" s="599" t="s">
        <v>744</v>
      </c>
      <c r="J19" s="358"/>
      <c r="K19" s="358"/>
      <c r="L19" s="358"/>
      <c r="M19" s="358"/>
      <c r="N19" s="358"/>
      <c r="O19" s="358"/>
      <c r="P19" s="358"/>
      <c r="Q19" s="358"/>
      <c r="R19" s="358"/>
      <c r="S19" s="358"/>
    </row>
    <row r="20" spans="2:19" s="360" customFormat="1" ht="24.95" customHeight="1" x14ac:dyDescent="0.2">
      <c r="B20" s="587" t="s">
        <v>741</v>
      </c>
      <c r="C20" s="325">
        <v>47141.86</v>
      </c>
      <c r="D20" s="325">
        <v>60653.324999999997</v>
      </c>
      <c r="E20" s="325">
        <v>85224.44</v>
      </c>
      <c r="F20" s="325">
        <v>100695.11</v>
      </c>
      <c r="G20" s="325">
        <v>124989.44500000001</v>
      </c>
      <c r="H20" s="325">
        <v>136852.74</v>
      </c>
      <c r="I20" s="599" t="s">
        <v>390</v>
      </c>
      <c r="J20" s="358"/>
      <c r="K20" s="358"/>
      <c r="L20" s="358"/>
      <c r="M20" s="358"/>
      <c r="N20" s="358"/>
      <c r="O20" s="358"/>
      <c r="P20" s="358"/>
      <c r="Q20" s="358"/>
      <c r="R20" s="358"/>
      <c r="S20" s="358"/>
    </row>
    <row r="21" spans="2:19" s="360" customFormat="1" ht="24.95" customHeight="1" x14ac:dyDescent="0.2">
      <c r="B21" s="587" t="s">
        <v>391</v>
      </c>
      <c r="C21" s="325">
        <v>104387.41</v>
      </c>
      <c r="D21" s="325">
        <v>142746.86499999999</v>
      </c>
      <c r="E21" s="325">
        <v>169820.465</v>
      </c>
      <c r="F21" s="325">
        <v>193542.26500000001</v>
      </c>
      <c r="G21" s="325">
        <v>224181.69500000001</v>
      </c>
      <c r="H21" s="325">
        <v>222581.05</v>
      </c>
      <c r="I21" s="599" t="s">
        <v>392</v>
      </c>
      <c r="J21" s="358"/>
      <c r="K21" s="358"/>
      <c r="L21" s="358"/>
      <c r="M21" s="358"/>
      <c r="N21" s="358"/>
      <c r="O21" s="358"/>
      <c r="P21" s="358"/>
      <c r="Q21" s="358"/>
      <c r="R21" s="358"/>
      <c r="S21" s="358"/>
    </row>
    <row r="22" spans="2:19" s="360" customFormat="1" ht="24.95" customHeight="1" x14ac:dyDescent="0.2">
      <c r="B22" s="587" t="s">
        <v>285</v>
      </c>
      <c r="C22" s="325">
        <v>3246.585</v>
      </c>
      <c r="D22" s="325">
        <v>3998.7049999999999</v>
      </c>
      <c r="E22" s="325">
        <v>5497.0450000000001</v>
      </c>
      <c r="F22" s="325">
        <v>7193.51</v>
      </c>
      <c r="G22" s="325">
        <v>9175.32</v>
      </c>
      <c r="H22" s="325">
        <v>10437.535</v>
      </c>
      <c r="I22" s="599" t="s">
        <v>673</v>
      </c>
      <c r="J22" s="358"/>
      <c r="K22" s="358"/>
      <c r="L22" s="358"/>
      <c r="M22" s="358"/>
      <c r="N22" s="358"/>
      <c r="O22" s="358"/>
      <c r="P22" s="358"/>
      <c r="Q22" s="358"/>
      <c r="R22" s="358"/>
      <c r="S22" s="358"/>
    </row>
    <row r="23" spans="2:19" s="360" customFormat="1" ht="24.95" customHeight="1" x14ac:dyDescent="0.2">
      <c r="B23" s="587" t="s">
        <v>393</v>
      </c>
      <c r="C23" s="325">
        <v>40249.985000000001</v>
      </c>
      <c r="D23" s="325">
        <v>55225.415000000001</v>
      </c>
      <c r="E23" s="325">
        <v>82274.104999999996</v>
      </c>
      <c r="F23" s="325">
        <v>96136.524999999994</v>
      </c>
      <c r="G23" s="325">
        <v>123258.215</v>
      </c>
      <c r="H23" s="325">
        <v>150222.41500000001</v>
      </c>
      <c r="I23" s="599" t="s">
        <v>233</v>
      </c>
      <c r="J23" s="358"/>
      <c r="K23" s="358"/>
      <c r="L23" s="358"/>
      <c r="M23" s="358"/>
      <c r="N23" s="358"/>
      <c r="O23" s="358"/>
      <c r="P23" s="358"/>
      <c r="Q23" s="358"/>
      <c r="R23" s="358"/>
      <c r="S23" s="358"/>
    </row>
    <row r="24" spans="2:19" s="360" customFormat="1" ht="24.95" customHeight="1" x14ac:dyDescent="0.2">
      <c r="B24" s="587" t="s">
        <v>742</v>
      </c>
      <c r="C24" s="325">
        <v>153374.345</v>
      </c>
      <c r="D24" s="325">
        <v>278410.03499999997</v>
      </c>
      <c r="E24" s="325">
        <v>229893.22</v>
      </c>
      <c r="F24" s="325">
        <v>805204.41</v>
      </c>
      <c r="G24" s="325">
        <v>972058.96499999997</v>
      </c>
      <c r="H24" s="325">
        <v>1250176.4850000001</v>
      </c>
      <c r="I24" s="599" t="s">
        <v>234</v>
      </c>
      <c r="J24" s="358"/>
      <c r="K24" s="358"/>
      <c r="L24" s="358"/>
      <c r="M24" s="358"/>
      <c r="N24" s="358"/>
      <c r="O24" s="358"/>
      <c r="P24" s="358"/>
      <c r="Q24" s="358"/>
      <c r="R24" s="358"/>
      <c r="S24" s="358"/>
    </row>
    <row r="25" spans="2:19" s="360" customFormat="1" ht="15" customHeight="1" x14ac:dyDescent="0.2">
      <c r="B25" s="606"/>
      <c r="C25" s="325"/>
      <c r="D25" s="325"/>
      <c r="E25" s="325"/>
      <c r="F25" s="325"/>
      <c r="G25" s="325"/>
      <c r="H25" s="325"/>
      <c r="I25" s="600"/>
      <c r="J25" s="358"/>
      <c r="K25" s="358"/>
      <c r="L25" s="358"/>
      <c r="M25" s="358"/>
      <c r="N25" s="358"/>
      <c r="O25" s="358"/>
      <c r="P25" s="358"/>
      <c r="Q25" s="358"/>
      <c r="R25" s="358"/>
      <c r="S25" s="358"/>
    </row>
    <row r="26" spans="2:19" s="355" customFormat="1" ht="24.95" customHeight="1" x14ac:dyDescent="0.2">
      <c r="B26" s="588" t="s">
        <v>235</v>
      </c>
      <c r="C26" s="357">
        <v>33174.184999999998</v>
      </c>
      <c r="D26" s="357">
        <v>38425.21</v>
      </c>
      <c r="E26" s="357">
        <v>58791.224999999999</v>
      </c>
      <c r="F26" s="357">
        <v>71297.695000000007</v>
      </c>
      <c r="G26" s="357">
        <v>91621.404999999999</v>
      </c>
      <c r="H26" s="357">
        <v>90549.61</v>
      </c>
      <c r="I26" s="597" t="s">
        <v>674</v>
      </c>
      <c r="J26" s="358"/>
      <c r="K26" s="358"/>
      <c r="L26" s="358"/>
      <c r="M26" s="358"/>
      <c r="N26" s="358"/>
      <c r="O26" s="358"/>
      <c r="P26" s="358"/>
      <c r="Q26" s="358"/>
      <c r="R26" s="358"/>
      <c r="S26" s="358"/>
    </row>
    <row r="27" spans="2:19" s="360" customFormat="1" ht="15" customHeight="1" x14ac:dyDescent="0.2">
      <c r="B27" s="606"/>
      <c r="C27" s="325"/>
      <c r="D27" s="325"/>
      <c r="E27" s="325"/>
      <c r="F27" s="325"/>
      <c r="G27" s="325"/>
      <c r="H27" s="325"/>
      <c r="I27" s="600"/>
      <c r="J27" s="358"/>
      <c r="K27" s="358"/>
      <c r="L27" s="358"/>
      <c r="M27" s="358"/>
      <c r="N27" s="358"/>
      <c r="O27" s="358"/>
      <c r="P27" s="358"/>
      <c r="Q27" s="358"/>
      <c r="R27" s="358"/>
      <c r="S27" s="358"/>
    </row>
    <row r="28" spans="2:19" s="355" customFormat="1" ht="24.95" customHeight="1" x14ac:dyDescent="0.2">
      <c r="B28" s="588" t="s">
        <v>236</v>
      </c>
      <c r="C28" s="357">
        <v>10986.705</v>
      </c>
      <c r="D28" s="357">
        <v>14310.33</v>
      </c>
      <c r="E28" s="357">
        <v>23805.685000000001</v>
      </c>
      <c r="F28" s="357">
        <v>26795.924999999999</v>
      </c>
      <c r="G28" s="357">
        <v>38612.74</v>
      </c>
      <c r="H28" s="357">
        <v>29193.81</v>
      </c>
      <c r="I28" s="597" t="s">
        <v>53</v>
      </c>
      <c r="J28" s="358"/>
      <c r="K28" s="358"/>
      <c r="L28" s="358"/>
      <c r="M28" s="358"/>
      <c r="N28" s="358"/>
      <c r="O28" s="358"/>
      <c r="P28" s="358"/>
      <c r="Q28" s="358"/>
      <c r="R28" s="358"/>
      <c r="S28" s="358"/>
    </row>
    <row r="29" spans="2:19" s="360" customFormat="1" ht="15" customHeight="1" x14ac:dyDescent="0.2">
      <c r="B29" s="606"/>
      <c r="C29" s="325"/>
      <c r="D29" s="325"/>
      <c r="E29" s="325"/>
      <c r="F29" s="325"/>
      <c r="G29" s="325"/>
      <c r="H29" s="325"/>
      <c r="I29" s="600"/>
      <c r="J29" s="358"/>
      <c r="K29" s="358"/>
      <c r="L29" s="358"/>
      <c r="M29" s="358"/>
      <c r="N29" s="358"/>
      <c r="O29" s="358"/>
      <c r="P29" s="358"/>
      <c r="Q29" s="358"/>
      <c r="R29" s="358"/>
      <c r="S29" s="358"/>
    </row>
    <row r="30" spans="2:19" s="355" customFormat="1" ht="24.95" customHeight="1" x14ac:dyDescent="0.2">
      <c r="B30" s="588" t="s">
        <v>237</v>
      </c>
      <c r="C30" s="357">
        <v>5449.35</v>
      </c>
      <c r="D30" s="357">
        <v>14196.695</v>
      </c>
      <c r="E30" s="357">
        <v>21858.834999999999</v>
      </c>
      <c r="F30" s="357">
        <v>22681.83</v>
      </c>
      <c r="G30" s="357">
        <v>36104.39</v>
      </c>
      <c r="H30" s="357">
        <v>30939.38</v>
      </c>
      <c r="I30" s="597" t="s">
        <v>238</v>
      </c>
      <c r="J30" s="358"/>
      <c r="K30" s="358"/>
      <c r="L30" s="358"/>
      <c r="M30" s="358"/>
      <c r="N30" s="358"/>
      <c r="O30" s="358"/>
      <c r="P30" s="358"/>
      <c r="Q30" s="358"/>
      <c r="R30" s="358"/>
      <c r="S30" s="358"/>
    </row>
    <row r="31" spans="2:19" s="360" customFormat="1" ht="15" customHeight="1" x14ac:dyDescent="0.2">
      <c r="B31" s="606"/>
      <c r="C31" s="325"/>
      <c r="D31" s="325"/>
      <c r="E31" s="325"/>
      <c r="F31" s="325"/>
      <c r="G31" s="325"/>
      <c r="H31" s="325"/>
      <c r="I31" s="600"/>
      <c r="J31" s="358"/>
      <c r="K31" s="358"/>
      <c r="L31" s="358"/>
      <c r="M31" s="358"/>
      <c r="N31" s="358"/>
      <c r="O31" s="358"/>
      <c r="P31" s="358"/>
      <c r="Q31" s="358"/>
      <c r="R31" s="358"/>
      <c r="S31" s="358"/>
    </row>
    <row r="32" spans="2:19" s="355" customFormat="1" ht="24.95" customHeight="1" x14ac:dyDescent="0.2">
      <c r="B32" s="588" t="s">
        <v>239</v>
      </c>
      <c r="C32" s="357">
        <v>62813.644999999997</v>
      </c>
      <c r="D32" s="357">
        <v>37448.705000000002</v>
      </c>
      <c r="E32" s="357">
        <v>55913.52</v>
      </c>
      <c r="F32" s="357">
        <v>64388.995000000003</v>
      </c>
      <c r="G32" s="357">
        <v>123139.675</v>
      </c>
      <c r="H32" s="357">
        <v>81668.320000000007</v>
      </c>
      <c r="I32" s="597" t="s">
        <v>240</v>
      </c>
      <c r="J32" s="358"/>
      <c r="K32" s="358"/>
      <c r="L32" s="358"/>
      <c r="M32" s="358"/>
      <c r="N32" s="358"/>
      <c r="O32" s="358"/>
      <c r="P32" s="358"/>
      <c r="Q32" s="358"/>
      <c r="R32" s="358"/>
      <c r="S32" s="358"/>
    </row>
    <row r="33" spans="2:19" s="360" customFormat="1" ht="15" customHeight="1" x14ac:dyDescent="0.2">
      <c r="B33" s="606"/>
      <c r="C33" s="325"/>
      <c r="D33" s="325"/>
      <c r="E33" s="325"/>
      <c r="F33" s="325"/>
      <c r="G33" s="325"/>
      <c r="H33" s="325"/>
      <c r="I33" s="600"/>
      <c r="J33" s="358"/>
      <c r="K33" s="358"/>
      <c r="L33" s="358"/>
      <c r="M33" s="358"/>
      <c r="N33" s="358"/>
      <c r="O33" s="358"/>
      <c r="P33" s="358"/>
      <c r="Q33" s="358"/>
      <c r="R33" s="358"/>
      <c r="S33" s="358"/>
    </row>
    <row r="34" spans="2:19" s="355" customFormat="1" ht="24.95" customHeight="1" x14ac:dyDescent="0.2">
      <c r="B34" s="588" t="s">
        <v>241</v>
      </c>
      <c r="C34" s="357">
        <v>4377.6000000000004</v>
      </c>
      <c r="D34" s="357">
        <v>9208.6450000000004</v>
      </c>
      <c r="E34" s="357">
        <v>14628.254999999999</v>
      </c>
      <c r="F34" s="357">
        <v>16885.685000000001</v>
      </c>
      <c r="G34" s="357">
        <v>20108.009999999998</v>
      </c>
      <c r="H34" s="357">
        <v>9631.35</v>
      </c>
      <c r="I34" s="597" t="s">
        <v>693</v>
      </c>
      <c r="J34" s="358"/>
      <c r="K34" s="358"/>
      <c r="L34" s="358"/>
      <c r="M34" s="358"/>
      <c r="N34" s="358"/>
      <c r="O34" s="358"/>
      <c r="P34" s="358"/>
      <c r="Q34" s="358"/>
      <c r="R34" s="358"/>
      <c r="S34" s="358"/>
    </row>
    <row r="35" spans="2:19" s="360" customFormat="1" ht="15" customHeight="1" x14ac:dyDescent="0.2">
      <c r="B35" s="606"/>
      <c r="C35" s="325"/>
      <c r="D35" s="325"/>
      <c r="E35" s="325"/>
      <c r="F35" s="325"/>
      <c r="G35" s="325"/>
      <c r="H35" s="325"/>
      <c r="I35" s="600"/>
      <c r="J35" s="358"/>
      <c r="K35" s="358"/>
      <c r="L35" s="358"/>
      <c r="M35" s="358"/>
      <c r="N35" s="358"/>
      <c r="O35" s="358"/>
      <c r="P35" s="358"/>
      <c r="Q35" s="358"/>
      <c r="R35" s="358"/>
      <c r="S35" s="358"/>
    </row>
    <row r="36" spans="2:19" s="355" customFormat="1" ht="24.95" customHeight="1" x14ac:dyDescent="0.2">
      <c r="B36" s="588" t="s">
        <v>242</v>
      </c>
      <c r="C36" s="357">
        <v>4148.335</v>
      </c>
      <c r="D36" s="357">
        <v>6188.21</v>
      </c>
      <c r="E36" s="357">
        <v>17587.365000000002</v>
      </c>
      <c r="F36" s="357">
        <v>7714.9</v>
      </c>
      <c r="G36" s="357">
        <v>14644.165999999999</v>
      </c>
      <c r="H36" s="357">
        <v>12377.815000000001</v>
      </c>
      <c r="I36" s="597" t="s">
        <v>243</v>
      </c>
      <c r="J36" s="358"/>
      <c r="K36" s="358"/>
      <c r="L36" s="358"/>
      <c r="M36" s="358"/>
      <c r="N36" s="358"/>
      <c r="O36" s="358"/>
      <c r="P36" s="358"/>
      <c r="Q36" s="358"/>
      <c r="R36" s="358"/>
      <c r="S36" s="358"/>
    </row>
    <row r="37" spans="2:19" s="360" customFormat="1" ht="15" customHeight="1" x14ac:dyDescent="0.2">
      <c r="B37" s="606"/>
      <c r="C37" s="325"/>
      <c r="D37" s="325"/>
      <c r="E37" s="325"/>
      <c r="F37" s="325"/>
      <c r="G37" s="325"/>
      <c r="H37" s="325"/>
      <c r="I37" s="600"/>
      <c r="J37" s="358"/>
      <c r="K37" s="358"/>
      <c r="L37" s="358"/>
      <c r="M37" s="358"/>
      <c r="N37" s="358"/>
      <c r="O37" s="358"/>
      <c r="P37" s="358"/>
      <c r="Q37" s="358"/>
      <c r="R37" s="358"/>
      <c r="S37" s="358"/>
    </row>
    <row r="38" spans="2:19" s="355" customFormat="1" ht="24.95" customHeight="1" x14ac:dyDescent="0.2">
      <c r="B38" s="588" t="s">
        <v>397</v>
      </c>
      <c r="C38" s="357">
        <v>17162.02</v>
      </c>
      <c r="D38" s="357">
        <v>18984.41</v>
      </c>
      <c r="E38" s="357">
        <v>29634.985000000001</v>
      </c>
      <c r="F38" s="357">
        <v>36171.404999999999</v>
      </c>
      <c r="G38" s="357">
        <v>54483.105000000003</v>
      </c>
      <c r="H38" s="357">
        <v>51854.264999999999</v>
      </c>
      <c r="I38" s="597" t="s">
        <v>54</v>
      </c>
      <c r="J38" s="358"/>
      <c r="K38" s="358"/>
      <c r="L38" s="358"/>
      <c r="M38" s="358"/>
      <c r="N38" s="358"/>
      <c r="O38" s="358"/>
      <c r="P38" s="358"/>
      <c r="Q38" s="358"/>
      <c r="R38" s="358"/>
      <c r="S38" s="358"/>
    </row>
    <row r="39" spans="2:19" s="360" customFormat="1" ht="15" customHeight="1" x14ac:dyDescent="0.2">
      <c r="B39" s="606"/>
      <c r="C39" s="325"/>
      <c r="D39" s="325"/>
      <c r="E39" s="325"/>
      <c r="F39" s="325"/>
      <c r="G39" s="325"/>
      <c r="H39" s="325"/>
      <c r="I39" s="600"/>
      <c r="J39" s="358"/>
      <c r="K39" s="358"/>
      <c r="L39" s="358"/>
      <c r="M39" s="358"/>
      <c r="N39" s="358"/>
      <c r="O39" s="358"/>
      <c r="P39" s="358"/>
      <c r="Q39" s="358"/>
      <c r="R39" s="358"/>
      <c r="S39" s="358"/>
    </row>
    <row r="40" spans="2:19" s="355" customFormat="1" ht="24.95" customHeight="1" x14ac:dyDescent="0.2">
      <c r="B40" s="588" t="s">
        <v>259</v>
      </c>
      <c r="C40" s="357">
        <v>5733.3</v>
      </c>
      <c r="D40" s="357">
        <v>8927.1</v>
      </c>
      <c r="E40" s="357">
        <v>18586.5</v>
      </c>
      <c r="F40" s="357">
        <v>28597.5</v>
      </c>
      <c r="G40" s="357">
        <v>39271</v>
      </c>
      <c r="H40" s="357">
        <v>33280.5</v>
      </c>
      <c r="I40" s="597" t="s">
        <v>55</v>
      </c>
      <c r="J40" s="358"/>
      <c r="K40" s="358"/>
      <c r="L40" s="358"/>
      <c r="M40" s="358"/>
      <c r="N40" s="358"/>
      <c r="O40" s="358"/>
      <c r="P40" s="358"/>
      <c r="Q40" s="358"/>
      <c r="R40" s="358"/>
      <c r="S40" s="358"/>
    </row>
    <row r="41" spans="2:19" s="360" customFormat="1" ht="15" customHeight="1" x14ac:dyDescent="0.2">
      <c r="B41" s="606"/>
      <c r="C41" s="325"/>
      <c r="D41" s="325"/>
      <c r="E41" s="325"/>
      <c r="F41" s="325"/>
      <c r="G41" s="325"/>
      <c r="H41" s="325"/>
      <c r="I41" s="600"/>
      <c r="J41" s="358"/>
      <c r="K41" s="358"/>
      <c r="L41" s="358"/>
      <c r="M41" s="358"/>
      <c r="N41" s="358"/>
      <c r="O41" s="358"/>
      <c r="P41" s="358"/>
      <c r="Q41" s="358"/>
      <c r="R41" s="358"/>
      <c r="S41" s="358"/>
    </row>
    <row r="42" spans="2:19" s="355" customFormat="1" ht="24.95" customHeight="1" x14ac:dyDescent="0.2">
      <c r="B42" s="588" t="s">
        <v>244</v>
      </c>
      <c r="C42" s="357">
        <v>550687.81999999995</v>
      </c>
      <c r="D42" s="357">
        <v>617484.27</v>
      </c>
      <c r="E42" s="357">
        <v>940943.11</v>
      </c>
      <c r="F42" s="357">
        <v>1270273.8500000001</v>
      </c>
      <c r="G42" s="357">
        <v>1490139.379</v>
      </c>
      <c r="H42" s="357">
        <v>1352071.09</v>
      </c>
      <c r="I42" s="597" t="s">
        <v>773</v>
      </c>
      <c r="J42" s="358"/>
      <c r="K42" s="358"/>
      <c r="L42" s="358"/>
      <c r="M42" s="358"/>
      <c r="N42" s="358"/>
      <c r="O42" s="358"/>
      <c r="P42" s="358"/>
      <c r="Q42" s="358"/>
      <c r="R42" s="358"/>
      <c r="S42" s="358"/>
    </row>
    <row r="43" spans="2:19" s="360" customFormat="1" ht="15" customHeight="1" x14ac:dyDescent="0.2">
      <c r="B43" s="606"/>
      <c r="C43" s="325"/>
      <c r="D43" s="325"/>
      <c r="E43" s="325"/>
      <c r="F43" s="325"/>
      <c r="G43" s="325"/>
      <c r="H43" s="325"/>
      <c r="I43" s="600"/>
      <c r="J43" s="358"/>
      <c r="K43" s="358"/>
      <c r="L43" s="358"/>
      <c r="M43" s="358"/>
      <c r="N43" s="358"/>
      <c r="O43" s="358"/>
      <c r="P43" s="358"/>
      <c r="Q43" s="358"/>
      <c r="R43" s="358"/>
      <c r="S43" s="358"/>
    </row>
    <row r="44" spans="2:19" s="360" customFormat="1" ht="24.95" customHeight="1" x14ac:dyDescent="0.2">
      <c r="B44" s="585" t="s">
        <v>850</v>
      </c>
      <c r="C44" s="356">
        <v>1554000</v>
      </c>
      <c r="D44" s="356">
        <v>1980000.0000000002</v>
      </c>
      <c r="E44" s="356">
        <v>2660000</v>
      </c>
      <c r="F44" s="357">
        <v>3187000.0000000005</v>
      </c>
      <c r="G44" s="357">
        <v>3882000</v>
      </c>
      <c r="H44" s="357">
        <v>4000000</v>
      </c>
      <c r="I44" s="597" t="s">
        <v>331</v>
      </c>
      <c r="J44" s="358"/>
      <c r="K44" s="358"/>
      <c r="L44" s="358"/>
      <c r="M44" s="358"/>
      <c r="N44" s="358"/>
      <c r="O44" s="358"/>
      <c r="P44" s="358"/>
      <c r="Q44" s="358"/>
      <c r="R44" s="358"/>
      <c r="S44" s="358"/>
    </row>
    <row r="45" spans="2:19" s="355" customFormat="1" ht="24.95" customHeight="1" thickBot="1" x14ac:dyDescent="0.25">
      <c r="B45" s="585"/>
      <c r="C45" s="357"/>
      <c r="D45" s="357"/>
      <c r="E45" s="357"/>
      <c r="F45" s="357"/>
      <c r="G45" s="357"/>
      <c r="H45" s="357"/>
      <c r="I45" s="597"/>
      <c r="J45" s="358"/>
      <c r="K45" s="358"/>
      <c r="L45" s="358"/>
      <c r="M45" s="358"/>
      <c r="N45" s="358"/>
      <c r="O45" s="358"/>
      <c r="P45" s="358"/>
      <c r="Q45" s="358"/>
      <c r="R45" s="358"/>
      <c r="S45" s="358"/>
    </row>
    <row r="46" spans="2:19" s="360" customFormat="1" ht="15" customHeight="1" thickTop="1" x14ac:dyDescent="0.2">
      <c r="B46" s="607"/>
      <c r="C46" s="604"/>
      <c r="D46" s="604"/>
      <c r="E46" s="604"/>
      <c r="F46" s="604"/>
      <c r="G46" s="604"/>
      <c r="H46" s="604"/>
      <c r="I46" s="601"/>
      <c r="J46" s="358"/>
      <c r="K46" s="358"/>
      <c r="L46" s="358"/>
      <c r="M46" s="358"/>
      <c r="N46" s="358"/>
      <c r="O46" s="358"/>
      <c r="P46" s="358"/>
      <c r="Q46" s="358"/>
      <c r="R46" s="358"/>
      <c r="S46" s="358"/>
    </row>
    <row r="47" spans="2:19" s="360" customFormat="1" ht="24.75" customHeight="1" x14ac:dyDescent="0.2">
      <c r="B47" s="606" t="s">
        <v>402</v>
      </c>
      <c r="C47" s="325"/>
      <c r="D47" s="325"/>
      <c r="E47" s="325"/>
      <c r="F47" s="325"/>
      <c r="G47" s="325"/>
      <c r="H47" s="325"/>
      <c r="I47" s="602" t="s">
        <v>739</v>
      </c>
      <c r="J47" s="358"/>
      <c r="K47" s="358"/>
      <c r="L47" s="358"/>
      <c r="M47" s="358"/>
      <c r="N47" s="358"/>
      <c r="O47" s="358"/>
      <c r="P47" s="358"/>
      <c r="Q47" s="358"/>
      <c r="R47" s="358"/>
      <c r="S47" s="358"/>
    </row>
    <row r="48" spans="2:19" s="360" customFormat="1" ht="15" customHeight="1" x14ac:dyDescent="0.2">
      <c r="B48" s="606"/>
      <c r="C48" s="325"/>
      <c r="D48" s="325"/>
      <c r="E48" s="325"/>
      <c r="F48" s="325"/>
      <c r="G48" s="325"/>
      <c r="H48" s="325"/>
      <c r="I48" s="600"/>
      <c r="J48" s="358"/>
      <c r="K48" s="358"/>
      <c r="L48" s="358"/>
      <c r="M48" s="358"/>
      <c r="N48" s="358"/>
      <c r="O48" s="358"/>
      <c r="P48" s="358"/>
      <c r="Q48" s="358"/>
      <c r="R48" s="358"/>
      <c r="S48" s="358"/>
    </row>
    <row r="49" spans="2:31" s="355" customFormat="1" ht="24.95" customHeight="1" x14ac:dyDescent="0.2">
      <c r="B49" s="585" t="s">
        <v>774</v>
      </c>
      <c r="C49" s="356">
        <v>1040516.72</v>
      </c>
      <c r="D49" s="356">
        <v>1233485.085</v>
      </c>
      <c r="E49" s="356">
        <v>1803545.88</v>
      </c>
      <c r="F49" s="357">
        <v>1608325.48</v>
      </c>
      <c r="G49" s="357">
        <v>1863363.2949999999</v>
      </c>
      <c r="H49" s="357">
        <v>1504556.7599999998</v>
      </c>
      <c r="I49" s="597" t="s">
        <v>858</v>
      </c>
      <c r="J49" s="358"/>
      <c r="K49" s="358"/>
      <c r="L49" s="358"/>
      <c r="M49" s="358"/>
      <c r="N49" s="358"/>
      <c r="O49" s="358"/>
      <c r="P49" s="358"/>
      <c r="Q49" s="358"/>
      <c r="R49" s="358"/>
      <c r="S49" s="358"/>
      <c r="T49" s="358"/>
      <c r="U49" s="358"/>
      <c r="V49" s="358"/>
      <c r="W49" s="358"/>
      <c r="X49" s="358"/>
      <c r="Y49" s="358"/>
      <c r="Z49" s="358"/>
      <c r="AA49" s="358"/>
      <c r="AB49" s="358"/>
      <c r="AC49" s="358"/>
      <c r="AD49" s="358"/>
      <c r="AE49" s="358"/>
    </row>
    <row r="50" spans="2:31" s="360" customFormat="1" ht="24.95" customHeight="1" x14ac:dyDescent="0.2">
      <c r="B50" s="587" t="s">
        <v>775</v>
      </c>
      <c r="C50" s="325">
        <v>403347.81</v>
      </c>
      <c r="D50" s="325">
        <v>487483.69500000001</v>
      </c>
      <c r="E50" s="325">
        <v>601171</v>
      </c>
      <c r="F50" s="325">
        <v>1298183.03</v>
      </c>
      <c r="G50" s="325">
        <v>1487834.37</v>
      </c>
      <c r="H50" s="325">
        <v>685271.71</v>
      </c>
      <c r="I50" s="599" t="s">
        <v>56</v>
      </c>
      <c r="J50" s="358"/>
      <c r="K50" s="358"/>
      <c r="L50" s="358"/>
      <c r="M50" s="358"/>
      <c r="N50" s="358"/>
      <c r="O50" s="358"/>
      <c r="P50" s="358"/>
      <c r="Q50" s="358"/>
      <c r="R50" s="358"/>
      <c r="S50" s="358"/>
      <c r="T50" s="358"/>
      <c r="U50" s="358"/>
      <c r="V50" s="358"/>
      <c r="W50" s="358"/>
      <c r="X50" s="358"/>
      <c r="Y50" s="358"/>
      <c r="Z50" s="358"/>
      <c r="AA50" s="358"/>
      <c r="AB50" s="358"/>
      <c r="AC50" s="358"/>
      <c r="AD50" s="358"/>
      <c r="AE50" s="358"/>
    </row>
    <row r="51" spans="2:31" s="360" customFormat="1" ht="24.95" customHeight="1" x14ac:dyDescent="0.2">
      <c r="B51" s="587" t="s">
        <v>144</v>
      </c>
      <c r="C51" s="325">
        <v>93051.345000000001</v>
      </c>
      <c r="D51" s="325">
        <v>121303.65</v>
      </c>
      <c r="E51" s="325">
        <v>176441.9</v>
      </c>
      <c r="F51" s="325">
        <v>214149.245</v>
      </c>
      <c r="G51" s="325">
        <v>272978.90999999997</v>
      </c>
      <c r="H51" s="325">
        <v>336822.2</v>
      </c>
      <c r="I51" s="599" t="s">
        <v>57</v>
      </c>
      <c r="J51" s="358"/>
      <c r="K51" s="358"/>
      <c r="L51" s="358"/>
      <c r="M51" s="358"/>
      <c r="N51" s="358"/>
      <c r="O51" s="358"/>
      <c r="P51" s="358"/>
      <c r="Q51" s="358"/>
      <c r="R51" s="358"/>
      <c r="S51" s="358"/>
      <c r="T51" s="358"/>
      <c r="U51" s="358"/>
      <c r="V51" s="358"/>
      <c r="W51" s="358"/>
      <c r="X51" s="358"/>
      <c r="Y51" s="358"/>
      <c r="Z51" s="358"/>
      <c r="AA51" s="358"/>
      <c r="AB51" s="358"/>
      <c r="AC51" s="358"/>
      <c r="AD51" s="358"/>
      <c r="AE51" s="358"/>
    </row>
    <row r="52" spans="2:31" s="360" customFormat="1" ht="24.95" customHeight="1" x14ac:dyDescent="0.2">
      <c r="B52" s="587" t="s">
        <v>145</v>
      </c>
      <c r="C52" s="325">
        <v>302042.565</v>
      </c>
      <c r="D52" s="325">
        <v>270203.74</v>
      </c>
      <c r="E52" s="325">
        <v>510232.98</v>
      </c>
      <c r="F52" s="325">
        <v>93848.205000000002</v>
      </c>
      <c r="G52" s="325">
        <v>99850.014999999999</v>
      </c>
      <c r="H52" s="325">
        <v>479062.85</v>
      </c>
      <c r="I52" s="599" t="s">
        <v>400</v>
      </c>
      <c r="J52" s="358"/>
      <c r="K52" s="358"/>
      <c r="L52" s="358"/>
      <c r="M52" s="358"/>
      <c r="N52" s="358"/>
      <c r="O52" s="358"/>
      <c r="P52" s="358"/>
      <c r="Q52" s="358"/>
      <c r="R52" s="358"/>
      <c r="S52" s="358"/>
      <c r="T52" s="358"/>
      <c r="U52" s="358"/>
      <c r="V52" s="358"/>
      <c r="W52" s="358"/>
      <c r="X52" s="358"/>
      <c r="Y52" s="358"/>
      <c r="Z52" s="358"/>
      <c r="AA52" s="358"/>
      <c r="AB52" s="358"/>
      <c r="AC52" s="358"/>
      <c r="AD52" s="358"/>
      <c r="AE52" s="358"/>
    </row>
    <row r="53" spans="2:31" s="360" customFormat="1" ht="24.95" customHeight="1" x14ac:dyDescent="0.2">
      <c r="B53" s="587" t="s">
        <v>244</v>
      </c>
      <c r="C53" s="325">
        <v>242075</v>
      </c>
      <c r="D53" s="325">
        <v>354494</v>
      </c>
      <c r="E53" s="325">
        <v>515700</v>
      </c>
      <c r="F53" s="325">
        <v>2145</v>
      </c>
      <c r="G53" s="325">
        <v>2700</v>
      </c>
      <c r="H53" s="325">
        <v>3400</v>
      </c>
      <c r="I53" s="599" t="s">
        <v>773</v>
      </c>
      <c r="J53" s="358"/>
      <c r="K53" s="358"/>
      <c r="L53" s="358"/>
      <c r="M53" s="358"/>
      <c r="N53" s="358"/>
      <c r="O53" s="358"/>
      <c r="P53" s="358"/>
      <c r="Q53" s="358"/>
      <c r="R53" s="358"/>
      <c r="S53" s="358"/>
      <c r="T53" s="358"/>
      <c r="U53" s="358"/>
      <c r="V53" s="358"/>
      <c r="W53" s="358"/>
      <c r="X53" s="358"/>
      <c r="Y53" s="358"/>
      <c r="Z53" s="358"/>
      <c r="AA53" s="358"/>
      <c r="AB53" s="358"/>
      <c r="AC53" s="358"/>
      <c r="AD53" s="358"/>
      <c r="AE53" s="358"/>
    </row>
    <row r="54" spans="2:31" s="360" customFormat="1" ht="15" customHeight="1" x14ac:dyDescent="0.2">
      <c r="B54" s="606"/>
      <c r="C54" s="325"/>
      <c r="D54" s="325"/>
      <c r="E54" s="325"/>
      <c r="F54" s="325"/>
      <c r="G54" s="325"/>
      <c r="H54" s="325"/>
      <c r="I54" s="600"/>
      <c r="J54" s="358"/>
      <c r="K54" s="358"/>
      <c r="L54" s="358"/>
      <c r="M54" s="358"/>
      <c r="N54" s="358"/>
      <c r="O54" s="358"/>
      <c r="P54" s="358"/>
      <c r="Q54" s="358"/>
      <c r="R54" s="358"/>
      <c r="S54" s="358"/>
      <c r="T54" s="358"/>
      <c r="U54" s="358"/>
      <c r="V54" s="358"/>
      <c r="W54" s="358"/>
      <c r="X54" s="358"/>
      <c r="Y54" s="358"/>
      <c r="Z54" s="358"/>
      <c r="AA54" s="358"/>
      <c r="AB54" s="358"/>
      <c r="AC54" s="358"/>
      <c r="AD54" s="358"/>
      <c r="AE54" s="358"/>
    </row>
    <row r="55" spans="2:31" s="355" customFormat="1" ht="24.95" customHeight="1" x14ac:dyDescent="0.2">
      <c r="B55" s="585" t="s">
        <v>146</v>
      </c>
      <c r="C55" s="356">
        <v>410000</v>
      </c>
      <c r="D55" s="356">
        <v>510000</v>
      </c>
      <c r="E55" s="356">
        <v>678000</v>
      </c>
      <c r="F55" s="357">
        <v>825000</v>
      </c>
      <c r="G55" s="357">
        <v>1100000</v>
      </c>
      <c r="H55" s="357">
        <v>1300000</v>
      </c>
      <c r="I55" s="597" t="s">
        <v>750</v>
      </c>
      <c r="J55" s="358"/>
      <c r="K55" s="358"/>
      <c r="L55" s="358"/>
      <c r="M55" s="358"/>
      <c r="N55" s="358"/>
      <c r="O55" s="358"/>
      <c r="P55" s="358"/>
      <c r="Q55" s="358"/>
      <c r="R55" s="358"/>
      <c r="S55" s="358"/>
      <c r="T55" s="358"/>
      <c r="U55" s="358"/>
      <c r="V55" s="358"/>
      <c r="W55" s="358"/>
      <c r="X55" s="358"/>
      <c r="Y55" s="358"/>
      <c r="Z55" s="358"/>
      <c r="AA55" s="358"/>
      <c r="AB55" s="358"/>
      <c r="AC55" s="358"/>
      <c r="AD55" s="358"/>
      <c r="AE55" s="358"/>
    </row>
    <row r="56" spans="2:31" s="360" customFormat="1" ht="24.95" customHeight="1" x14ac:dyDescent="0.2">
      <c r="B56" s="587" t="s">
        <v>147</v>
      </c>
      <c r="C56" s="325">
        <v>398056.84399999998</v>
      </c>
      <c r="D56" s="325">
        <v>490305.1</v>
      </c>
      <c r="E56" s="325">
        <v>665279.80000000005</v>
      </c>
      <c r="F56" s="325">
        <v>815429.5</v>
      </c>
      <c r="G56" s="325">
        <v>1093753.4950000001</v>
      </c>
      <c r="H56" s="325">
        <v>1298559.1499999999</v>
      </c>
      <c r="I56" s="599" t="s">
        <v>286</v>
      </c>
      <c r="J56" s="358"/>
      <c r="K56" s="358"/>
      <c r="L56" s="358"/>
      <c r="M56" s="358"/>
      <c r="N56" s="358"/>
      <c r="O56" s="358"/>
      <c r="P56" s="358"/>
      <c r="Q56" s="358"/>
      <c r="R56" s="358"/>
      <c r="S56" s="358"/>
      <c r="T56" s="358"/>
      <c r="U56" s="358"/>
      <c r="V56" s="358"/>
      <c r="W56" s="358"/>
      <c r="X56" s="358"/>
      <c r="Y56" s="358"/>
      <c r="Z56" s="358"/>
      <c r="AA56" s="358"/>
      <c r="AB56" s="358"/>
      <c r="AC56" s="358"/>
      <c r="AD56" s="358"/>
      <c r="AE56" s="358"/>
    </row>
    <row r="57" spans="2:31" s="360" customFormat="1" ht="24.95" customHeight="1" x14ac:dyDescent="0.2">
      <c r="B57" s="587" t="s">
        <v>148</v>
      </c>
      <c r="C57" s="325">
        <v>11943.156000000001</v>
      </c>
      <c r="D57" s="325">
        <v>19694.900000000001</v>
      </c>
      <c r="E57" s="325">
        <v>12720.2</v>
      </c>
      <c r="F57" s="325">
        <v>9570.5</v>
      </c>
      <c r="G57" s="325">
        <v>6246.5050000000001</v>
      </c>
      <c r="H57" s="325">
        <v>1440.85</v>
      </c>
      <c r="I57" s="599" t="s">
        <v>74</v>
      </c>
      <c r="J57" s="358"/>
      <c r="K57" s="358"/>
      <c r="L57" s="358"/>
      <c r="M57" s="358"/>
      <c r="N57" s="358"/>
      <c r="O57" s="358"/>
      <c r="P57" s="358"/>
      <c r="Q57" s="358"/>
      <c r="R57" s="358"/>
      <c r="S57" s="358"/>
      <c r="T57" s="358"/>
      <c r="U57" s="358"/>
      <c r="V57" s="358"/>
      <c r="W57" s="358"/>
      <c r="X57" s="358"/>
      <c r="Y57" s="358"/>
      <c r="Z57" s="358"/>
      <c r="AA57" s="358"/>
      <c r="AB57" s="358"/>
      <c r="AC57" s="358"/>
      <c r="AD57" s="358"/>
      <c r="AE57" s="358"/>
    </row>
    <row r="58" spans="2:31" s="360" customFormat="1" ht="15" customHeight="1" x14ac:dyDescent="0.2">
      <c r="B58" s="606"/>
      <c r="C58" s="325"/>
      <c r="D58" s="325"/>
      <c r="E58" s="325"/>
      <c r="F58" s="325"/>
      <c r="G58" s="325"/>
      <c r="H58" s="325"/>
      <c r="I58" s="600"/>
      <c r="J58" s="358"/>
      <c r="K58" s="358"/>
      <c r="L58" s="358"/>
      <c r="M58" s="358"/>
      <c r="N58" s="358"/>
      <c r="O58" s="358"/>
      <c r="P58" s="358"/>
      <c r="Q58" s="358"/>
      <c r="R58" s="358"/>
      <c r="S58" s="358"/>
      <c r="T58" s="358"/>
      <c r="U58" s="358"/>
      <c r="V58" s="358"/>
      <c r="W58" s="358"/>
      <c r="X58" s="358"/>
      <c r="Y58" s="358"/>
      <c r="Z58" s="358"/>
      <c r="AA58" s="358"/>
      <c r="AB58" s="358"/>
      <c r="AC58" s="358"/>
      <c r="AD58" s="358"/>
      <c r="AE58" s="358"/>
    </row>
    <row r="59" spans="2:31" s="355" customFormat="1" ht="24.95" customHeight="1" x14ac:dyDescent="0.2">
      <c r="B59" s="585" t="s">
        <v>1258</v>
      </c>
      <c r="C59" s="357">
        <v>103483.28</v>
      </c>
      <c r="D59" s="357">
        <v>236514.91500000001</v>
      </c>
      <c r="E59" s="357">
        <v>178454.12</v>
      </c>
      <c r="F59" s="357">
        <v>753674.52</v>
      </c>
      <c r="G59" s="357">
        <v>918636.70499999996</v>
      </c>
      <c r="H59" s="357">
        <v>1195443.24</v>
      </c>
      <c r="I59" s="597" t="s">
        <v>917</v>
      </c>
      <c r="J59" s="358"/>
      <c r="K59" s="358"/>
      <c r="L59" s="358"/>
      <c r="M59" s="358"/>
      <c r="N59" s="358"/>
      <c r="O59" s="358"/>
      <c r="P59" s="358"/>
      <c r="Q59" s="358"/>
      <c r="R59" s="358"/>
      <c r="S59" s="358"/>
      <c r="T59" s="358"/>
      <c r="U59" s="358"/>
      <c r="V59" s="358"/>
      <c r="W59" s="358"/>
      <c r="X59" s="358"/>
      <c r="Y59" s="358"/>
      <c r="Z59" s="358"/>
      <c r="AA59" s="358"/>
      <c r="AB59" s="358"/>
      <c r="AC59" s="358"/>
      <c r="AD59" s="358"/>
      <c r="AE59" s="358"/>
    </row>
    <row r="60" spans="2:31" s="360" customFormat="1" ht="15" customHeight="1" x14ac:dyDescent="0.2">
      <c r="B60" s="606"/>
      <c r="C60" s="325"/>
      <c r="D60" s="325"/>
      <c r="E60" s="325"/>
      <c r="F60" s="325"/>
      <c r="G60" s="325"/>
      <c r="H60" s="325"/>
      <c r="I60" s="600"/>
      <c r="J60" s="358"/>
      <c r="K60" s="358"/>
      <c r="L60" s="358"/>
      <c r="M60" s="358"/>
      <c r="N60" s="358"/>
      <c r="O60" s="358"/>
      <c r="P60" s="358"/>
      <c r="Q60" s="358"/>
      <c r="R60" s="358"/>
      <c r="S60" s="358"/>
      <c r="T60" s="358"/>
      <c r="U60" s="358"/>
      <c r="V60" s="358"/>
      <c r="W60" s="358"/>
      <c r="X60" s="358"/>
      <c r="Y60" s="358"/>
      <c r="Z60" s="358"/>
      <c r="AA60" s="358"/>
      <c r="AB60" s="358"/>
      <c r="AC60" s="358"/>
      <c r="AD60" s="358"/>
      <c r="AE60" s="358"/>
    </row>
    <row r="61" spans="2:31" s="360" customFormat="1" ht="24.95" customHeight="1" x14ac:dyDescent="0.2">
      <c r="B61" s="585" t="s">
        <v>850</v>
      </c>
      <c r="C61" s="356">
        <v>1554000</v>
      </c>
      <c r="D61" s="356">
        <v>1980000</v>
      </c>
      <c r="E61" s="356">
        <v>2660000</v>
      </c>
      <c r="F61" s="357">
        <v>3187000</v>
      </c>
      <c r="G61" s="357">
        <v>3882000</v>
      </c>
      <c r="H61" s="357">
        <v>4000000</v>
      </c>
      <c r="I61" s="597" t="s">
        <v>331</v>
      </c>
      <c r="J61" s="358"/>
      <c r="K61" s="358"/>
      <c r="L61" s="358"/>
      <c r="M61" s="358"/>
      <c r="N61" s="358"/>
      <c r="O61" s="358"/>
      <c r="P61" s="358"/>
      <c r="Q61" s="358"/>
      <c r="R61" s="358"/>
      <c r="S61" s="358"/>
      <c r="T61" s="358"/>
      <c r="U61" s="358"/>
      <c r="V61" s="358"/>
      <c r="W61" s="358"/>
      <c r="X61" s="358"/>
      <c r="Y61" s="358"/>
      <c r="Z61" s="358"/>
      <c r="AA61" s="358"/>
      <c r="AB61" s="358"/>
      <c r="AC61" s="358"/>
      <c r="AD61" s="358"/>
      <c r="AE61" s="358"/>
    </row>
    <row r="62" spans="2:31" s="254" customFormat="1" ht="24.95" customHeight="1" thickBot="1" x14ac:dyDescent="0.75">
      <c r="B62" s="589"/>
      <c r="C62" s="1617"/>
      <c r="D62" s="1617"/>
      <c r="E62" s="1617"/>
      <c r="F62" s="1617"/>
      <c r="G62" s="1617"/>
      <c r="H62" s="1617"/>
      <c r="I62" s="603"/>
      <c r="J62" s="358"/>
      <c r="K62" s="358"/>
      <c r="L62" s="358"/>
      <c r="M62" s="358"/>
      <c r="N62" s="358"/>
      <c r="O62" s="358"/>
      <c r="P62" s="358"/>
    </row>
    <row r="63" spans="2:31" ht="9" customHeight="1" thickTop="1" x14ac:dyDescent="0.5">
      <c r="B63" s="36"/>
      <c r="C63" s="36"/>
      <c r="D63" s="36"/>
      <c r="E63" s="36"/>
      <c r="F63" s="36"/>
      <c r="G63" s="36"/>
      <c r="H63" s="36"/>
      <c r="I63" s="36"/>
      <c r="L63" s="154"/>
    </row>
    <row r="64" spans="2:31" s="52" customFormat="1" ht="18.75" customHeight="1" x14ac:dyDescent="0.5">
      <c r="B64" s="330" t="s">
        <v>1543</v>
      </c>
      <c r="C64" s="330"/>
      <c r="D64" s="330"/>
      <c r="E64" s="330"/>
      <c r="F64" s="330"/>
      <c r="G64" s="330"/>
      <c r="H64" s="330"/>
      <c r="I64" s="330" t="s">
        <v>1741</v>
      </c>
      <c r="L64" s="154"/>
    </row>
    <row r="65" spans="2:9" ht="21.75" x14ac:dyDescent="0.5">
      <c r="B65" s="36"/>
      <c r="C65" s="36"/>
      <c r="D65" s="36"/>
      <c r="E65" s="36"/>
      <c r="F65" s="36"/>
      <c r="G65" s="36"/>
      <c r="H65" s="36"/>
      <c r="I65" s="36"/>
    </row>
    <row r="66" spans="2:9" ht="21.75" x14ac:dyDescent="0.5">
      <c r="B66" s="36"/>
      <c r="C66" s="161"/>
      <c r="D66" s="161"/>
      <c r="E66" s="161"/>
      <c r="F66" s="161"/>
      <c r="G66" s="161"/>
      <c r="H66" s="161"/>
      <c r="I66" s="36"/>
    </row>
    <row r="67" spans="2:9" ht="21.75" x14ac:dyDescent="0.5">
      <c r="C67" s="91"/>
      <c r="D67" s="91"/>
      <c r="E67" s="91"/>
      <c r="F67" s="91"/>
      <c r="G67" s="91"/>
      <c r="H67" s="91"/>
    </row>
    <row r="68" spans="2:9" ht="21.75" x14ac:dyDescent="0.5">
      <c r="C68" s="36"/>
      <c r="D68" s="36"/>
      <c r="E68" s="36"/>
      <c r="F68" s="36"/>
      <c r="G68" s="36"/>
      <c r="H68" s="36"/>
    </row>
    <row r="69" spans="2:9" ht="21.75" x14ac:dyDescent="0.5">
      <c r="C69" s="91"/>
      <c r="D69" s="91"/>
      <c r="E69" s="91"/>
      <c r="F69" s="91"/>
      <c r="G69" s="91"/>
      <c r="H69" s="91"/>
    </row>
    <row r="72" spans="2:9" x14ac:dyDescent="0.35">
      <c r="C72" s="106"/>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Roman,Regular"&amp;20- 38 -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3"/>
  <sheetViews>
    <sheetView showGridLines="0" rightToLeft="1" zoomScale="70" zoomScaleNormal="70" workbookViewId="0"/>
  </sheetViews>
  <sheetFormatPr defaultRowHeight="12.75" x14ac:dyDescent="0.2"/>
  <cols>
    <col min="1" max="1" width="117" style="1715" customWidth="1"/>
    <col min="2" max="2" width="83.42578125" style="1715" customWidth="1"/>
    <col min="3" max="16384" width="9.140625" style="1715"/>
  </cols>
  <sheetData>
    <row r="1" spans="1:2" ht="43.5" customHeight="1" x14ac:dyDescent="0.2">
      <c r="A1" s="1733" t="s">
        <v>1979</v>
      </c>
      <c r="B1" s="1547"/>
    </row>
    <row r="2" spans="1:2" ht="12.75" customHeight="1" x14ac:dyDescent="0.2">
      <c r="A2" s="1733"/>
      <c r="B2" s="1548"/>
    </row>
    <row r="3" spans="1:2" ht="12.75" customHeight="1" x14ac:dyDescent="0.2">
      <c r="A3" s="1733"/>
      <c r="B3" s="1548"/>
    </row>
    <row r="4" spans="1:2" ht="12.75" customHeight="1" x14ac:dyDescent="0.2">
      <c r="A4" s="1733"/>
      <c r="B4" s="1548"/>
    </row>
    <row r="5" spans="1:2" ht="12.75" customHeight="1" x14ac:dyDescent="0.2">
      <c r="A5" s="1733"/>
      <c r="B5" s="1548"/>
    </row>
    <row r="6" spans="1:2" ht="12.75" customHeight="1" x14ac:dyDescent="0.2">
      <c r="A6" s="1733"/>
      <c r="B6" s="1548"/>
    </row>
    <row r="7" spans="1:2" ht="12.75" customHeight="1" x14ac:dyDescent="0.2">
      <c r="A7" s="1733"/>
      <c r="B7" s="1548"/>
    </row>
    <row r="8" spans="1:2" ht="12.75" customHeight="1" x14ac:dyDescent="0.2">
      <c r="A8" s="1733"/>
      <c r="B8" s="1548"/>
    </row>
    <row r="9" spans="1:2" ht="12.75" customHeight="1" x14ac:dyDescent="0.2">
      <c r="A9" s="1733"/>
      <c r="B9" s="1549"/>
    </row>
    <row r="10" spans="1:2" ht="12.75" customHeight="1" x14ac:dyDescent="0.2">
      <c r="A10" s="1733"/>
      <c r="B10" s="1548"/>
    </row>
    <row r="11" spans="1:2" ht="12.75" customHeight="1" x14ac:dyDescent="0.2">
      <c r="A11" s="1733"/>
      <c r="B11" s="1716"/>
    </row>
    <row r="12" spans="1:2" ht="12.75" customHeight="1" x14ac:dyDescent="0.2">
      <c r="A12" s="1733"/>
    </row>
    <row r="13" spans="1:2" ht="12.75" customHeight="1" x14ac:dyDescent="0.2">
      <c r="A13" s="1733"/>
    </row>
    <row r="14" spans="1:2" ht="12.75" customHeight="1" x14ac:dyDescent="0.2">
      <c r="A14" s="1733"/>
    </row>
    <row r="15" spans="1:2" ht="12.75" customHeight="1" x14ac:dyDescent="0.2">
      <c r="A15" s="1733"/>
    </row>
    <row r="16" spans="1:2" ht="12.75" customHeight="1" x14ac:dyDescent="0.2">
      <c r="A16" s="1733"/>
    </row>
    <row r="17" spans="1:1" ht="12.75" customHeight="1" x14ac:dyDescent="0.2">
      <c r="A17" s="1733"/>
    </row>
    <row r="18" spans="1:1" ht="12.75" customHeight="1" x14ac:dyDescent="0.2">
      <c r="A18" s="1733"/>
    </row>
    <row r="19" spans="1:1" ht="12.75" customHeight="1" x14ac:dyDescent="0.2">
      <c r="A19" s="1733"/>
    </row>
    <row r="20" spans="1:1" ht="12.75" customHeight="1" x14ac:dyDescent="0.2">
      <c r="A20" s="1733"/>
    </row>
    <row r="21" spans="1:1" ht="12.75" customHeight="1" x14ac:dyDescent="0.2">
      <c r="A21" s="1733"/>
    </row>
    <row r="22" spans="1:1" ht="12.75" customHeight="1" x14ac:dyDescent="0.2">
      <c r="A22" s="1733"/>
    </row>
    <row r="23" spans="1:1" ht="12.75" customHeight="1" x14ac:dyDescent="0.2">
      <c r="A23" s="1733"/>
    </row>
    <row r="24" spans="1:1" ht="12.75" customHeight="1" x14ac:dyDescent="0.2">
      <c r="A24" s="1733"/>
    </row>
    <row r="25" spans="1:1" ht="12.75" customHeight="1" x14ac:dyDescent="0.2">
      <c r="A25" s="1733"/>
    </row>
    <row r="26" spans="1:1" ht="12.75" customHeight="1" x14ac:dyDescent="0.2">
      <c r="A26" s="1733"/>
    </row>
    <row r="27" spans="1:1" ht="12.75" customHeight="1" x14ac:dyDescent="0.2">
      <c r="A27" s="1733"/>
    </row>
    <row r="28" spans="1:1" ht="12.75" customHeight="1" x14ac:dyDescent="0.2">
      <c r="A28" s="1733"/>
    </row>
    <row r="29" spans="1:1" ht="12.75" customHeight="1" x14ac:dyDescent="0.2">
      <c r="A29" s="1733"/>
    </row>
    <row r="30" spans="1:1" ht="12.75" customHeight="1" x14ac:dyDescent="0.2">
      <c r="A30" s="1733"/>
    </row>
    <row r="31" spans="1:1" ht="12.75" customHeight="1" x14ac:dyDescent="0.2">
      <c r="A31" s="1733"/>
    </row>
    <row r="32" spans="1:1" ht="12.75" customHeight="1" x14ac:dyDescent="0.2">
      <c r="A32" s="1733"/>
    </row>
    <row r="33" spans="1:1" ht="12.75" customHeight="1" x14ac:dyDescent="0.2">
      <c r="A33" s="1733"/>
    </row>
    <row r="34" spans="1:1" ht="12.75" customHeight="1" x14ac:dyDescent="0.2">
      <c r="A34" s="1733"/>
    </row>
    <row r="35" spans="1:1" ht="12.75" customHeight="1" x14ac:dyDescent="0.2">
      <c r="A35" s="1733"/>
    </row>
    <row r="36" spans="1:1" ht="12.75" customHeight="1" x14ac:dyDescent="0.2">
      <c r="A36" s="1733"/>
    </row>
    <row r="37" spans="1:1" ht="12.75" customHeight="1" x14ac:dyDescent="0.2">
      <c r="A37" s="1733"/>
    </row>
    <row r="38" spans="1:1" ht="12.75" customHeight="1" x14ac:dyDescent="0.2">
      <c r="A38" s="1733"/>
    </row>
    <row r="39" spans="1:1" ht="12.75" customHeight="1" x14ac:dyDescent="0.2">
      <c r="A39" s="1733"/>
    </row>
    <row r="40" spans="1:1" ht="12.75" customHeight="1" x14ac:dyDescent="0.2">
      <c r="A40" s="1733"/>
    </row>
    <row r="41" spans="1:1" ht="12.75" customHeight="1" x14ac:dyDescent="0.2">
      <c r="A41" s="1733"/>
    </row>
    <row r="42" spans="1:1" ht="12.75" customHeight="1" x14ac:dyDescent="0.2">
      <c r="A42" s="1733"/>
    </row>
    <row r="43" spans="1:1" ht="12.75" customHeight="1" x14ac:dyDescent="0.2">
      <c r="A43" s="1733"/>
    </row>
    <row r="44" spans="1:1" ht="12.75" customHeight="1" x14ac:dyDescent="0.2">
      <c r="A44" s="1733"/>
    </row>
    <row r="45" spans="1:1" ht="12.75" customHeight="1" x14ac:dyDescent="0.2">
      <c r="A45" s="1733"/>
    </row>
    <row r="46" spans="1:1" ht="12.75" customHeight="1" x14ac:dyDescent="0.2">
      <c r="A46" s="1733"/>
    </row>
    <row r="47" spans="1:1" ht="12.75" customHeight="1" x14ac:dyDescent="0.2">
      <c r="A47" s="1733"/>
    </row>
    <row r="48" spans="1:1" ht="12.75" customHeight="1" x14ac:dyDescent="0.2">
      <c r="A48" s="1733"/>
    </row>
    <row r="49" spans="1:1" ht="12.75" customHeight="1" x14ac:dyDescent="0.2">
      <c r="A49" s="1733"/>
    </row>
    <row r="50" spans="1:1" ht="12.75" customHeight="1" x14ac:dyDescent="0.2">
      <c r="A50" s="1733"/>
    </row>
    <row r="51" spans="1:1" ht="12.75" customHeight="1" x14ac:dyDescent="0.2">
      <c r="A51" s="1733"/>
    </row>
    <row r="52" spans="1:1" ht="12.75" customHeight="1" x14ac:dyDescent="0.2">
      <c r="A52" s="1733"/>
    </row>
    <row r="53" spans="1:1" ht="12.75" customHeight="1" x14ac:dyDescent="0.2">
      <c r="A53" s="1733"/>
    </row>
    <row r="54" spans="1:1" ht="12.75" customHeight="1" x14ac:dyDescent="0.2">
      <c r="A54" s="1733"/>
    </row>
    <row r="55" spans="1:1" ht="12.75" customHeight="1" x14ac:dyDescent="0.2">
      <c r="A55" s="1733"/>
    </row>
    <row r="56" spans="1:1" ht="12.75" customHeight="1" x14ac:dyDescent="0.2">
      <c r="A56" s="1733"/>
    </row>
    <row r="57" spans="1:1" ht="12.75" customHeight="1" x14ac:dyDescent="0.2">
      <c r="A57" s="1733"/>
    </row>
    <row r="58" spans="1:1" ht="12.75" customHeight="1" x14ac:dyDescent="0.2">
      <c r="A58" s="1733"/>
    </row>
    <row r="59" spans="1:1" ht="12.75" customHeight="1" x14ac:dyDescent="0.2">
      <c r="A59" s="1733"/>
    </row>
    <row r="60" spans="1:1" ht="12.75" customHeight="1" x14ac:dyDescent="0.2">
      <c r="A60" s="1733"/>
    </row>
    <row r="61" spans="1:1" ht="12.75" customHeight="1" x14ac:dyDescent="0.2">
      <c r="A61" s="1733"/>
    </row>
    <row r="62" spans="1:1" ht="12.75" customHeight="1" x14ac:dyDescent="0.2">
      <c r="A62" s="1733"/>
    </row>
    <row r="63" spans="1:1" ht="12.75" customHeight="1" x14ac:dyDescent="0.2">
      <c r="A63" s="1733"/>
    </row>
    <row r="64" spans="1:1" ht="12.75" customHeight="1" x14ac:dyDescent="0.2">
      <c r="A64" s="1733"/>
    </row>
    <row r="65" spans="1:1" ht="12.75" customHeight="1" x14ac:dyDescent="0.2">
      <c r="A65" s="1733"/>
    </row>
    <row r="66" spans="1:1" ht="12.75" customHeight="1" x14ac:dyDescent="0.2">
      <c r="A66" s="1733"/>
    </row>
    <row r="67" spans="1:1" ht="12.75" customHeight="1" x14ac:dyDescent="0.2">
      <c r="A67" s="1733"/>
    </row>
    <row r="68" spans="1:1" ht="12.75" customHeight="1" x14ac:dyDescent="0.2">
      <c r="A68" s="1733"/>
    </row>
    <row r="69" spans="1:1" ht="12.75" customHeight="1" x14ac:dyDescent="0.2">
      <c r="A69" s="1733"/>
    </row>
    <row r="70" spans="1:1" ht="12.75" customHeight="1" x14ac:dyDescent="0.2">
      <c r="A70" s="1733"/>
    </row>
    <row r="71" spans="1:1" ht="12.75" customHeight="1" x14ac:dyDescent="0.2">
      <c r="A71" s="1733"/>
    </row>
    <row r="72" spans="1:1" ht="12.75" customHeight="1" x14ac:dyDescent="0.2">
      <c r="A72" s="1733"/>
    </row>
    <row r="73" spans="1:1" ht="12.75" customHeight="1" x14ac:dyDescent="0.2">
      <c r="A73" s="1733"/>
    </row>
    <row r="74" spans="1:1" ht="12.75" customHeight="1" x14ac:dyDescent="0.2">
      <c r="A74" s="1733"/>
    </row>
    <row r="75" spans="1:1" ht="12.75" customHeight="1" x14ac:dyDescent="0.2">
      <c r="A75" s="1733"/>
    </row>
    <row r="76" spans="1:1" ht="12.75" customHeight="1" x14ac:dyDescent="0.2">
      <c r="A76" s="1733"/>
    </row>
    <row r="77" spans="1:1" ht="12.75" customHeight="1" x14ac:dyDescent="0.2">
      <c r="A77" s="1733"/>
    </row>
    <row r="78" spans="1:1" ht="12.75" customHeight="1" x14ac:dyDescent="0.2">
      <c r="A78" s="1733"/>
    </row>
    <row r="79" spans="1:1" ht="12.75" customHeight="1" x14ac:dyDescent="0.2">
      <c r="A79" s="1733"/>
    </row>
    <row r="80" spans="1:1" ht="12.75" customHeight="1" x14ac:dyDescent="0.2">
      <c r="A80" s="1733"/>
    </row>
    <row r="81" spans="1:1" ht="12.75" customHeight="1" x14ac:dyDescent="0.2">
      <c r="A81" s="1733"/>
    </row>
    <row r="82" spans="1:1" ht="12.75" customHeight="1" x14ac:dyDescent="0.2">
      <c r="A82" s="1733"/>
    </row>
    <row r="83" spans="1:1" ht="12.75" customHeight="1" x14ac:dyDescent="0.2">
      <c r="A83" s="1733"/>
    </row>
    <row r="84" spans="1:1" ht="12.75" customHeight="1" x14ac:dyDescent="0.2">
      <c r="A84" s="1733"/>
    </row>
    <row r="85" spans="1:1" ht="12.75" customHeight="1" x14ac:dyDescent="0.2">
      <c r="A85" s="1733"/>
    </row>
    <row r="86" spans="1:1" ht="12.75" customHeight="1" x14ac:dyDescent="0.2">
      <c r="A86" s="1733"/>
    </row>
    <row r="87" spans="1:1" ht="12.75" customHeight="1" x14ac:dyDescent="0.2">
      <c r="A87" s="1733"/>
    </row>
    <row r="88" spans="1:1" ht="12.75" customHeight="1" x14ac:dyDescent="0.2">
      <c r="A88" s="1733"/>
    </row>
    <row r="89" spans="1:1" ht="12.75" customHeight="1" x14ac:dyDescent="0.2">
      <c r="A89" s="1733"/>
    </row>
    <row r="90" spans="1:1" ht="12.75" customHeight="1" x14ac:dyDescent="0.2">
      <c r="A90" s="1733"/>
    </row>
    <row r="91" spans="1:1" ht="12.75" customHeight="1" x14ac:dyDescent="0.2">
      <c r="A91" s="1733"/>
    </row>
    <row r="92" spans="1:1" ht="12.75" customHeight="1" x14ac:dyDescent="0.2">
      <c r="A92" s="1733"/>
    </row>
    <row r="93" spans="1:1" ht="12.75" customHeight="1" x14ac:dyDescent="0.2">
      <c r="A93" s="1733"/>
    </row>
    <row r="94" spans="1:1" ht="12.75" customHeight="1" x14ac:dyDescent="0.2">
      <c r="A94" s="1733"/>
    </row>
    <row r="95" spans="1:1" ht="12.75" customHeight="1" x14ac:dyDescent="0.2">
      <c r="A95" s="1733"/>
    </row>
    <row r="96" spans="1:1" ht="12.75" customHeight="1" x14ac:dyDescent="0.2">
      <c r="A96" s="1733"/>
    </row>
    <row r="97" spans="1:1" ht="12.75" customHeight="1" x14ac:dyDescent="0.2">
      <c r="A97" s="1733"/>
    </row>
    <row r="98" spans="1:1" ht="12.75" customHeight="1" x14ac:dyDescent="0.2">
      <c r="A98" s="1733"/>
    </row>
    <row r="99" spans="1:1" ht="12.75" customHeight="1" x14ac:dyDescent="0.2">
      <c r="A99" s="1733"/>
    </row>
    <row r="100" spans="1:1" ht="12.75" customHeight="1" x14ac:dyDescent="0.2">
      <c r="A100" s="1733"/>
    </row>
    <row r="101" spans="1:1" ht="12.75" customHeight="1" x14ac:dyDescent="0.2">
      <c r="A101" s="1733"/>
    </row>
    <row r="102" spans="1:1" ht="12.75" customHeight="1" x14ac:dyDescent="0.2">
      <c r="A102" s="1733"/>
    </row>
    <row r="103" spans="1:1" ht="12.75" customHeight="1" x14ac:dyDescent="0.2">
      <c r="A103" s="1733"/>
    </row>
    <row r="104" spans="1:1" ht="12.75" customHeight="1" x14ac:dyDescent="0.2">
      <c r="A104" s="1733"/>
    </row>
    <row r="105" spans="1:1" ht="12.75" customHeight="1" x14ac:dyDescent="0.2">
      <c r="A105" s="1733"/>
    </row>
    <row r="106" spans="1:1" ht="12.75" customHeight="1" x14ac:dyDescent="0.2">
      <c r="A106" s="1733"/>
    </row>
    <row r="107" spans="1:1" ht="12.75" customHeight="1" x14ac:dyDescent="0.2">
      <c r="A107" s="1733"/>
    </row>
    <row r="108" spans="1:1" ht="12.75" customHeight="1" x14ac:dyDescent="0.2">
      <c r="A108" s="1733"/>
    </row>
    <row r="109" spans="1:1" ht="12.75" customHeight="1" x14ac:dyDescent="0.2">
      <c r="A109" s="1733"/>
    </row>
    <row r="110" spans="1:1" ht="12.75" customHeight="1" x14ac:dyDescent="0.2">
      <c r="A110" s="1733"/>
    </row>
    <row r="111" spans="1:1" ht="12.75" customHeight="1" x14ac:dyDescent="0.2">
      <c r="A111" s="1733"/>
    </row>
    <row r="112" spans="1:1" ht="12.75" customHeight="1" x14ac:dyDescent="0.2">
      <c r="A112" s="1733"/>
    </row>
    <row r="113" spans="1:1" ht="12.75" customHeight="1" x14ac:dyDescent="0.2">
      <c r="A113" s="1733"/>
    </row>
    <row r="114" spans="1:1" ht="12.75" customHeight="1" x14ac:dyDescent="0.2">
      <c r="A114" s="1733"/>
    </row>
    <row r="115" spans="1:1" ht="12.75" customHeight="1" x14ac:dyDescent="0.2">
      <c r="A115" s="1733"/>
    </row>
    <row r="116" spans="1:1" ht="12.75" customHeight="1" x14ac:dyDescent="0.2">
      <c r="A116" s="1733"/>
    </row>
    <row r="117" spans="1:1" ht="12.75" customHeight="1" x14ac:dyDescent="0.2">
      <c r="A117" s="1733"/>
    </row>
    <row r="118" spans="1:1" ht="12.75" customHeight="1" x14ac:dyDescent="0.2">
      <c r="A118" s="1733"/>
    </row>
    <row r="119" spans="1:1" ht="12.75" customHeight="1" x14ac:dyDescent="0.2">
      <c r="A119" s="1733"/>
    </row>
    <row r="120" spans="1:1" ht="12.75" customHeight="1" x14ac:dyDescent="0.2">
      <c r="A120" s="1733"/>
    </row>
    <row r="121" spans="1:1" ht="12.75" customHeight="1" x14ac:dyDescent="0.2">
      <c r="A121" s="1733"/>
    </row>
    <row r="122" spans="1:1" ht="12.75" customHeight="1" x14ac:dyDescent="0.2">
      <c r="A122" s="1733"/>
    </row>
    <row r="123" spans="1:1" ht="12.75" customHeight="1" x14ac:dyDescent="0.2">
      <c r="A123" s="1733"/>
    </row>
    <row r="124" spans="1:1" ht="12.75" customHeight="1" x14ac:dyDescent="0.2">
      <c r="A124" s="1733"/>
    </row>
    <row r="125" spans="1:1" ht="12.75" customHeight="1" x14ac:dyDescent="0.2">
      <c r="A125" s="1733"/>
    </row>
    <row r="126" spans="1:1" ht="12.75" customHeight="1" x14ac:dyDescent="0.2">
      <c r="A126" s="1733"/>
    </row>
    <row r="127" spans="1:1" ht="12.75" customHeight="1" x14ac:dyDescent="0.2">
      <c r="A127" s="1733"/>
    </row>
    <row r="128" spans="1:1" ht="12.75" customHeight="1" x14ac:dyDescent="0.2">
      <c r="A128" s="1733"/>
    </row>
    <row r="129" spans="1:1" ht="12.75" customHeight="1" x14ac:dyDescent="0.2">
      <c r="A129" s="1733"/>
    </row>
    <row r="130" spans="1:1" ht="12.75" customHeight="1" x14ac:dyDescent="0.2">
      <c r="A130" s="1733"/>
    </row>
    <row r="131" spans="1:1" ht="12.75" customHeight="1" x14ac:dyDescent="0.2">
      <c r="A131" s="1733"/>
    </row>
    <row r="132" spans="1:1" ht="12.75" customHeight="1" x14ac:dyDescent="0.2">
      <c r="A132" s="1733"/>
    </row>
    <row r="133" spans="1:1" ht="12.75" customHeight="1" x14ac:dyDescent="0.2">
      <c r="A133" s="1733"/>
    </row>
    <row r="134" spans="1:1" ht="12.75" customHeight="1" x14ac:dyDescent="0.2">
      <c r="A134" s="1733"/>
    </row>
    <row r="135" spans="1:1" ht="12.75" customHeight="1" x14ac:dyDescent="0.2">
      <c r="A135" s="1733"/>
    </row>
    <row r="136" spans="1:1" ht="12.75" customHeight="1" x14ac:dyDescent="0.2">
      <c r="A136" s="1733"/>
    </row>
    <row r="137" spans="1:1" ht="12.75" customHeight="1" x14ac:dyDescent="0.2">
      <c r="A137" s="1733"/>
    </row>
    <row r="138" spans="1:1" ht="12.75" customHeight="1" x14ac:dyDescent="0.2">
      <c r="A138" s="1733"/>
    </row>
    <row r="139" spans="1:1" ht="12.75" customHeight="1" x14ac:dyDescent="0.2">
      <c r="A139" s="1733"/>
    </row>
    <row r="140" spans="1:1" ht="12.75" customHeight="1" x14ac:dyDescent="0.2">
      <c r="A140" s="1733"/>
    </row>
    <row r="141" spans="1:1" ht="12.75" customHeight="1" x14ac:dyDescent="0.2">
      <c r="A141" s="1733"/>
    </row>
    <row r="142" spans="1:1" ht="12.75" customHeight="1" x14ac:dyDescent="0.2">
      <c r="A142" s="1733"/>
    </row>
    <row r="143" spans="1:1" ht="12.75" customHeight="1" x14ac:dyDescent="0.2">
      <c r="A143" s="1733"/>
    </row>
    <row r="144" spans="1:1" ht="12.75" customHeight="1" x14ac:dyDescent="0.2">
      <c r="A144" s="1733"/>
    </row>
    <row r="145" spans="1:1" ht="12.75" customHeight="1" x14ac:dyDescent="0.2">
      <c r="A145" s="1733"/>
    </row>
    <row r="146" spans="1:1" ht="12.75" customHeight="1" x14ac:dyDescent="0.2">
      <c r="A146" s="1733"/>
    </row>
    <row r="147" spans="1:1" ht="12.75" customHeight="1" x14ac:dyDescent="0.2">
      <c r="A147" s="1733"/>
    </row>
    <row r="148" spans="1:1" ht="12.75" customHeight="1" x14ac:dyDescent="0.2">
      <c r="A148" s="1733"/>
    </row>
    <row r="149" spans="1:1" ht="12.75" customHeight="1" x14ac:dyDescent="0.45">
      <c r="A149" s="1550"/>
    </row>
    <row r="150" spans="1:1" ht="12.75" customHeight="1" x14ac:dyDescent="0.45">
      <c r="A150" s="1550"/>
    </row>
    <row r="151" spans="1:1" ht="12.75" customHeight="1" x14ac:dyDescent="0.45">
      <c r="A151" s="1550"/>
    </row>
    <row r="152" spans="1:1" ht="12.75" customHeight="1" x14ac:dyDescent="0.45">
      <c r="A152" s="1550"/>
    </row>
    <row r="153" spans="1:1" ht="12.75" customHeight="1" x14ac:dyDescent="0.45">
      <c r="A153" s="1550"/>
    </row>
    <row r="154" spans="1:1" ht="12.75" customHeight="1" x14ac:dyDescent="0.45">
      <c r="A154" s="1550"/>
    </row>
    <row r="155" spans="1:1" ht="12.75" customHeight="1" x14ac:dyDescent="0.45">
      <c r="A155" s="1550"/>
    </row>
    <row r="156" spans="1:1" ht="12.75" customHeight="1" x14ac:dyDescent="0.45">
      <c r="A156" s="1550"/>
    </row>
    <row r="157" spans="1:1" ht="12.75" customHeight="1" x14ac:dyDescent="0.45">
      <c r="A157" s="1550"/>
    </row>
    <row r="158" spans="1:1" ht="12.75" customHeight="1" x14ac:dyDescent="0.45">
      <c r="A158" s="1550"/>
    </row>
    <row r="159" spans="1:1" ht="12.75" customHeight="1" x14ac:dyDescent="0.45">
      <c r="A159" s="1550"/>
    </row>
    <row r="160" spans="1:1" ht="12.75" customHeight="1" x14ac:dyDescent="0.45">
      <c r="A160" s="1550"/>
    </row>
    <row r="161" spans="1:1" ht="12.75" customHeight="1" x14ac:dyDescent="0.45">
      <c r="A161" s="1550"/>
    </row>
    <row r="162" spans="1:1" ht="12.75" customHeight="1" x14ac:dyDescent="0.45">
      <c r="A162" s="1550"/>
    </row>
    <row r="163" spans="1:1" ht="12.75" customHeight="1" x14ac:dyDescent="0.45">
      <c r="A163" s="1550"/>
    </row>
    <row r="164" spans="1:1" ht="12.75" customHeight="1" x14ac:dyDescent="0.45">
      <c r="A164" s="1550"/>
    </row>
    <row r="165" spans="1:1" ht="12.75" customHeight="1" x14ac:dyDescent="0.45">
      <c r="A165" s="1550"/>
    </row>
    <row r="166" spans="1:1" ht="12.75" customHeight="1" x14ac:dyDescent="0.45">
      <c r="A166" s="1550"/>
    </row>
    <row r="167" spans="1:1" ht="12.75" customHeight="1" x14ac:dyDescent="0.45">
      <c r="A167" s="1550"/>
    </row>
    <row r="168" spans="1:1" ht="12.75" customHeight="1" x14ac:dyDescent="0.45">
      <c r="A168" s="1550"/>
    </row>
    <row r="169" spans="1:1" ht="12.75" customHeight="1" x14ac:dyDescent="0.45">
      <c r="A169" s="1550"/>
    </row>
    <row r="170" spans="1:1" ht="12.75" customHeight="1" x14ac:dyDescent="0.45">
      <c r="A170" s="1550"/>
    </row>
    <row r="171" spans="1:1" ht="12.75" customHeight="1" x14ac:dyDescent="0.45">
      <c r="A171" s="1550"/>
    </row>
    <row r="172" spans="1:1" ht="12.75" customHeight="1" x14ac:dyDescent="0.45">
      <c r="A172" s="1550"/>
    </row>
    <row r="173" spans="1:1" ht="12.75" customHeight="1" x14ac:dyDescent="0.45">
      <c r="A173" s="1550"/>
    </row>
    <row r="174" spans="1:1" ht="12.75" customHeight="1" x14ac:dyDescent="0.45">
      <c r="A174" s="1550"/>
    </row>
    <row r="175" spans="1:1" ht="12.75" customHeight="1" x14ac:dyDescent="0.45">
      <c r="A175" s="1550"/>
    </row>
    <row r="176" spans="1:1" ht="12.75" customHeight="1" x14ac:dyDescent="0.45">
      <c r="A176" s="1550"/>
    </row>
    <row r="177" spans="1:1" ht="12.75" customHeight="1" x14ac:dyDescent="0.45">
      <c r="A177" s="1550"/>
    </row>
    <row r="178" spans="1:1" ht="12.75" customHeight="1" x14ac:dyDescent="0.45">
      <c r="A178" s="1550"/>
    </row>
    <row r="179" spans="1:1" ht="12.75" customHeight="1" x14ac:dyDescent="0.45">
      <c r="A179" s="1550"/>
    </row>
    <row r="180" spans="1:1" ht="12.75" customHeight="1" x14ac:dyDescent="0.45">
      <c r="A180" s="1550"/>
    </row>
    <row r="181" spans="1:1" ht="12.75" customHeight="1" x14ac:dyDescent="0.45">
      <c r="A181" s="1550"/>
    </row>
    <row r="182" spans="1:1" ht="12.75" customHeight="1" x14ac:dyDescent="0.45">
      <c r="A182" s="1550"/>
    </row>
    <row r="183" spans="1:1" ht="12.75" customHeight="1" x14ac:dyDescent="0.45">
      <c r="A183" s="1550"/>
    </row>
    <row r="184" spans="1:1" ht="12.75" customHeight="1" x14ac:dyDescent="0.45">
      <c r="A184" s="1550"/>
    </row>
    <row r="185" spans="1:1" ht="12.75" customHeight="1" x14ac:dyDescent="0.45">
      <c r="A185" s="1550"/>
    </row>
    <row r="186" spans="1:1" ht="12.75" customHeight="1" x14ac:dyDescent="0.45">
      <c r="A186" s="1550"/>
    </row>
    <row r="187" spans="1:1" ht="12.75" customHeight="1" x14ac:dyDescent="0.45">
      <c r="A187" s="1550"/>
    </row>
    <row r="188" spans="1:1" ht="12.75" customHeight="1" x14ac:dyDescent="0.45">
      <c r="A188" s="1550"/>
    </row>
    <row r="189" spans="1:1" ht="12.75" customHeight="1" x14ac:dyDescent="0.45">
      <c r="A189" s="1550"/>
    </row>
    <row r="190" spans="1:1" ht="12.75" customHeight="1" x14ac:dyDescent="0.45">
      <c r="A190" s="1550"/>
    </row>
    <row r="191" spans="1:1" ht="12.75" customHeight="1" x14ac:dyDescent="0.45">
      <c r="A191" s="1550"/>
    </row>
    <row r="192" spans="1:1" ht="12.75" customHeight="1" x14ac:dyDescent="0.45">
      <c r="A192" s="1550"/>
    </row>
    <row r="193" spans="1:1" ht="12.75" customHeight="1" x14ac:dyDescent="0.45">
      <c r="A193" s="1550"/>
    </row>
    <row r="194" spans="1:1" ht="12.75" customHeight="1" x14ac:dyDescent="0.45">
      <c r="A194" s="1550"/>
    </row>
    <row r="195" spans="1:1" ht="12.75" customHeight="1" x14ac:dyDescent="0.45">
      <c r="A195" s="1550"/>
    </row>
    <row r="196" spans="1:1" ht="12.75" customHeight="1" x14ac:dyDescent="0.45">
      <c r="A196" s="1550"/>
    </row>
    <row r="197" spans="1:1" ht="12.75" customHeight="1" x14ac:dyDescent="0.45">
      <c r="A197" s="1550"/>
    </row>
    <row r="198" spans="1:1" ht="12.75" customHeight="1" x14ac:dyDescent="0.45">
      <c r="A198" s="1550"/>
    </row>
    <row r="199" spans="1:1" ht="12.75" customHeight="1" x14ac:dyDescent="0.45">
      <c r="A199" s="1550"/>
    </row>
    <row r="200" spans="1:1" ht="12.75" customHeight="1" x14ac:dyDescent="0.45">
      <c r="A200" s="1550"/>
    </row>
    <row r="201" spans="1:1" ht="12.75" customHeight="1" x14ac:dyDescent="0.45">
      <c r="A201" s="1550"/>
    </row>
    <row r="202" spans="1:1" ht="12.75" customHeight="1" x14ac:dyDescent="0.45">
      <c r="A202" s="1550"/>
    </row>
    <row r="203" spans="1:1" ht="12.75" customHeight="1" x14ac:dyDescent="0.45">
      <c r="A203" s="1550"/>
    </row>
    <row r="204" spans="1:1" ht="12.75" customHeight="1" x14ac:dyDescent="0.45">
      <c r="A204" s="1550"/>
    </row>
    <row r="205" spans="1:1" ht="12.75" customHeight="1" x14ac:dyDescent="0.45">
      <c r="A205" s="1550"/>
    </row>
    <row r="206" spans="1:1" ht="12.75" customHeight="1" x14ac:dyDescent="0.45">
      <c r="A206" s="1550"/>
    </row>
    <row r="207" spans="1:1" ht="12.75" customHeight="1" x14ac:dyDescent="0.45">
      <c r="A207" s="1550"/>
    </row>
    <row r="208" spans="1:1" ht="12.75" customHeight="1" x14ac:dyDescent="0.45">
      <c r="A208" s="1550"/>
    </row>
    <row r="209" spans="1:1" ht="12.75" customHeight="1" x14ac:dyDescent="0.45">
      <c r="A209" s="1550"/>
    </row>
    <row r="210" spans="1:1" ht="12.75" customHeight="1" x14ac:dyDescent="0.45">
      <c r="A210" s="1550"/>
    </row>
    <row r="211" spans="1:1" ht="12.75" customHeight="1" x14ac:dyDescent="0.45">
      <c r="A211" s="1550"/>
    </row>
    <row r="212" spans="1:1" ht="12.75" customHeight="1" x14ac:dyDescent="0.45">
      <c r="A212" s="1550"/>
    </row>
    <row r="213" spans="1:1" ht="12.75" customHeight="1" x14ac:dyDescent="0.45">
      <c r="A213" s="1550"/>
    </row>
    <row r="214" spans="1:1" ht="12.75" customHeight="1" x14ac:dyDescent="0.45">
      <c r="A214" s="1550"/>
    </row>
    <row r="215" spans="1:1" ht="12.75" customHeight="1" x14ac:dyDescent="0.45">
      <c r="A215" s="1550"/>
    </row>
    <row r="216" spans="1:1" ht="12.75" customHeight="1" x14ac:dyDescent="0.45">
      <c r="A216" s="1550"/>
    </row>
    <row r="217" spans="1:1" ht="12.75" customHeight="1" x14ac:dyDescent="0.45">
      <c r="A217" s="1550"/>
    </row>
    <row r="218" spans="1:1" ht="12.75" customHeight="1" x14ac:dyDescent="0.45">
      <c r="A218" s="1550"/>
    </row>
    <row r="219" spans="1:1" ht="12.75" customHeight="1" x14ac:dyDescent="0.45">
      <c r="A219" s="1550"/>
    </row>
    <row r="220" spans="1:1" ht="12.75" customHeight="1" x14ac:dyDescent="0.45">
      <c r="A220" s="1550"/>
    </row>
    <row r="221" spans="1:1" ht="12.75" customHeight="1" x14ac:dyDescent="0.45">
      <c r="A221" s="1550"/>
    </row>
    <row r="222" spans="1:1" ht="12.75" customHeight="1" x14ac:dyDescent="0.45">
      <c r="A222" s="1550"/>
    </row>
    <row r="223" spans="1:1" ht="12.75" customHeight="1" x14ac:dyDescent="0.45">
      <c r="A223" s="1550"/>
    </row>
    <row r="224" spans="1:1" ht="12.75" customHeight="1" x14ac:dyDescent="0.45">
      <c r="A224" s="1550"/>
    </row>
    <row r="225" spans="1:1" ht="12.75" customHeight="1" x14ac:dyDescent="0.45">
      <c r="A225" s="1550"/>
    </row>
    <row r="226" spans="1:1" ht="12.75" customHeight="1" x14ac:dyDescent="0.45">
      <c r="A226" s="1550"/>
    </row>
    <row r="227" spans="1:1" ht="12.75" customHeight="1" x14ac:dyDescent="0.45">
      <c r="A227" s="1550"/>
    </row>
    <row r="228" spans="1:1" ht="12.75" customHeight="1" x14ac:dyDescent="0.45">
      <c r="A228" s="1550"/>
    </row>
    <row r="229" spans="1:1" ht="12.75" customHeight="1" x14ac:dyDescent="0.45">
      <c r="A229" s="1550"/>
    </row>
    <row r="230" spans="1:1" ht="12.75" customHeight="1" x14ac:dyDescent="0.45">
      <c r="A230" s="1550"/>
    </row>
    <row r="231" spans="1:1" ht="12.75" customHeight="1" x14ac:dyDescent="0.45">
      <c r="A231" s="1550"/>
    </row>
    <row r="232" spans="1:1" ht="12.75" customHeight="1" x14ac:dyDescent="0.45">
      <c r="A232" s="1550"/>
    </row>
    <row r="233" spans="1:1" ht="12.75" customHeight="1" x14ac:dyDescent="0.45">
      <c r="A233" s="1550"/>
    </row>
    <row r="234" spans="1:1" ht="12.75" customHeight="1" x14ac:dyDescent="0.45">
      <c r="A234" s="1550"/>
    </row>
    <row r="235" spans="1:1" ht="12.75" customHeight="1" x14ac:dyDescent="0.45">
      <c r="A235" s="1550"/>
    </row>
    <row r="236" spans="1:1" ht="12.75" customHeight="1" x14ac:dyDescent="0.45">
      <c r="A236" s="1550"/>
    </row>
    <row r="237" spans="1:1" ht="12.75" customHeight="1" x14ac:dyDescent="0.45">
      <c r="A237" s="1550"/>
    </row>
    <row r="238" spans="1:1" ht="12.75" customHeight="1" x14ac:dyDescent="0.45">
      <c r="A238" s="1550"/>
    </row>
    <row r="239" spans="1:1" ht="12.75" customHeight="1" x14ac:dyDescent="0.45">
      <c r="A239" s="1550"/>
    </row>
    <row r="240" spans="1:1" ht="12.75" customHeight="1" x14ac:dyDescent="0.45">
      <c r="A240" s="1550"/>
    </row>
    <row r="241" spans="1:1" ht="12.75" customHeight="1" x14ac:dyDescent="0.45">
      <c r="A241" s="1550"/>
    </row>
    <row r="242" spans="1:1" ht="12.75" customHeight="1" x14ac:dyDescent="0.45">
      <c r="A242" s="1550"/>
    </row>
    <row r="243" spans="1:1" ht="12.75" customHeight="1" x14ac:dyDescent="0.45">
      <c r="A243" s="1550"/>
    </row>
    <row r="244" spans="1:1" ht="12.75" customHeight="1" x14ac:dyDescent="0.45">
      <c r="A244" s="1550"/>
    </row>
    <row r="245" spans="1:1" ht="12.75" customHeight="1" x14ac:dyDescent="0.45">
      <c r="A245" s="1550"/>
    </row>
    <row r="246" spans="1:1" ht="12.75" customHeight="1" x14ac:dyDescent="0.45">
      <c r="A246" s="1550"/>
    </row>
    <row r="247" spans="1:1" ht="12.75" customHeight="1" x14ac:dyDescent="0.45">
      <c r="A247" s="1550"/>
    </row>
    <row r="248" spans="1:1" ht="12.75" customHeight="1" x14ac:dyDescent="0.45">
      <c r="A248" s="1550"/>
    </row>
    <row r="249" spans="1:1" ht="12.75" customHeight="1" x14ac:dyDescent="0.45">
      <c r="A249" s="1550"/>
    </row>
    <row r="250" spans="1:1" ht="12.75" customHeight="1" x14ac:dyDescent="0.45">
      <c r="A250" s="1550"/>
    </row>
    <row r="251" spans="1:1" ht="12.75" customHeight="1" x14ac:dyDescent="0.45">
      <c r="A251" s="1550"/>
    </row>
    <row r="252" spans="1:1" ht="12.75" customHeight="1" x14ac:dyDescent="0.45">
      <c r="A252" s="1550"/>
    </row>
    <row r="253" spans="1:1" ht="12.75" customHeight="1" x14ac:dyDescent="0.45">
      <c r="A253" s="1550"/>
    </row>
    <row r="254" spans="1:1" ht="12.75" customHeight="1" x14ac:dyDescent="0.45">
      <c r="A254" s="1550"/>
    </row>
    <row r="255" spans="1:1" ht="12.75" customHeight="1" x14ac:dyDescent="0.45">
      <c r="A255" s="1550"/>
    </row>
    <row r="256" spans="1:1" ht="12.75" customHeight="1" x14ac:dyDescent="0.45">
      <c r="A256" s="1550"/>
    </row>
    <row r="257" spans="1:1" ht="12.75" customHeight="1" x14ac:dyDescent="0.45">
      <c r="A257" s="1550"/>
    </row>
    <row r="258" spans="1:1" ht="12.75" customHeight="1" x14ac:dyDescent="0.45">
      <c r="A258" s="1550"/>
    </row>
    <row r="259" spans="1:1" ht="12.75" customHeight="1" x14ac:dyDescent="0.45">
      <c r="A259" s="1550"/>
    </row>
    <row r="260" spans="1:1" ht="12.75" customHeight="1" x14ac:dyDescent="0.45">
      <c r="A260" s="1550"/>
    </row>
    <row r="261" spans="1:1" ht="12.75" customHeight="1" x14ac:dyDescent="0.45">
      <c r="A261" s="1550"/>
    </row>
    <row r="262" spans="1:1" ht="12.75" customHeight="1" x14ac:dyDescent="0.45">
      <c r="A262" s="1550"/>
    </row>
    <row r="263" spans="1:1" ht="12.75" customHeight="1" x14ac:dyDescent="0.45">
      <c r="A263" s="1550"/>
    </row>
    <row r="264" spans="1:1" ht="12.75" customHeight="1" x14ac:dyDescent="0.45">
      <c r="A264" s="1550"/>
    </row>
    <row r="265" spans="1:1" ht="12.75" customHeight="1" x14ac:dyDescent="0.45">
      <c r="A265" s="1550"/>
    </row>
    <row r="266" spans="1:1" ht="12.75" customHeight="1" x14ac:dyDescent="0.45">
      <c r="A266" s="1550"/>
    </row>
    <row r="267" spans="1:1" ht="12.75" customHeight="1" x14ac:dyDescent="0.45">
      <c r="A267" s="1550"/>
    </row>
    <row r="268" spans="1:1" ht="12.75" customHeight="1" x14ac:dyDescent="0.45">
      <c r="A268" s="1550"/>
    </row>
    <row r="269" spans="1:1" ht="12.75" customHeight="1" x14ac:dyDescent="0.45">
      <c r="A269" s="1550"/>
    </row>
    <row r="270" spans="1:1" ht="12.75" customHeight="1" x14ac:dyDescent="0.45">
      <c r="A270" s="1550"/>
    </row>
    <row r="271" spans="1:1" ht="12.75" customHeight="1" x14ac:dyDescent="0.45">
      <c r="A271" s="1550"/>
    </row>
    <row r="272" spans="1:1" ht="12.75" customHeight="1" x14ac:dyDescent="0.45">
      <c r="A272" s="1550"/>
    </row>
    <row r="273" spans="1:1" ht="12.75" customHeight="1" x14ac:dyDescent="0.45">
      <c r="A273" s="1550"/>
    </row>
    <row r="274" spans="1:1" ht="12.75" customHeight="1" x14ac:dyDescent="0.45">
      <c r="A274" s="1550"/>
    </row>
    <row r="275" spans="1:1" ht="12.75" customHeight="1" x14ac:dyDescent="0.45">
      <c r="A275" s="1550"/>
    </row>
    <row r="276" spans="1:1" ht="12.75" customHeight="1" x14ac:dyDescent="0.45">
      <c r="A276" s="1550"/>
    </row>
    <row r="277" spans="1:1" ht="12.75" customHeight="1" x14ac:dyDescent="0.45">
      <c r="A277" s="1550"/>
    </row>
    <row r="278" spans="1:1" ht="12.75" customHeight="1" x14ac:dyDescent="0.45">
      <c r="A278" s="1550"/>
    </row>
    <row r="279" spans="1:1" ht="12.75" customHeight="1" x14ac:dyDescent="0.45">
      <c r="A279" s="1550"/>
    </row>
    <row r="280" spans="1:1" ht="12.75" customHeight="1" x14ac:dyDescent="0.45">
      <c r="A280" s="1550"/>
    </row>
    <row r="281" spans="1:1" ht="12.75" customHeight="1" x14ac:dyDescent="0.45">
      <c r="A281" s="1550"/>
    </row>
    <row r="282" spans="1:1" ht="12.75" customHeight="1" x14ac:dyDescent="0.45">
      <c r="A282" s="1550"/>
    </row>
    <row r="283" spans="1:1" ht="12.75" customHeight="1" x14ac:dyDescent="0.45">
      <c r="A283" s="1550"/>
    </row>
    <row r="284" spans="1:1" ht="12.75" customHeight="1" x14ac:dyDescent="0.45">
      <c r="A284" s="1550"/>
    </row>
    <row r="285" spans="1:1" ht="12.75" customHeight="1" x14ac:dyDescent="0.45">
      <c r="A285" s="1550"/>
    </row>
    <row r="286" spans="1:1" ht="12.75" customHeight="1" x14ac:dyDescent="0.45">
      <c r="A286" s="1550"/>
    </row>
    <row r="287" spans="1:1" ht="12.75" customHeight="1" x14ac:dyDescent="0.45">
      <c r="A287" s="1550"/>
    </row>
    <row r="288" spans="1:1" ht="12.75" customHeight="1" x14ac:dyDescent="0.45">
      <c r="A288" s="1550"/>
    </row>
    <row r="289" spans="1:1" ht="12.75" customHeight="1" x14ac:dyDescent="0.45">
      <c r="A289" s="1550"/>
    </row>
    <row r="290" spans="1:1" ht="12.75" customHeight="1" x14ac:dyDescent="0.45">
      <c r="A290" s="1550"/>
    </row>
    <row r="291" spans="1:1" ht="12.75" customHeight="1" x14ac:dyDescent="0.45">
      <c r="A291" s="1550"/>
    </row>
    <row r="292" spans="1:1" ht="12.75" customHeight="1" x14ac:dyDescent="0.45">
      <c r="A292" s="1550"/>
    </row>
    <row r="293" spans="1:1" ht="12.75" customHeight="1" x14ac:dyDescent="0.45">
      <c r="A293" s="1550"/>
    </row>
    <row r="294" spans="1:1" ht="12.75" customHeight="1" x14ac:dyDescent="0.45">
      <c r="A294" s="1550"/>
    </row>
    <row r="295" spans="1:1" ht="12.75" customHeight="1" x14ac:dyDescent="0.45">
      <c r="A295" s="1550"/>
    </row>
    <row r="296" spans="1:1" ht="12.75" customHeight="1" x14ac:dyDescent="0.45">
      <c r="A296" s="1550"/>
    </row>
    <row r="297" spans="1:1" ht="12.75" customHeight="1" x14ac:dyDescent="0.45">
      <c r="A297" s="1550"/>
    </row>
    <row r="298" spans="1:1" ht="12.75" customHeight="1" x14ac:dyDescent="0.45">
      <c r="A298" s="1550"/>
    </row>
    <row r="299" spans="1:1" ht="12.75" customHeight="1" x14ac:dyDescent="0.45">
      <c r="A299" s="1550"/>
    </row>
    <row r="300" spans="1:1" ht="12.75" customHeight="1" x14ac:dyDescent="0.45">
      <c r="A300" s="1550"/>
    </row>
    <row r="301" spans="1:1" ht="12.75" customHeight="1" x14ac:dyDescent="0.45">
      <c r="A301" s="1550"/>
    </row>
    <row r="302" spans="1:1" ht="12.75" customHeight="1" x14ac:dyDescent="0.45">
      <c r="A302" s="1550"/>
    </row>
    <row r="303" spans="1:1" ht="12.75" customHeight="1" x14ac:dyDescent="0.45">
      <c r="A303" s="1550"/>
    </row>
    <row r="304" spans="1:1" ht="12.75" customHeight="1" x14ac:dyDescent="0.45">
      <c r="A304" s="1550"/>
    </row>
    <row r="305" spans="1:1" ht="12.75" customHeight="1" x14ac:dyDescent="0.45">
      <c r="A305" s="1550"/>
    </row>
    <row r="306" spans="1:1" ht="12.75" customHeight="1" x14ac:dyDescent="0.45">
      <c r="A306" s="1550"/>
    </row>
    <row r="307" spans="1:1" ht="12.75" customHeight="1" x14ac:dyDescent="0.45">
      <c r="A307" s="1550"/>
    </row>
    <row r="308" spans="1:1" ht="12.75" customHeight="1" x14ac:dyDescent="0.45">
      <c r="A308" s="1550"/>
    </row>
    <row r="309" spans="1:1" ht="12.75" customHeight="1" x14ac:dyDescent="0.45">
      <c r="A309" s="1550"/>
    </row>
    <row r="310" spans="1:1" ht="12.75" customHeight="1" x14ac:dyDescent="0.45">
      <c r="A310" s="1550"/>
    </row>
    <row r="311" spans="1:1" ht="12.75" customHeight="1" x14ac:dyDescent="0.45">
      <c r="A311" s="1550"/>
    </row>
    <row r="312" spans="1:1" ht="12.75" customHeight="1" x14ac:dyDescent="0.45">
      <c r="A312" s="1550"/>
    </row>
    <row r="313" spans="1:1" ht="12.75" customHeight="1" x14ac:dyDescent="0.45">
      <c r="A313" s="1550"/>
    </row>
    <row r="314" spans="1:1" ht="12.75" customHeight="1" x14ac:dyDescent="0.45">
      <c r="A314" s="1550"/>
    </row>
    <row r="315" spans="1:1" ht="12.75" customHeight="1" x14ac:dyDescent="0.45">
      <c r="A315" s="1550"/>
    </row>
    <row r="316" spans="1:1" ht="12.75" customHeight="1" x14ac:dyDescent="0.45">
      <c r="A316" s="1550"/>
    </row>
    <row r="317" spans="1:1" ht="12.75" customHeight="1" x14ac:dyDescent="0.45">
      <c r="A317" s="1550"/>
    </row>
    <row r="318" spans="1:1" ht="12.75" customHeight="1" x14ac:dyDescent="0.45">
      <c r="A318" s="1550"/>
    </row>
    <row r="319" spans="1:1" ht="12.75" customHeight="1" x14ac:dyDescent="0.45">
      <c r="A319" s="1550"/>
    </row>
    <row r="320" spans="1:1" ht="12.75" customHeight="1" x14ac:dyDescent="0.45">
      <c r="A320" s="1550"/>
    </row>
    <row r="321" spans="1:1" ht="12.75" customHeight="1" x14ac:dyDescent="0.45">
      <c r="A321" s="1550"/>
    </row>
    <row r="322" spans="1:1" ht="12.75" customHeight="1" x14ac:dyDescent="0.45">
      <c r="A322" s="1550"/>
    </row>
    <row r="323" spans="1:1" ht="12.75" customHeight="1" x14ac:dyDescent="0.45">
      <c r="A323" s="1550"/>
    </row>
  </sheetData>
  <mergeCells count="1">
    <mergeCell ref="A1:A148"/>
  </mergeCells>
  <pageMargins left="0.7" right="0.7" top="0.75" bottom="0.75" header="0.3" footer="0.3"/>
  <pageSetup paperSize="9" orientation="portrait" copies="0" r:id="rId1"/>
  <headerFooter>
    <oddHeader>&amp;C&amp;"Sakkal Majalla,Regular"&amp;16تعريف أهم المصطلحات الاقتصادية</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86" bestFit="1" customWidth="1"/>
    <col min="2" max="16384" width="9.140625" style="46"/>
  </cols>
  <sheetData>
    <row r="6" spans="1:1" ht="19.5" customHeight="1" x14ac:dyDescent="0.85"/>
    <row r="8" spans="1:1" ht="36.75" x14ac:dyDescent="0.85">
      <c r="A8" s="286" t="s">
        <v>735</v>
      </c>
    </row>
    <row r="9" spans="1:1" ht="18.75" customHeight="1" x14ac:dyDescent="0.85"/>
    <row r="10" spans="1:1" ht="106.5" x14ac:dyDescent="1.1499999999999999">
      <c r="A10" s="288" t="s">
        <v>1695</v>
      </c>
    </row>
    <row r="11" spans="1:1" ht="36.75" x14ac:dyDescent="0.85"/>
    <row r="12" spans="1:1" ht="36.75" x14ac:dyDescent="0.85"/>
    <row r="13" spans="1:1" ht="36.75" x14ac:dyDescent="0.85">
      <c r="A13" s="286" t="s">
        <v>736</v>
      </c>
    </row>
    <row r="14" spans="1:1" ht="18.75" customHeight="1" x14ac:dyDescent="0.85"/>
    <row r="15" spans="1:1" ht="96" x14ac:dyDescent="1.05">
      <c r="A15" s="290" t="s">
        <v>1162</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2"/>
  <dimension ref="B2:U45"/>
  <sheetViews>
    <sheetView rightToLeft="1" view="pageBreakPreview" zoomScale="50" zoomScaleNormal="50" zoomScaleSheetLayoutView="50" workbookViewId="0"/>
  </sheetViews>
  <sheetFormatPr defaultRowHeight="21.75" x14ac:dyDescent="0.5"/>
  <cols>
    <col min="1" max="1" width="9.140625" style="47"/>
    <col min="2" max="2" width="57.140625" style="36" customWidth="1"/>
    <col min="3" max="8" width="15" style="47" customWidth="1"/>
    <col min="9" max="9" width="72.7109375" style="36" customWidth="1"/>
    <col min="10" max="10" width="9.140625" style="47"/>
    <col min="11" max="11" width="15.85546875" style="47" bestFit="1" customWidth="1"/>
    <col min="12" max="12" width="11.28515625" style="47" bestFit="1" customWidth="1"/>
    <col min="13" max="16384" width="9.140625" style="47"/>
  </cols>
  <sheetData>
    <row r="2" spans="2:21" s="75" customFormat="1" ht="19.5" customHeight="1" x14ac:dyDescent="0.65">
      <c r="B2" s="74"/>
      <c r="C2" s="74"/>
      <c r="D2" s="74"/>
      <c r="E2" s="74"/>
      <c r="F2" s="74"/>
      <c r="G2" s="74"/>
      <c r="H2" s="74"/>
      <c r="I2" s="74"/>
      <c r="J2" s="74"/>
      <c r="K2" s="74"/>
      <c r="L2" s="74"/>
      <c r="M2" s="74"/>
      <c r="N2" s="74"/>
      <c r="O2" s="74"/>
      <c r="P2" s="74"/>
      <c r="Q2" s="74"/>
      <c r="R2" s="74"/>
      <c r="S2" s="74"/>
      <c r="T2" s="74"/>
      <c r="U2" s="74"/>
    </row>
    <row r="3" spans="2:21" s="75" customFormat="1" ht="36.75" x14ac:dyDescent="0.85">
      <c r="B3" s="1749" t="s">
        <v>1838</v>
      </c>
      <c r="C3" s="1749"/>
      <c r="D3" s="1749"/>
      <c r="E3" s="1749"/>
      <c r="F3" s="1749"/>
      <c r="G3" s="1749"/>
      <c r="H3" s="1749"/>
      <c r="I3" s="1749"/>
    </row>
    <row r="4" spans="2:21" s="75" customFormat="1" ht="12.75" customHeight="1" x14ac:dyDescent="0.85">
      <c r="B4" s="1648"/>
      <c r="C4" s="1648"/>
      <c r="D4" s="1648"/>
      <c r="E4" s="1648"/>
      <c r="F4" s="1648"/>
      <c r="G4" s="1648"/>
      <c r="H4" s="1648"/>
      <c r="I4" s="1648"/>
    </row>
    <row r="5" spans="2:21" s="75" customFormat="1" ht="36.75" x14ac:dyDescent="0.85">
      <c r="B5" s="1749" t="s">
        <v>1839</v>
      </c>
      <c r="C5" s="1749"/>
      <c r="D5" s="1749"/>
      <c r="E5" s="1749"/>
      <c r="F5" s="1749"/>
      <c r="G5" s="1749"/>
      <c r="H5" s="1749"/>
      <c r="I5" s="1750"/>
    </row>
    <row r="6" spans="2:21" s="75" customFormat="1" ht="19.5" customHeight="1" x14ac:dyDescent="0.85">
      <c r="B6" s="1648"/>
      <c r="C6" s="1648"/>
      <c r="D6" s="1648"/>
      <c r="E6" s="1648"/>
      <c r="F6" s="1648"/>
      <c r="G6" s="1648"/>
      <c r="H6" s="1648"/>
      <c r="I6" s="1648"/>
      <c r="J6" s="74"/>
      <c r="K6" s="74"/>
      <c r="L6" s="74"/>
      <c r="M6" s="74"/>
      <c r="N6" s="74"/>
      <c r="O6" s="74"/>
      <c r="P6" s="74"/>
      <c r="Q6" s="74"/>
      <c r="R6" s="74"/>
      <c r="S6" s="74"/>
      <c r="T6" s="74"/>
      <c r="U6" s="74"/>
    </row>
    <row r="7" spans="2:21" s="104" customFormat="1" ht="15" customHeight="1" x14ac:dyDescent="0.45">
      <c r="B7" s="97"/>
      <c r="I7" s="99"/>
    </row>
    <row r="8" spans="2:21" s="75" customFormat="1" ht="15" customHeight="1" thickBot="1" x14ac:dyDescent="0.7">
      <c r="B8" s="74"/>
      <c r="C8" s="74"/>
      <c r="D8" s="74"/>
      <c r="E8" s="74"/>
      <c r="F8" s="74"/>
      <c r="G8" s="74"/>
      <c r="H8" s="74"/>
      <c r="I8" s="74"/>
      <c r="J8" s="74"/>
      <c r="K8" s="74"/>
      <c r="L8" s="74"/>
      <c r="M8" s="74"/>
      <c r="N8" s="74"/>
      <c r="O8" s="74"/>
      <c r="P8" s="74"/>
      <c r="Q8" s="74"/>
      <c r="R8" s="74"/>
      <c r="S8" s="74"/>
      <c r="T8" s="74"/>
      <c r="U8" s="74"/>
    </row>
    <row r="9" spans="2:21" s="254" customFormat="1" ht="24.95" customHeight="1" thickTop="1" x14ac:dyDescent="0.7">
      <c r="B9" s="1746" t="s">
        <v>883</v>
      </c>
      <c r="C9" s="1736">
        <v>2014</v>
      </c>
      <c r="D9" s="1736" t="s">
        <v>1882</v>
      </c>
      <c r="E9" s="1736" t="s">
        <v>1884</v>
      </c>
      <c r="F9" s="1736" t="s">
        <v>1574</v>
      </c>
      <c r="G9" s="1736" t="s">
        <v>1586</v>
      </c>
      <c r="H9" s="1736" t="s">
        <v>1619</v>
      </c>
      <c r="I9" s="1743" t="s">
        <v>882</v>
      </c>
      <c r="J9" s="335"/>
      <c r="N9" s="335"/>
    </row>
    <row r="10" spans="2:21" s="254" customFormat="1" ht="24.95" customHeight="1" x14ac:dyDescent="0.7">
      <c r="B10" s="1747"/>
      <c r="C10" s="1737"/>
      <c r="D10" s="1737"/>
      <c r="E10" s="1737"/>
      <c r="F10" s="1737"/>
      <c r="G10" s="1737"/>
      <c r="H10" s="1737"/>
      <c r="I10" s="1744"/>
    </row>
    <row r="11" spans="2:21" s="254" customFormat="1" ht="24.95" customHeight="1" x14ac:dyDescent="0.7">
      <c r="B11" s="1748"/>
      <c r="C11" s="1738"/>
      <c r="D11" s="1738"/>
      <c r="E11" s="1738"/>
      <c r="F11" s="1738"/>
      <c r="G11" s="1738"/>
      <c r="H11" s="1738"/>
      <c r="I11" s="1745"/>
    </row>
    <row r="12" spans="2:21" s="334" customFormat="1" ht="15" customHeight="1" x14ac:dyDescent="0.7">
      <c r="B12" s="377"/>
      <c r="C12" s="379"/>
      <c r="D12" s="379"/>
      <c r="E12" s="379"/>
      <c r="F12" s="379"/>
      <c r="G12" s="379"/>
      <c r="H12" s="379"/>
      <c r="I12" s="380"/>
    </row>
    <row r="13" spans="2:21" s="355" customFormat="1" ht="33.950000000000003" customHeight="1" x14ac:dyDescent="0.2">
      <c r="B13" s="450" t="s">
        <v>1742</v>
      </c>
      <c r="C13" s="613"/>
      <c r="D13" s="613"/>
      <c r="E13" s="613"/>
      <c r="F13" s="613"/>
      <c r="G13" s="613"/>
      <c r="H13" s="613"/>
      <c r="I13" s="374" t="s">
        <v>1204</v>
      </c>
    </row>
    <row r="14" spans="2:21" s="355" customFormat="1" ht="9" customHeight="1" x14ac:dyDescent="0.2">
      <c r="B14" s="577"/>
      <c r="C14" s="623"/>
      <c r="D14" s="623"/>
      <c r="E14" s="623"/>
      <c r="F14" s="623"/>
      <c r="G14" s="623"/>
      <c r="H14" s="623"/>
      <c r="I14" s="597"/>
    </row>
    <row r="15" spans="2:21" s="355" customFormat="1" ht="33.950000000000003" customHeight="1" x14ac:dyDescent="0.2">
      <c r="B15" s="585" t="s">
        <v>309</v>
      </c>
      <c r="C15" s="1307">
        <v>-6851.1018962779126</v>
      </c>
      <c r="D15" s="1307">
        <v>-1467.3202118695795</v>
      </c>
      <c r="E15" s="1307">
        <v>-685.36032490280468</v>
      </c>
      <c r="F15" s="1307">
        <v>-163.27051422633895</v>
      </c>
      <c r="G15" s="1307">
        <v>-657.68510284823014</v>
      </c>
      <c r="H15" s="1307">
        <v>-1089.3954564197156</v>
      </c>
      <c r="I15" s="597" t="s">
        <v>310</v>
      </c>
      <c r="J15" s="358"/>
      <c r="K15" s="358"/>
      <c r="L15" s="358"/>
      <c r="M15" s="358"/>
      <c r="N15" s="358"/>
      <c r="O15" s="358"/>
      <c r="P15" s="358"/>
      <c r="Q15" s="358"/>
      <c r="R15" s="358"/>
      <c r="S15" s="358"/>
    </row>
    <row r="16" spans="2:21" s="360" customFormat="1" ht="33.950000000000003" customHeight="1" x14ac:dyDescent="0.2">
      <c r="B16" s="586" t="s">
        <v>865</v>
      </c>
      <c r="C16" s="1308">
        <v>-7467.838353154807</v>
      </c>
      <c r="D16" s="1308">
        <v>-3423.6385776039242</v>
      </c>
      <c r="E16" s="1308">
        <v>-2645.3359619185367</v>
      </c>
      <c r="F16" s="1308">
        <v>-3387.0602748031306</v>
      </c>
      <c r="G16" s="1308">
        <v>-4336.1194796199125</v>
      </c>
      <c r="H16" s="1308">
        <v>-4038.765521786007</v>
      </c>
      <c r="I16" s="599" t="s">
        <v>604</v>
      </c>
      <c r="J16" s="358"/>
      <c r="K16" s="358"/>
      <c r="L16" s="358"/>
      <c r="M16" s="358"/>
      <c r="N16" s="358"/>
      <c r="O16" s="358"/>
      <c r="P16" s="358"/>
      <c r="Q16" s="358"/>
      <c r="R16" s="358"/>
      <c r="S16" s="358"/>
    </row>
    <row r="17" spans="2:19" s="360" customFormat="1" ht="33.950000000000003" customHeight="1" x14ac:dyDescent="0.2">
      <c r="B17" s="587" t="s">
        <v>864</v>
      </c>
      <c r="C17" s="1099">
        <v>1105.7423726660281</v>
      </c>
      <c r="D17" s="1099">
        <v>2047.5003244548063</v>
      </c>
      <c r="E17" s="1099">
        <v>2381.2687829630604</v>
      </c>
      <c r="F17" s="1099">
        <v>2479.7112762284405</v>
      </c>
      <c r="G17" s="1099">
        <v>2411.6739628377286</v>
      </c>
      <c r="H17" s="1099">
        <v>2749.7566831862027</v>
      </c>
      <c r="I17" s="599" t="s">
        <v>419</v>
      </c>
      <c r="J17" s="358"/>
      <c r="K17" s="358"/>
      <c r="L17" s="358"/>
      <c r="M17" s="358"/>
      <c r="N17" s="358"/>
      <c r="O17" s="358"/>
      <c r="P17" s="358"/>
      <c r="Q17" s="358"/>
      <c r="R17" s="358"/>
      <c r="S17" s="358"/>
    </row>
    <row r="18" spans="2:19" s="360" customFormat="1" ht="33.950000000000003" customHeight="1" x14ac:dyDescent="0.2">
      <c r="B18" s="587" t="s">
        <v>1526</v>
      </c>
      <c r="C18" s="1099">
        <v>8573.5807258208351</v>
      </c>
      <c r="D18" s="1099">
        <v>5471.1389020587303</v>
      </c>
      <c r="E18" s="1099">
        <v>5026.6047448815971</v>
      </c>
      <c r="F18" s="1099">
        <v>5866.7715510315711</v>
      </c>
      <c r="G18" s="1099">
        <v>6747.7934424576406</v>
      </c>
      <c r="H18" s="1099">
        <v>6788.5222049722097</v>
      </c>
      <c r="I18" s="599" t="s">
        <v>591</v>
      </c>
      <c r="J18" s="358"/>
      <c r="K18" s="358"/>
      <c r="L18" s="358"/>
      <c r="M18" s="358"/>
      <c r="N18" s="358"/>
      <c r="O18" s="358"/>
      <c r="P18" s="358"/>
      <c r="Q18" s="358"/>
      <c r="R18" s="358"/>
      <c r="S18" s="358"/>
    </row>
    <row r="19" spans="2:19" s="360" customFormat="1" ht="33.950000000000003" customHeight="1" x14ac:dyDescent="0.2">
      <c r="B19" s="587" t="s">
        <v>757</v>
      </c>
      <c r="C19" s="1308">
        <v>-1164.2776357046855</v>
      </c>
      <c r="D19" s="1308">
        <v>-575.15607384226462</v>
      </c>
      <c r="E19" s="1308">
        <v>-508.13351946655968</v>
      </c>
      <c r="F19" s="1308">
        <v>-289.68658750363386</v>
      </c>
      <c r="G19" s="1308">
        <v>-242.21013719556879</v>
      </c>
      <c r="H19" s="1308">
        <v>-222.27743465273511</v>
      </c>
      <c r="I19" s="599" t="s">
        <v>605</v>
      </c>
      <c r="J19" s="358"/>
      <c r="K19" s="358"/>
      <c r="L19" s="358"/>
      <c r="M19" s="358"/>
      <c r="N19" s="358"/>
      <c r="O19" s="358"/>
      <c r="P19" s="358"/>
      <c r="Q19" s="358"/>
      <c r="R19" s="358"/>
      <c r="S19" s="358"/>
    </row>
    <row r="20" spans="2:19" s="360" customFormat="1" ht="33.950000000000003" customHeight="1" x14ac:dyDescent="0.2">
      <c r="B20" s="587" t="s">
        <v>758</v>
      </c>
      <c r="C20" s="1099">
        <v>203.08529618035783</v>
      </c>
      <c r="D20" s="1099">
        <v>68.693632155222957</v>
      </c>
      <c r="E20" s="1099">
        <v>79.66905448463379</v>
      </c>
      <c r="F20" s="1099">
        <v>53.508182069386287</v>
      </c>
      <c r="G20" s="1099">
        <v>71.92008331831677</v>
      </c>
      <c r="H20" s="1099">
        <v>35.180317776106222</v>
      </c>
      <c r="I20" s="599" t="s">
        <v>606</v>
      </c>
      <c r="J20" s="358"/>
      <c r="K20" s="358"/>
      <c r="L20" s="358"/>
      <c r="M20" s="358"/>
      <c r="N20" s="358"/>
      <c r="O20" s="358"/>
      <c r="P20" s="358"/>
      <c r="Q20" s="358"/>
      <c r="R20" s="358"/>
      <c r="S20" s="358"/>
    </row>
    <row r="21" spans="2:19" s="360" customFormat="1" ht="33.950000000000003" customHeight="1" x14ac:dyDescent="0.2">
      <c r="B21" s="587" t="s">
        <v>759</v>
      </c>
      <c r="C21" s="1099">
        <v>1577.9287964012217</v>
      </c>
      <c r="D21" s="1099">
        <v>2462.7808074213863</v>
      </c>
      <c r="E21" s="1099">
        <v>2388.4401019976581</v>
      </c>
      <c r="F21" s="1099">
        <v>3459.9681660110391</v>
      </c>
      <c r="G21" s="1099">
        <v>3848.7244306489342</v>
      </c>
      <c r="H21" s="1099">
        <v>3136.4671822429209</v>
      </c>
      <c r="I21" s="599" t="s">
        <v>902</v>
      </c>
      <c r="J21" s="358"/>
      <c r="K21" s="358"/>
      <c r="L21" s="358"/>
      <c r="M21" s="358"/>
      <c r="N21" s="358"/>
      <c r="O21" s="358"/>
      <c r="P21" s="358"/>
      <c r="Q21" s="358"/>
      <c r="R21" s="358"/>
      <c r="S21" s="358"/>
    </row>
    <row r="22" spans="2:19" s="355" customFormat="1" ht="15" customHeight="1" thickBot="1" x14ac:dyDescent="0.25">
      <c r="B22" s="624"/>
      <c r="C22" s="613"/>
      <c r="D22" s="613"/>
      <c r="E22" s="613"/>
      <c r="F22" s="613"/>
      <c r="G22" s="613"/>
      <c r="H22" s="613"/>
      <c r="I22" s="597"/>
      <c r="J22" s="358"/>
      <c r="K22" s="358"/>
      <c r="L22" s="358"/>
      <c r="M22" s="358"/>
      <c r="N22" s="358"/>
      <c r="O22" s="358"/>
      <c r="P22" s="358"/>
      <c r="Q22" s="358"/>
      <c r="R22" s="358"/>
      <c r="S22" s="358"/>
    </row>
    <row r="23" spans="2:19" s="360" customFormat="1" ht="15" customHeight="1" thickTop="1" x14ac:dyDescent="0.2">
      <c r="B23" s="614"/>
      <c r="C23" s="615"/>
      <c r="D23" s="615"/>
      <c r="E23" s="615"/>
      <c r="F23" s="615"/>
      <c r="G23" s="615"/>
      <c r="H23" s="615"/>
      <c r="I23" s="616"/>
      <c r="J23" s="358"/>
      <c r="K23" s="358"/>
      <c r="L23" s="358"/>
      <c r="M23" s="358"/>
      <c r="N23" s="358"/>
      <c r="O23" s="358"/>
      <c r="P23" s="358"/>
      <c r="Q23" s="358"/>
      <c r="R23" s="358"/>
      <c r="S23" s="358"/>
    </row>
    <row r="24" spans="2:19" s="360" customFormat="1" ht="33.950000000000003" customHeight="1" x14ac:dyDescent="0.2">
      <c r="B24" s="450" t="s">
        <v>58</v>
      </c>
      <c r="C24" s="613"/>
      <c r="D24" s="613"/>
      <c r="E24" s="613"/>
      <c r="F24" s="613"/>
      <c r="G24" s="613"/>
      <c r="H24" s="613"/>
      <c r="I24" s="374" t="s">
        <v>863</v>
      </c>
      <c r="J24" s="358"/>
      <c r="K24" s="358"/>
      <c r="L24" s="358"/>
      <c r="M24" s="358"/>
      <c r="N24" s="358"/>
      <c r="O24" s="358"/>
      <c r="P24" s="358"/>
      <c r="Q24" s="358"/>
      <c r="R24" s="358"/>
      <c r="S24" s="358"/>
    </row>
    <row r="25" spans="2:19" s="355" customFormat="1" ht="9" customHeight="1" x14ac:dyDescent="0.2">
      <c r="B25" s="449"/>
      <c r="C25" s="613"/>
      <c r="D25" s="613"/>
      <c r="E25" s="613"/>
      <c r="F25" s="613"/>
      <c r="G25" s="613"/>
      <c r="H25" s="613"/>
      <c r="I25" s="597"/>
      <c r="J25" s="358"/>
      <c r="K25" s="358"/>
      <c r="L25" s="358"/>
      <c r="M25" s="358"/>
      <c r="N25" s="358"/>
      <c r="O25" s="358"/>
      <c r="P25" s="358"/>
      <c r="Q25" s="358"/>
      <c r="R25" s="358"/>
      <c r="S25" s="358"/>
    </row>
    <row r="26" spans="2:19" s="355" customFormat="1" ht="33.950000000000003" customHeight="1" x14ac:dyDescent="0.2">
      <c r="B26" s="449" t="s">
        <v>309</v>
      </c>
      <c r="C26" s="1309">
        <v>-31.814246857189843</v>
      </c>
      <c r="D26" s="1309">
        <v>-8.3466302403511641</v>
      </c>
      <c r="E26" s="1309">
        <v>-5.1713783130488231</v>
      </c>
      <c r="F26" s="1309">
        <v>-0.99713279707270064</v>
      </c>
      <c r="G26" s="1309">
        <v>-2.9892324924207516</v>
      </c>
      <c r="H26" s="1309">
        <v>-3.9880289316292448</v>
      </c>
      <c r="I26" s="597" t="s">
        <v>310</v>
      </c>
      <c r="J26" s="358"/>
      <c r="K26" s="358"/>
      <c r="L26" s="358"/>
      <c r="M26" s="358"/>
      <c r="N26" s="358"/>
      <c r="O26" s="358"/>
      <c r="P26" s="617"/>
      <c r="Q26" s="358"/>
      <c r="R26" s="358"/>
      <c r="S26" s="358"/>
    </row>
    <row r="27" spans="2:19" s="360" customFormat="1" ht="33.950000000000003" customHeight="1" x14ac:dyDescent="0.2">
      <c r="B27" s="608" t="s">
        <v>865</v>
      </c>
      <c r="C27" s="1310">
        <v>-34.678166586010377</v>
      </c>
      <c r="D27" s="1310">
        <v>-19.474852900344072</v>
      </c>
      <c r="E27" s="1310">
        <v>-19.960351551038091</v>
      </c>
      <c r="F27" s="1310">
        <v>-20.685602061535239</v>
      </c>
      <c r="G27" s="1310">
        <v>-19.70801707894163</v>
      </c>
      <c r="H27" s="1310">
        <v>-14.785001767754558</v>
      </c>
      <c r="I27" s="599" t="s">
        <v>604</v>
      </c>
      <c r="J27" s="358"/>
      <c r="K27" s="358"/>
      <c r="L27" s="358"/>
      <c r="M27" s="358"/>
      <c r="N27" s="358"/>
      <c r="O27" s="358"/>
      <c r="P27" s="358"/>
      <c r="Q27" s="358"/>
      <c r="R27" s="358"/>
      <c r="S27" s="358"/>
    </row>
    <row r="28" spans="2:19" s="360" customFormat="1" ht="33.950000000000003" customHeight="1" x14ac:dyDescent="0.2">
      <c r="B28" s="598" t="s">
        <v>864</v>
      </c>
      <c r="C28" s="1310">
        <v>5.1347011527537818</v>
      </c>
      <c r="D28" s="1310">
        <v>11.64689751219913</v>
      </c>
      <c r="E28" s="1310">
        <v>17.967835741734429</v>
      </c>
      <c r="F28" s="1310">
        <v>15.144200730394333</v>
      </c>
      <c r="G28" s="1310">
        <v>10.961255074228498</v>
      </c>
      <c r="H28" s="1310">
        <v>10.066233655432551</v>
      </c>
      <c r="I28" s="599" t="s">
        <v>419</v>
      </c>
      <c r="J28" s="358"/>
      <c r="K28" s="358"/>
      <c r="L28" s="358"/>
      <c r="M28" s="358"/>
      <c r="N28" s="358"/>
      <c r="O28" s="358"/>
      <c r="P28" s="358"/>
      <c r="Q28" s="358"/>
      <c r="R28" s="358"/>
      <c r="S28" s="358"/>
    </row>
    <row r="29" spans="2:19" s="360" customFormat="1" ht="33.950000000000003" customHeight="1" x14ac:dyDescent="0.2">
      <c r="B29" s="598" t="s">
        <v>1526</v>
      </c>
      <c r="C29" s="1310">
        <v>39.812867738764162</v>
      </c>
      <c r="D29" s="1310">
        <v>31.121750412543204</v>
      </c>
      <c r="E29" s="1310">
        <v>37.92818729277252</v>
      </c>
      <c r="F29" s="1310">
        <v>35.829802791929573</v>
      </c>
      <c r="G29" s="1310">
        <v>30.669272153170123</v>
      </c>
      <c r="H29" s="1310">
        <v>24.851235423187109</v>
      </c>
      <c r="I29" s="599" t="s">
        <v>591</v>
      </c>
      <c r="J29" s="358"/>
      <c r="K29" s="358"/>
      <c r="L29" s="358"/>
      <c r="M29" s="358"/>
      <c r="N29" s="358"/>
      <c r="O29" s="358"/>
      <c r="P29" s="358"/>
      <c r="Q29" s="358"/>
      <c r="R29" s="358"/>
      <c r="S29" s="358"/>
    </row>
    <row r="30" spans="2:19" s="360" customFormat="1" ht="33.950000000000003" customHeight="1" x14ac:dyDescent="0.2">
      <c r="B30" s="598" t="s">
        <v>757</v>
      </c>
      <c r="C30" s="1310">
        <v>-5.4065195166251652</v>
      </c>
      <c r="D30" s="1310">
        <v>-3.271688783416137</v>
      </c>
      <c r="E30" s="1310">
        <v>-3.8341155261288242</v>
      </c>
      <c r="F30" s="1310">
        <v>-1.7691865468832186</v>
      </c>
      <c r="G30" s="1310">
        <v>-1.1008648500067371</v>
      </c>
      <c r="H30" s="1310">
        <v>-0.81370712078856977</v>
      </c>
      <c r="I30" s="599" t="s">
        <v>605</v>
      </c>
      <c r="J30" s="358"/>
      <c r="K30" s="358"/>
      <c r="L30" s="358"/>
      <c r="M30" s="358"/>
      <c r="N30" s="358"/>
      <c r="O30" s="358"/>
      <c r="P30" s="358"/>
      <c r="Q30" s="358"/>
      <c r="R30" s="358"/>
      <c r="S30" s="358"/>
    </row>
    <row r="31" spans="2:19" s="360" customFormat="1" ht="33.950000000000003" customHeight="1" x14ac:dyDescent="0.2">
      <c r="B31" s="598" t="s">
        <v>758</v>
      </c>
      <c r="C31" s="1310">
        <v>0.94306081613784953</v>
      </c>
      <c r="D31" s="1310">
        <v>0.3907533903153958</v>
      </c>
      <c r="E31" s="1310">
        <v>0.6011419185103376</v>
      </c>
      <c r="F31" s="1310">
        <v>0.32678750052295258</v>
      </c>
      <c r="G31" s="1310">
        <v>0.32688265095511992</v>
      </c>
      <c r="H31" s="1310">
        <v>0.12878713995752911</v>
      </c>
      <c r="I31" s="599" t="s">
        <v>606</v>
      </c>
      <c r="J31" s="358"/>
      <c r="K31" s="358"/>
      <c r="L31" s="358"/>
      <c r="M31" s="358"/>
      <c r="N31" s="358"/>
      <c r="O31" s="358"/>
      <c r="P31" s="358"/>
      <c r="Q31" s="358"/>
      <c r="R31" s="358"/>
      <c r="S31" s="358"/>
    </row>
    <row r="32" spans="2:19" s="360" customFormat="1" ht="33.950000000000003" customHeight="1" x14ac:dyDescent="0.2">
      <c r="B32" s="598" t="s">
        <v>759</v>
      </c>
      <c r="C32" s="1310">
        <v>7.3273784293078545</v>
      </c>
      <c r="D32" s="1310">
        <v>14.009158053093648</v>
      </c>
      <c r="E32" s="1310">
        <v>18.021946845607754</v>
      </c>
      <c r="F32" s="1310">
        <v>21.130868310822805</v>
      </c>
      <c r="G32" s="1310">
        <v>17.492766785572496</v>
      </c>
      <c r="H32" s="1310">
        <v>11.481892816956355</v>
      </c>
      <c r="I32" s="599" t="s">
        <v>902</v>
      </c>
      <c r="J32" s="358"/>
      <c r="K32" s="358"/>
      <c r="L32" s="358"/>
      <c r="M32" s="358"/>
      <c r="N32" s="358"/>
      <c r="O32" s="358"/>
      <c r="P32" s="358"/>
      <c r="Q32" s="358"/>
      <c r="R32" s="358"/>
      <c r="S32" s="358"/>
    </row>
    <row r="33" spans="2:19" s="355" customFormat="1" ht="15" customHeight="1" thickBot="1" x14ac:dyDescent="0.25">
      <c r="B33" s="618"/>
      <c r="C33" s="1602"/>
      <c r="D33" s="1602"/>
      <c r="E33" s="1602"/>
      <c r="F33" s="1602"/>
      <c r="G33" s="1602"/>
      <c r="H33" s="1602"/>
      <c r="I33" s="619"/>
      <c r="J33" s="358"/>
      <c r="K33" s="358"/>
      <c r="L33" s="358"/>
      <c r="M33" s="358"/>
      <c r="N33" s="358"/>
      <c r="O33" s="358"/>
      <c r="P33" s="358"/>
      <c r="Q33" s="358"/>
      <c r="R33" s="358"/>
      <c r="S33" s="358"/>
    </row>
    <row r="34" spans="2:19" s="360" customFormat="1" ht="15" customHeight="1" thickTop="1" x14ac:dyDescent="0.2">
      <c r="B34" s="598"/>
      <c r="C34" s="620"/>
      <c r="D34" s="620"/>
      <c r="E34" s="620"/>
      <c r="F34" s="620"/>
      <c r="G34" s="620"/>
      <c r="H34" s="620"/>
      <c r="I34" s="599"/>
      <c r="J34" s="358"/>
      <c r="K34" s="358"/>
      <c r="L34" s="358"/>
      <c r="M34" s="358"/>
      <c r="N34" s="358"/>
      <c r="O34" s="358"/>
      <c r="P34" s="358"/>
      <c r="Q34" s="358"/>
      <c r="R34" s="358"/>
      <c r="S34" s="358"/>
    </row>
    <row r="35" spans="2:19" s="360" customFormat="1" ht="33.950000000000003" customHeight="1" x14ac:dyDescent="0.2">
      <c r="B35" s="450" t="s">
        <v>726</v>
      </c>
      <c r="C35" s="621"/>
      <c r="D35" s="621"/>
      <c r="E35" s="621"/>
      <c r="F35" s="621"/>
      <c r="G35" s="621"/>
      <c r="H35" s="621"/>
      <c r="I35" s="374" t="s">
        <v>727</v>
      </c>
      <c r="J35" s="358"/>
      <c r="K35" s="358"/>
      <c r="L35" s="358"/>
      <c r="M35" s="358"/>
      <c r="N35" s="358"/>
      <c r="O35" s="358"/>
      <c r="P35" s="358"/>
      <c r="Q35" s="358"/>
      <c r="R35" s="358"/>
      <c r="S35" s="358"/>
    </row>
    <row r="36" spans="2:19" s="355" customFormat="1" ht="9" customHeight="1" x14ac:dyDescent="0.2">
      <c r="B36" s="449"/>
      <c r="C36" s="621"/>
      <c r="D36" s="621"/>
      <c r="E36" s="621"/>
      <c r="F36" s="621"/>
      <c r="G36" s="621"/>
      <c r="H36" s="621"/>
      <c r="I36" s="597"/>
      <c r="J36" s="358"/>
      <c r="K36" s="358"/>
      <c r="L36" s="358"/>
      <c r="M36" s="358"/>
      <c r="N36" s="358"/>
      <c r="O36" s="358"/>
      <c r="P36" s="358"/>
      <c r="Q36" s="358"/>
      <c r="R36" s="358"/>
      <c r="S36" s="358"/>
    </row>
    <row r="37" spans="2:19" s="360" customFormat="1" ht="33.950000000000003" customHeight="1" x14ac:dyDescent="0.2">
      <c r="B37" s="598" t="s">
        <v>864</v>
      </c>
      <c r="C37" s="620">
        <v>-41.897490096954094</v>
      </c>
      <c r="D37" s="620">
        <v>85.169744333675922</v>
      </c>
      <c r="E37" s="620">
        <v>16.301265231649118</v>
      </c>
      <c r="F37" s="620">
        <v>4.1340353499652371</v>
      </c>
      <c r="G37" s="620">
        <v>-2.7437594869590853</v>
      </c>
      <c r="H37" s="620">
        <v>14.018591466263718</v>
      </c>
      <c r="I37" s="599" t="s">
        <v>419</v>
      </c>
      <c r="J37" s="358"/>
      <c r="K37" s="358"/>
      <c r="L37" s="358"/>
      <c r="M37" s="358"/>
      <c r="N37" s="358"/>
      <c r="O37" s="358"/>
      <c r="P37" s="358"/>
      <c r="Q37" s="358"/>
      <c r="R37" s="358"/>
      <c r="S37" s="358"/>
    </row>
    <row r="38" spans="2:19" s="360" customFormat="1" ht="33.950000000000003" customHeight="1" x14ac:dyDescent="0.2">
      <c r="B38" s="598" t="s">
        <v>1526</v>
      </c>
      <c r="C38" s="620">
        <v>-6.11362670053256</v>
      </c>
      <c r="D38" s="620">
        <v>-36.186068843074622</v>
      </c>
      <c r="E38" s="620">
        <v>-8.1250753295599942</v>
      </c>
      <c r="F38" s="620">
        <v>16.714399655264</v>
      </c>
      <c r="G38" s="620">
        <v>15.017150126992028</v>
      </c>
      <c r="H38" s="620">
        <v>0.60358638511814888</v>
      </c>
      <c r="I38" s="599" t="s">
        <v>591</v>
      </c>
      <c r="J38" s="358"/>
      <c r="K38" s="358"/>
      <c r="L38" s="358"/>
      <c r="M38" s="358"/>
      <c r="N38" s="358"/>
      <c r="O38" s="358"/>
      <c r="P38" s="358"/>
      <c r="Q38" s="358"/>
      <c r="R38" s="358"/>
      <c r="S38" s="358"/>
    </row>
    <row r="39" spans="2:19" s="360" customFormat="1" ht="33.950000000000003" customHeight="1" x14ac:dyDescent="0.2">
      <c r="B39" s="598" t="s">
        <v>59</v>
      </c>
      <c r="C39" s="620">
        <v>-45.401023577158227</v>
      </c>
      <c r="D39" s="620">
        <v>262.28156104256624</v>
      </c>
      <c r="E39" s="620">
        <v>56.337365883304493</v>
      </c>
      <c r="F39" s="620">
        <v>42.77827582561757</v>
      </c>
      <c r="G39" s="620">
        <v>56.515068469936416</v>
      </c>
      <c r="H39" s="620">
        <v>-15.340542512485889</v>
      </c>
      <c r="I39" s="599" t="s">
        <v>422</v>
      </c>
      <c r="J39" s="358"/>
      <c r="K39" s="358"/>
      <c r="L39" s="358"/>
      <c r="M39" s="358"/>
      <c r="N39" s="358"/>
      <c r="O39" s="358"/>
      <c r="P39" s="358"/>
      <c r="Q39" s="358"/>
      <c r="R39" s="358"/>
      <c r="S39" s="358"/>
    </row>
    <row r="40" spans="2:19" s="360" customFormat="1" ht="33.950000000000003" customHeight="1" x14ac:dyDescent="0.2">
      <c r="B40" s="598" t="s">
        <v>421</v>
      </c>
      <c r="C40" s="620">
        <v>10.672383360579673</v>
      </c>
      <c r="D40" s="620">
        <v>32.553571274780488</v>
      </c>
      <c r="E40" s="620">
        <v>4.1998452741257575</v>
      </c>
      <c r="F40" s="620">
        <v>25.367040745031531</v>
      </c>
      <c r="G40" s="620">
        <v>14.574722409892882</v>
      </c>
      <c r="H40" s="620">
        <v>-32.657440056173783</v>
      </c>
      <c r="I40" s="599" t="s">
        <v>901</v>
      </c>
      <c r="J40" s="358"/>
      <c r="K40" s="358"/>
      <c r="L40" s="358"/>
      <c r="M40" s="358"/>
      <c r="N40" s="358"/>
      <c r="O40" s="358"/>
      <c r="P40" s="358"/>
      <c r="Q40" s="358"/>
      <c r="R40" s="358"/>
      <c r="S40" s="358"/>
    </row>
    <row r="41" spans="2:19" s="41" customFormat="1" ht="15" customHeight="1" thickBot="1" x14ac:dyDescent="0.7">
      <c r="B41" s="156"/>
      <c r="C41" s="1311"/>
      <c r="D41" s="1311"/>
      <c r="E41" s="1311"/>
      <c r="F41" s="1311"/>
      <c r="G41" s="1311"/>
      <c r="H41" s="1311"/>
      <c r="I41" s="157"/>
      <c r="K41" s="154"/>
      <c r="L41" s="51"/>
      <c r="M41" s="51"/>
      <c r="N41" s="51"/>
      <c r="O41" s="51"/>
      <c r="P41" s="51"/>
      <c r="Q41" s="51"/>
      <c r="R41" s="51"/>
      <c r="S41" s="51"/>
    </row>
    <row r="42" spans="2:19" s="158" customFormat="1" ht="9" customHeight="1" thickTop="1" x14ac:dyDescent="0.65">
      <c r="L42" s="51"/>
      <c r="M42" s="51"/>
      <c r="N42" s="51"/>
      <c r="O42" s="51"/>
      <c r="P42" s="51"/>
      <c r="Q42" s="51"/>
      <c r="R42" s="51"/>
    </row>
    <row r="43" spans="2:19" s="52" customFormat="1" ht="22.5" x14ac:dyDescent="0.5">
      <c r="B43" s="330" t="s">
        <v>1529</v>
      </c>
      <c r="C43" s="330"/>
      <c r="D43" s="330"/>
      <c r="E43" s="330"/>
      <c r="F43" s="330"/>
      <c r="G43" s="330"/>
      <c r="H43" s="330"/>
      <c r="I43" s="330" t="s">
        <v>1721</v>
      </c>
    </row>
    <row r="45" spans="2:19" x14ac:dyDescent="0.5">
      <c r="C45" s="159"/>
      <c r="D45" s="159"/>
      <c r="E45" s="159"/>
      <c r="F45" s="159"/>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Roman,Regular"&amp;20- 41 -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3"/>
  <dimension ref="B1:AT179"/>
  <sheetViews>
    <sheetView rightToLeft="1" view="pageBreakPreview" zoomScale="50" zoomScaleNormal="50" zoomScaleSheetLayoutView="50" workbookViewId="0">
      <pane xSplit="2" ySplit="9" topLeftCell="C10" activePane="bottomRight" state="frozen"/>
      <selection pane="topRight"/>
      <selection pane="bottomLeft"/>
      <selection pane="bottomRight"/>
    </sheetView>
  </sheetViews>
  <sheetFormatPr defaultRowHeight="15" x14ac:dyDescent="0.35"/>
  <cols>
    <col min="1" max="1" width="9.140625" style="47"/>
    <col min="2" max="2" width="68.85546875" style="47" customWidth="1"/>
    <col min="3" max="20" width="15.7109375" style="47" customWidth="1"/>
    <col min="21" max="21" width="70.7109375" style="47" customWidth="1"/>
    <col min="22" max="24" width="12.5703125" style="47" customWidth="1"/>
    <col min="25" max="16384" width="9.140625" style="47"/>
  </cols>
  <sheetData>
    <row r="1" spans="2:46" s="5" customFormat="1" ht="19.5" customHeight="1" x14ac:dyDescent="0.65">
      <c r="B1" s="2"/>
      <c r="C1" s="2"/>
      <c r="D1" s="2"/>
      <c r="E1" s="2"/>
      <c r="F1" s="2"/>
      <c r="G1" s="2"/>
      <c r="H1" s="2"/>
      <c r="I1" s="2"/>
      <c r="J1" s="2"/>
      <c r="K1" s="2"/>
      <c r="L1" s="2"/>
      <c r="M1" s="2"/>
      <c r="N1" s="2"/>
      <c r="O1" s="2"/>
      <c r="P1" s="2"/>
      <c r="Q1" s="2"/>
      <c r="R1" s="2"/>
      <c r="S1" s="2"/>
      <c r="T1" s="2"/>
      <c r="U1" s="2"/>
      <c r="V1" s="2"/>
    </row>
    <row r="2" spans="2:46" s="5" customFormat="1" ht="19.5" customHeight="1" x14ac:dyDescent="0.65">
      <c r="B2" s="2"/>
      <c r="C2" s="2"/>
      <c r="D2" s="2"/>
      <c r="E2" s="2"/>
      <c r="F2" s="2"/>
      <c r="G2" s="2"/>
      <c r="H2" s="2"/>
      <c r="I2" s="2"/>
      <c r="J2" s="2"/>
      <c r="K2" s="2"/>
      <c r="L2" s="2"/>
      <c r="M2" s="2"/>
      <c r="N2" s="2"/>
      <c r="O2" s="2"/>
      <c r="P2" s="2"/>
      <c r="Q2" s="2"/>
      <c r="R2" s="2"/>
      <c r="S2" s="2"/>
      <c r="T2" s="2"/>
      <c r="U2" s="2"/>
      <c r="V2" s="2"/>
    </row>
    <row r="3" spans="2:46" s="5" customFormat="1" ht="19.5" customHeight="1" x14ac:dyDescent="0.65">
      <c r="B3" s="2"/>
      <c r="C3" s="2"/>
      <c r="D3" s="2"/>
      <c r="E3" s="2"/>
      <c r="F3" s="2"/>
      <c r="G3" s="2"/>
      <c r="H3" s="2"/>
      <c r="I3" s="2"/>
      <c r="J3" s="2"/>
      <c r="K3" s="2"/>
      <c r="L3" s="2"/>
      <c r="M3" s="2"/>
      <c r="N3" s="2"/>
      <c r="O3" s="2"/>
      <c r="P3" s="2"/>
      <c r="Q3" s="2"/>
      <c r="R3" s="2"/>
      <c r="S3" s="2"/>
      <c r="T3" s="2"/>
      <c r="U3" s="2"/>
      <c r="V3" s="2"/>
    </row>
    <row r="4" spans="2:46" s="463" customFormat="1" ht="36.75" x14ac:dyDescent="0.85">
      <c r="B4" s="1918" t="s">
        <v>1840</v>
      </c>
      <c r="C4" s="1918"/>
      <c r="D4" s="1918"/>
      <c r="E4" s="1918"/>
      <c r="F4" s="1918"/>
      <c r="G4" s="1918"/>
      <c r="H4" s="1918"/>
      <c r="I4" s="1918"/>
      <c r="J4" s="1918"/>
      <c r="K4" s="1918"/>
      <c r="L4" s="1917" t="s">
        <v>1841</v>
      </c>
      <c r="M4" s="1917"/>
      <c r="N4" s="1917"/>
      <c r="O4" s="1917"/>
      <c r="P4" s="1917"/>
      <c r="Q4" s="1917"/>
      <c r="R4" s="1917"/>
      <c r="S4" s="1917"/>
      <c r="T4" s="1917"/>
      <c r="U4" s="1917"/>
    </row>
    <row r="5" spans="2:46" ht="20.25" customHeight="1" x14ac:dyDescent="0.65">
      <c r="B5" s="146"/>
      <c r="C5" s="148"/>
      <c r="D5" s="147"/>
      <c r="E5" s="147"/>
      <c r="F5" s="148"/>
      <c r="G5" s="147"/>
      <c r="H5" s="147"/>
      <c r="I5" s="148"/>
      <c r="J5" s="147"/>
      <c r="K5" s="147"/>
      <c r="L5" s="148"/>
      <c r="M5" s="147"/>
      <c r="N5" s="147"/>
      <c r="O5" s="148"/>
      <c r="P5" s="147"/>
      <c r="Q5" s="147"/>
      <c r="R5" s="147"/>
      <c r="S5" s="147"/>
      <c r="T5" s="147"/>
      <c r="U5" s="147"/>
      <c r="V5" s="74"/>
    </row>
    <row r="6" spans="2:46" s="645" customFormat="1" ht="25.5" customHeight="1" thickBot="1" x14ac:dyDescent="0.55000000000000004">
      <c r="B6" s="641" t="s">
        <v>1743</v>
      </c>
      <c r="C6" s="642"/>
      <c r="D6" s="642"/>
      <c r="E6" s="642"/>
      <c r="F6" s="642"/>
      <c r="G6" s="642"/>
      <c r="H6" s="642"/>
      <c r="I6" s="642"/>
      <c r="J6" s="642"/>
      <c r="K6" s="642"/>
      <c r="L6" s="642"/>
      <c r="M6" s="642"/>
      <c r="N6" s="642"/>
      <c r="O6" s="642"/>
      <c r="P6" s="642"/>
      <c r="Q6" s="642"/>
      <c r="R6" s="642"/>
      <c r="S6" s="642"/>
      <c r="T6" s="642"/>
      <c r="U6" s="643" t="s">
        <v>1203</v>
      </c>
      <c r="V6" s="644"/>
    </row>
    <row r="7" spans="2:46" s="650" customFormat="1" ht="22.5" customHeight="1" thickTop="1" x14ac:dyDescent="0.2">
      <c r="B7" s="1923" t="s">
        <v>883</v>
      </c>
      <c r="C7" s="1927" t="s">
        <v>1881</v>
      </c>
      <c r="D7" s="1928"/>
      <c r="E7" s="1929"/>
      <c r="F7" s="1927" t="s">
        <v>1883</v>
      </c>
      <c r="G7" s="1928"/>
      <c r="H7" s="1929"/>
      <c r="I7" s="1927" t="s">
        <v>1885</v>
      </c>
      <c r="J7" s="1928"/>
      <c r="K7" s="1929"/>
      <c r="L7" s="1927" t="s">
        <v>1890</v>
      </c>
      <c r="M7" s="1928"/>
      <c r="N7" s="1929"/>
      <c r="O7" s="1919" t="s">
        <v>1909</v>
      </c>
      <c r="P7" s="1919"/>
      <c r="Q7" s="1919"/>
      <c r="R7" s="1919" t="s">
        <v>1937</v>
      </c>
      <c r="S7" s="1919"/>
      <c r="T7" s="1919"/>
      <c r="U7" s="1920" t="s">
        <v>882</v>
      </c>
    </row>
    <row r="8" spans="2:46" s="650" customFormat="1" ht="24.75" customHeight="1" x14ac:dyDescent="0.2">
      <c r="B8" s="1924"/>
      <c r="C8" s="639" t="s">
        <v>565</v>
      </c>
      <c r="D8" s="639" t="s">
        <v>511</v>
      </c>
      <c r="E8" s="639" t="s">
        <v>512</v>
      </c>
      <c r="F8" s="639" t="s">
        <v>565</v>
      </c>
      <c r="G8" s="639" t="s">
        <v>511</v>
      </c>
      <c r="H8" s="639" t="s">
        <v>512</v>
      </c>
      <c r="I8" s="639" t="s">
        <v>565</v>
      </c>
      <c r="J8" s="639" t="s">
        <v>511</v>
      </c>
      <c r="K8" s="639" t="s">
        <v>512</v>
      </c>
      <c r="L8" s="639" t="s">
        <v>565</v>
      </c>
      <c r="M8" s="639" t="s">
        <v>511</v>
      </c>
      <c r="N8" s="639" t="s">
        <v>512</v>
      </c>
      <c r="O8" s="639" t="s">
        <v>565</v>
      </c>
      <c r="P8" s="639" t="s">
        <v>511</v>
      </c>
      <c r="Q8" s="639" t="s">
        <v>512</v>
      </c>
      <c r="R8" s="639" t="s">
        <v>565</v>
      </c>
      <c r="S8" s="639" t="s">
        <v>511</v>
      </c>
      <c r="T8" s="639" t="s">
        <v>512</v>
      </c>
      <c r="U8" s="1921"/>
      <c r="V8" s="651"/>
    </row>
    <row r="9" spans="2:46" s="650" customFormat="1" ht="24.75" customHeight="1" x14ac:dyDescent="0.2">
      <c r="B9" s="1925"/>
      <c r="C9" s="1525" t="s">
        <v>513</v>
      </c>
      <c r="D9" s="1525" t="s">
        <v>514</v>
      </c>
      <c r="E9" s="1525" t="s">
        <v>515</v>
      </c>
      <c r="F9" s="1525" t="s">
        <v>513</v>
      </c>
      <c r="G9" s="1525" t="s">
        <v>514</v>
      </c>
      <c r="H9" s="1525" t="s">
        <v>515</v>
      </c>
      <c r="I9" s="1525" t="s">
        <v>513</v>
      </c>
      <c r="J9" s="1525" t="s">
        <v>514</v>
      </c>
      <c r="K9" s="1525" t="s">
        <v>515</v>
      </c>
      <c r="L9" s="1525" t="s">
        <v>513</v>
      </c>
      <c r="M9" s="1525" t="s">
        <v>514</v>
      </c>
      <c r="N9" s="1525" t="s">
        <v>515</v>
      </c>
      <c r="O9" s="1525" t="s">
        <v>513</v>
      </c>
      <c r="P9" s="1525" t="s">
        <v>514</v>
      </c>
      <c r="Q9" s="1525" t="s">
        <v>515</v>
      </c>
      <c r="R9" s="1525" t="s">
        <v>513</v>
      </c>
      <c r="S9" s="1525" t="s">
        <v>514</v>
      </c>
      <c r="T9" s="1525" t="s">
        <v>515</v>
      </c>
      <c r="U9" s="1922"/>
    </row>
    <row r="10" spans="2:46" s="626" customFormat="1" ht="15" customHeight="1" x14ac:dyDescent="0.7">
      <c r="B10" s="1665"/>
      <c r="C10" s="629"/>
      <c r="D10" s="629"/>
      <c r="E10" s="629"/>
      <c r="F10" s="629"/>
      <c r="G10" s="629"/>
      <c r="H10" s="629"/>
      <c r="I10" s="629"/>
      <c r="J10" s="629"/>
      <c r="K10" s="628"/>
      <c r="L10" s="629"/>
      <c r="M10" s="629"/>
      <c r="N10" s="629"/>
      <c r="O10" s="629"/>
      <c r="P10" s="629"/>
      <c r="Q10" s="629"/>
      <c r="R10" s="629"/>
      <c r="S10" s="629"/>
      <c r="T10" s="629"/>
      <c r="U10" s="640"/>
    </row>
    <row r="11" spans="2:46" s="1312" customFormat="1" ht="24.75" customHeight="1" x14ac:dyDescent="0.2">
      <c r="B11" s="609" t="s">
        <v>309</v>
      </c>
      <c r="C11" s="632">
        <v>3477.4504409249948</v>
      </c>
      <c r="D11" s="632">
        <v>10328.552337202907</v>
      </c>
      <c r="E11" s="632">
        <v>-6851.1018962779126</v>
      </c>
      <c r="F11" s="632">
        <v>5141.5412437982704</v>
      </c>
      <c r="G11" s="632">
        <v>6608.8614556678485</v>
      </c>
      <c r="H11" s="632">
        <v>-1467.3202118695781</v>
      </c>
      <c r="I11" s="632">
        <v>5390.7326632102158</v>
      </c>
      <c r="J11" s="632">
        <v>6076.0929881130196</v>
      </c>
      <c r="K11" s="631">
        <v>-685.36032490280377</v>
      </c>
      <c r="L11" s="632">
        <v>6727.0563307307948</v>
      </c>
      <c r="M11" s="632">
        <v>6890.326844957136</v>
      </c>
      <c r="N11" s="632">
        <v>-163.27051422634122</v>
      </c>
      <c r="O11" s="632">
        <v>7258.1481522607064</v>
      </c>
      <c r="P11" s="632">
        <v>7915.8332551089361</v>
      </c>
      <c r="Q11" s="632">
        <v>-657.68510284822969</v>
      </c>
      <c r="R11" s="632">
        <v>6682.9460231607854</v>
      </c>
      <c r="S11" s="632">
        <v>7772.3414795805002</v>
      </c>
      <c r="T11" s="632">
        <v>-1089.3954564197147</v>
      </c>
      <c r="U11" s="553" t="s">
        <v>1491</v>
      </c>
    </row>
    <row r="12" spans="2:46" s="1312" customFormat="1" ht="12" customHeight="1" x14ac:dyDescent="0.2">
      <c r="B12" s="609"/>
      <c r="C12" s="632"/>
      <c r="D12" s="632"/>
      <c r="E12" s="632"/>
      <c r="F12" s="632"/>
      <c r="G12" s="632"/>
      <c r="H12" s="632"/>
      <c r="I12" s="632"/>
      <c r="J12" s="632"/>
      <c r="K12" s="631"/>
      <c r="L12" s="632"/>
      <c r="M12" s="632"/>
      <c r="N12" s="632"/>
      <c r="O12" s="632"/>
      <c r="P12" s="632"/>
      <c r="Q12" s="632"/>
      <c r="R12" s="632"/>
      <c r="S12" s="632"/>
      <c r="T12" s="632"/>
      <c r="U12" s="553"/>
    </row>
    <row r="13" spans="2:46" s="1313" customFormat="1" ht="27.75" customHeight="1" x14ac:dyDescent="0.2">
      <c r="B13" s="609" t="s">
        <v>142</v>
      </c>
      <c r="C13" s="632">
        <v>1510.8243524801892</v>
      </c>
      <c r="D13" s="632">
        <v>10142.940341339681</v>
      </c>
      <c r="E13" s="632">
        <v>-8632.1159888594921</v>
      </c>
      <c r="F13" s="632">
        <v>2539.4223470757206</v>
      </c>
      <c r="G13" s="632">
        <v>6538.2169985219089</v>
      </c>
      <c r="H13" s="632">
        <v>-3998.7946514461883</v>
      </c>
      <c r="I13" s="632">
        <v>2878.4292061071474</v>
      </c>
      <c r="J13" s="632">
        <v>6031.8986874922439</v>
      </c>
      <c r="K13" s="631">
        <v>-3153.4694813850965</v>
      </c>
      <c r="L13" s="632">
        <v>3178.4684217544013</v>
      </c>
      <c r="M13" s="632">
        <v>6855.215284061167</v>
      </c>
      <c r="N13" s="632">
        <v>-3676.7468623067657</v>
      </c>
      <c r="O13" s="632">
        <v>3279.4700322763865</v>
      </c>
      <c r="P13" s="632">
        <v>7857.7996490918676</v>
      </c>
      <c r="Q13" s="632">
        <v>-4578.3296168154811</v>
      </c>
      <c r="R13" s="632">
        <v>3469.2906642305188</v>
      </c>
      <c r="S13" s="632">
        <v>7730.3336206692611</v>
      </c>
      <c r="T13" s="632">
        <v>-4261.0429564387423</v>
      </c>
      <c r="U13" s="553" t="s">
        <v>311</v>
      </c>
      <c r="V13" s="1312"/>
      <c r="W13" s="1312"/>
      <c r="X13" s="1312"/>
      <c r="Y13" s="1312"/>
      <c r="Z13" s="1312"/>
      <c r="AA13" s="1312"/>
      <c r="AB13" s="1312"/>
      <c r="AC13" s="1312"/>
      <c r="AD13" s="1312"/>
      <c r="AE13" s="1312"/>
      <c r="AF13" s="1312"/>
      <c r="AG13" s="1312"/>
      <c r="AH13" s="1312"/>
      <c r="AI13" s="1312"/>
      <c r="AJ13" s="1312"/>
      <c r="AK13" s="1312"/>
      <c r="AL13" s="1312"/>
      <c r="AM13" s="1312"/>
      <c r="AN13" s="1312"/>
      <c r="AO13" s="1312"/>
      <c r="AP13" s="1312"/>
      <c r="AQ13" s="1312"/>
      <c r="AR13" s="1312"/>
      <c r="AS13" s="1312"/>
      <c r="AT13" s="1312"/>
    </row>
    <row r="14" spans="2:46" s="1314" customFormat="1" ht="27.75" customHeight="1" x14ac:dyDescent="0.2">
      <c r="B14" s="609" t="s">
        <v>637</v>
      </c>
      <c r="C14" s="632">
        <v>1105.7423726660281</v>
      </c>
      <c r="D14" s="632">
        <v>8573.5807258208351</v>
      </c>
      <c r="E14" s="632">
        <v>-7467.8383531548079</v>
      </c>
      <c r="F14" s="632">
        <v>2047.5003244548066</v>
      </c>
      <c r="G14" s="632">
        <v>5471.1389020587303</v>
      </c>
      <c r="H14" s="632">
        <v>-3423.6385776039237</v>
      </c>
      <c r="I14" s="632">
        <v>2381.2687829630604</v>
      </c>
      <c r="J14" s="632">
        <v>5026.6047448815971</v>
      </c>
      <c r="K14" s="631">
        <v>-2645.3359619185367</v>
      </c>
      <c r="L14" s="632">
        <v>2479.7112762284405</v>
      </c>
      <c r="M14" s="632">
        <v>5866.771551031572</v>
      </c>
      <c r="N14" s="632">
        <v>-3387.0602748031315</v>
      </c>
      <c r="O14" s="632">
        <v>2411.6739628377286</v>
      </c>
      <c r="P14" s="632">
        <v>6747.7934424576406</v>
      </c>
      <c r="Q14" s="632">
        <v>-4336.1194796199115</v>
      </c>
      <c r="R14" s="632">
        <v>2749.7566831862027</v>
      </c>
      <c r="S14" s="632">
        <v>6788.5222049722097</v>
      </c>
      <c r="T14" s="632">
        <v>-4038.765521786007</v>
      </c>
      <c r="U14" s="553" t="s">
        <v>1057</v>
      </c>
      <c r="V14" s="1312"/>
      <c r="W14" s="1312"/>
      <c r="X14" s="1312"/>
      <c r="Y14" s="1312"/>
      <c r="Z14" s="1312"/>
      <c r="AA14" s="1312"/>
      <c r="AB14" s="1312"/>
      <c r="AC14" s="1312"/>
      <c r="AD14" s="1312"/>
      <c r="AE14" s="1312"/>
      <c r="AF14" s="1312"/>
      <c r="AG14" s="1312"/>
      <c r="AH14" s="1312"/>
      <c r="AI14" s="1312"/>
      <c r="AJ14" s="1312"/>
      <c r="AK14" s="1312"/>
      <c r="AL14" s="1312"/>
      <c r="AM14" s="1312"/>
      <c r="AN14" s="1312"/>
      <c r="AO14" s="1312"/>
      <c r="AP14" s="1312"/>
      <c r="AQ14" s="1312"/>
      <c r="AR14" s="1312"/>
      <c r="AS14" s="1312"/>
      <c r="AT14" s="1312"/>
    </row>
    <row r="15" spans="2:46" s="1313" customFormat="1" ht="27.75" customHeight="1" x14ac:dyDescent="0.2">
      <c r="B15" s="1316" t="s">
        <v>638</v>
      </c>
      <c r="C15" s="636">
        <v>1064.6818613324785</v>
      </c>
      <c r="D15" s="636">
        <v>8309.497804065526</v>
      </c>
      <c r="E15" s="636">
        <v>-7244.8159427330475</v>
      </c>
      <c r="F15" s="636">
        <v>2021.2430573609167</v>
      </c>
      <c r="G15" s="636">
        <v>5056.5718599186266</v>
      </c>
      <c r="H15" s="636">
        <v>-3035.3288025577099</v>
      </c>
      <c r="I15" s="636">
        <v>2373.1318764925622</v>
      </c>
      <c r="J15" s="636">
        <v>4566.9833768305461</v>
      </c>
      <c r="K15" s="635">
        <v>-2193.8515003379839</v>
      </c>
      <c r="L15" s="636">
        <v>2402.4516489758062</v>
      </c>
      <c r="M15" s="636">
        <v>5448.6389725973149</v>
      </c>
      <c r="N15" s="636">
        <v>-3046.1873236215088</v>
      </c>
      <c r="O15" s="636">
        <v>2409.7478848377286</v>
      </c>
      <c r="P15" s="636">
        <v>6338.3750971959244</v>
      </c>
      <c r="Q15" s="636">
        <v>-3928.6272123581957</v>
      </c>
      <c r="R15" s="636">
        <v>2718.0145173683868</v>
      </c>
      <c r="S15" s="636">
        <v>6275.3942846253512</v>
      </c>
      <c r="T15" s="636">
        <v>-3557.3797672569644</v>
      </c>
      <c r="U15" s="1320" t="s">
        <v>1305</v>
      </c>
      <c r="V15" s="1312"/>
      <c r="W15" s="1312"/>
      <c r="X15" s="1312"/>
      <c r="Y15" s="1312"/>
      <c r="Z15" s="1312"/>
      <c r="AA15" s="1312"/>
      <c r="AB15" s="1312"/>
      <c r="AC15" s="1312"/>
      <c r="AD15" s="1312"/>
      <c r="AE15" s="1312"/>
      <c r="AF15" s="1312"/>
      <c r="AG15" s="1312"/>
      <c r="AH15" s="1312"/>
      <c r="AI15" s="1312"/>
      <c r="AJ15" s="1312"/>
      <c r="AK15" s="1312"/>
      <c r="AL15" s="1312"/>
      <c r="AM15" s="1312"/>
      <c r="AN15" s="1312"/>
      <c r="AO15" s="1312"/>
      <c r="AP15" s="1312"/>
      <c r="AQ15" s="1312"/>
      <c r="AR15" s="1312"/>
      <c r="AS15" s="1312"/>
      <c r="AT15" s="1312"/>
    </row>
    <row r="16" spans="2:46" s="1314" customFormat="1" ht="27.75" customHeight="1" x14ac:dyDescent="0.2">
      <c r="B16" s="1316" t="s">
        <v>1477</v>
      </c>
      <c r="C16" s="636">
        <v>0</v>
      </c>
      <c r="D16" s="636">
        <v>6.8749010000000013</v>
      </c>
      <c r="E16" s="636">
        <v>-6.8749010000000013</v>
      </c>
      <c r="F16" s="636">
        <v>0</v>
      </c>
      <c r="G16" s="636">
        <v>3.5133869</v>
      </c>
      <c r="H16" s="636">
        <v>-3.5133869</v>
      </c>
      <c r="I16" s="636">
        <v>0</v>
      </c>
      <c r="J16" s="636">
        <v>6.4635999999999996</v>
      </c>
      <c r="K16" s="635">
        <v>-6.4635999999999996</v>
      </c>
      <c r="L16" s="636">
        <v>0</v>
      </c>
      <c r="M16" s="636">
        <v>19</v>
      </c>
      <c r="N16" s="636">
        <v>-19</v>
      </c>
      <c r="O16" s="636">
        <v>0</v>
      </c>
      <c r="P16" s="636">
        <v>3.0366559999999998</v>
      </c>
      <c r="Q16" s="636">
        <v>-3.0366559999999998</v>
      </c>
      <c r="R16" s="636">
        <v>0</v>
      </c>
      <c r="S16" s="636">
        <v>5.3475580000000003</v>
      </c>
      <c r="T16" s="636">
        <v>-5.3475580000000003</v>
      </c>
      <c r="U16" s="1320" t="s">
        <v>1478</v>
      </c>
      <c r="V16" s="1312"/>
      <c r="W16" s="1312"/>
      <c r="X16" s="1312"/>
      <c r="Y16" s="1312"/>
      <c r="Z16" s="1312"/>
      <c r="AA16" s="1312"/>
      <c r="AB16" s="1312"/>
      <c r="AC16" s="1312"/>
      <c r="AD16" s="1312"/>
      <c r="AE16" s="1312"/>
      <c r="AF16" s="1312"/>
      <c r="AG16" s="1312"/>
      <c r="AH16" s="1312"/>
      <c r="AI16" s="1312"/>
      <c r="AJ16" s="1312"/>
      <c r="AK16" s="1312"/>
      <c r="AL16" s="1312"/>
      <c r="AM16" s="1312"/>
      <c r="AN16" s="1312"/>
      <c r="AO16" s="1312"/>
      <c r="AP16" s="1312"/>
      <c r="AQ16" s="1312"/>
      <c r="AR16" s="1312"/>
      <c r="AS16" s="1312"/>
      <c r="AT16" s="1312"/>
    </row>
    <row r="17" spans="2:46" s="1314" customFormat="1" ht="27.75" customHeight="1" x14ac:dyDescent="0.2">
      <c r="B17" s="1316" t="s">
        <v>484</v>
      </c>
      <c r="C17" s="636">
        <v>0</v>
      </c>
      <c r="D17" s="636">
        <v>0</v>
      </c>
      <c r="E17" s="636">
        <v>0</v>
      </c>
      <c r="F17" s="636">
        <v>0</v>
      </c>
      <c r="G17" s="636">
        <v>0</v>
      </c>
      <c r="H17" s="636">
        <v>0</v>
      </c>
      <c r="I17" s="636">
        <v>0</v>
      </c>
      <c r="J17" s="636">
        <v>0</v>
      </c>
      <c r="K17" s="635">
        <v>0</v>
      </c>
      <c r="L17" s="636">
        <v>0</v>
      </c>
      <c r="M17" s="636">
        <v>0</v>
      </c>
      <c r="N17" s="636">
        <v>0</v>
      </c>
      <c r="O17" s="636">
        <v>0</v>
      </c>
      <c r="P17" s="636">
        <v>5.5902789999999998</v>
      </c>
      <c r="Q17" s="636">
        <v>-5.5902789999999998</v>
      </c>
      <c r="R17" s="636">
        <v>18.020340449999999</v>
      </c>
      <c r="S17" s="636">
        <v>32.952364000000003</v>
      </c>
      <c r="T17" s="636">
        <v>-14.932023550000004</v>
      </c>
      <c r="U17" s="1320" t="s">
        <v>1940</v>
      </c>
      <c r="V17" s="1312"/>
      <c r="W17" s="1312"/>
      <c r="X17" s="1312"/>
      <c r="Y17" s="1312"/>
      <c r="Z17" s="1312"/>
      <c r="AA17" s="1312"/>
      <c r="AB17" s="1312"/>
      <c r="AC17" s="1312"/>
      <c r="AD17" s="1312"/>
      <c r="AE17" s="1312"/>
      <c r="AF17" s="1312"/>
      <c r="AG17" s="1312"/>
      <c r="AH17" s="1312"/>
      <c r="AI17" s="1312"/>
      <c r="AJ17" s="1312"/>
      <c r="AK17" s="1312"/>
      <c r="AL17" s="1312"/>
      <c r="AM17" s="1312"/>
      <c r="AN17" s="1312"/>
      <c r="AO17" s="1312"/>
      <c r="AP17" s="1312"/>
      <c r="AQ17" s="1312"/>
      <c r="AR17" s="1312"/>
      <c r="AS17" s="1312"/>
      <c r="AT17" s="1312"/>
    </row>
    <row r="18" spans="2:46" s="1314" customFormat="1" ht="27.75" customHeight="1" x14ac:dyDescent="0.2">
      <c r="B18" s="1637" t="s">
        <v>1938</v>
      </c>
      <c r="C18" s="636">
        <v>0</v>
      </c>
      <c r="D18" s="636">
        <v>0</v>
      </c>
      <c r="E18" s="636">
        <v>0</v>
      </c>
      <c r="F18" s="636">
        <v>0</v>
      </c>
      <c r="G18" s="636">
        <v>0</v>
      </c>
      <c r="H18" s="636">
        <v>0</v>
      </c>
      <c r="I18" s="636">
        <v>0</v>
      </c>
      <c r="J18" s="636">
        <v>0</v>
      </c>
      <c r="K18" s="635">
        <v>0</v>
      </c>
      <c r="L18" s="636">
        <v>0</v>
      </c>
      <c r="M18" s="636">
        <v>0</v>
      </c>
      <c r="N18" s="636">
        <v>0</v>
      </c>
      <c r="O18" s="636">
        <v>0</v>
      </c>
      <c r="P18" s="636">
        <v>0</v>
      </c>
      <c r="Q18" s="636">
        <v>0</v>
      </c>
      <c r="R18" s="636">
        <v>1.22748922</v>
      </c>
      <c r="S18" s="636">
        <v>0</v>
      </c>
      <c r="T18" s="636">
        <v>1.22748922</v>
      </c>
      <c r="U18" s="1638" t="s">
        <v>1941</v>
      </c>
      <c r="V18" s="1312"/>
      <c r="W18" s="1312"/>
      <c r="X18" s="1312"/>
      <c r="Y18" s="1312"/>
      <c r="Z18" s="1312"/>
      <c r="AA18" s="1312"/>
      <c r="AB18" s="1312"/>
      <c r="AC18" s="1312"/>
      <c r="AD18" s="1312"/>
      <c r="AE18" s="1312"/>
      <c r="AF18" s="1312"/>
      <c r="AG18" s="1312"/>
      <c r="AH18" s="1312"/>
      <c r="AI18" s="1312"/>
      <c r="AJ18" s="1312"/>
      <c r="AK18" s="1312"/>
      <c r="AL18" s="1312"/>
      <c r="AM18" s="1312"/>
      <c r="AN18" s="1312"/>
      <c r="AO18" s="1312"/>
      <c r="AP18" s="1312"/>
      <c r="AQ18" s="1312"/>
      <c r="AR18" s="1312"/>
      <c r="AS18" s="1312"/>
      <c r="AT18" s="1312"/>
    </row>
    <row r="19" spans="2:46" s="1314" customFormat="1" ht="27.75" customHeight="1" x14ac:dyDescent="0.2">
      <c r="B19" s="1637" t="s">
        <v>1939</v>
      </c>
      <c r="C19" s="636">
        <v>0</v>
      </c>
      <c r="D19" s="636">
        <v>0</v>
      </c>
      <c r="E19" s="636">
        <v>0</v>
      </c>
      <c r="F19" s="636">
        <v>0</v>
      </c>
      <c r="G19" s="636">
        <v>0</v>
      </c>
      <c r="H19" s="636">
        <v>0</v>
      </c>
      <c r="I19" s="636">
        <v>0</v>
      </c>
      <c r="J19" s="636">
        <v>0</v>
      </c>
      <c r="K19" s="635">
        <v>0</v>
      </c>
      <c r="L19" s="636">
        <v>0</v>
      </c>
      <c r="M19" s="636">
        <v>0</v>
      </c>
      <c r="N19" s="636">
        <v>0</v>
      </c>
      <c r="O19" s="636">
        <v>0</v>
      </c>
      <c r="P19" s="636">
        <v>5.5902789999999998</v>
      </c>
      <c r="Q19" s="636">
        <v>-5.5902789999999998</v>
      </c>
      <c r="R19" s="636">
        <v>16.79285123</v>
      </c>
      <c r="S19" s="636">
        <v>32.952364000000003</v>
      </c>
      <c r="T19" s="636">
        <v>-16.159512770000003</v>
      </c>
      <c r="U19" s="1638" t="s">
        <v>1942</v>
      </c>
      <c r="V19" s="1312"/>
      <c r="W19" s="1312"/>
      <c r="X19" s="1312"/>
      <c r="Y19" s="1312"/>
      <c r="Z19" s="1312"/>
      <c r="AA19" s="1312"/>
      <c r="AB19" s="1312"/>
      <c r="AC19" s="1312"/>
      <c r="AD19" s="1312"/>
      <c r="AE19" s="1312"/>
      <c r="AF19" s="1312"/>
      <c r="AG19" s="1312"/>
      <c r="AH19" s="1312"/>
      <c r="AI19" s="1312"/>
      <c r="AJ19" s="1312"/>
      <c r="AK19" s="1312"/>
      <c r="AL19" s="1312"/>
      <c r="AM19" s="1312"/>
      <c r="AN19" s="1312"/>
      <c r="AO19" s="1312"/>
      <c r="AP19" s="1312"/>
      <c r="AQ19" s="1312"/>
      <c r="AR19" s="1312"/>
      <c r="AS19" s="1312"/>
      <c r="AT19" s="1312"/>
    </row>
    <row r="20" spans="2:46" s="1313" customFormat="1" ht="27.75" customHeight="1" x14ac:dyDescent="0.2">
      <c r="B20" s="1316" t="s">
        <v>485</v>
      </c>
      <c r="C20" s="636">
        <v>28.688590330000004</v>
      </c>
      <c r="D20" s="636">
        <v>0</v>
      </c>
      <c r="E20" s="636">
        <v>28.688590330000004</v>
      </c>
      <c r="F20" s="636">
        <v>26.25726709388972</v>
      </c>
      <c r="G20" s="636">
        <v>0</v>
      </c>
      <c r="H20" s="636">
        <v>26.25726709388972</v>
      </c>
      <c r="I20" s="636">
        <v>8.1369064704982854</v>
      </c>
      <c r="J20" s="636">
        <v>0</v>
      </c>
      <c r="K20" s="635">
        <v>8.1369064704982854</v>
      </c>
      <c r="L20" s="636">
        <v>77.259627252634473</v>
      </c>
      <c r="M20" s="636">
        <v>0</v>
      </c>
      <c r="N20" s="636">
        <v>77.259627252634473</v>
      </c>
      <c r="O20" s="636">
        <v>1.926078</v>
      </c>
      <c r="P20" s="636">
        <v>0</v>
      </c>
      <c r="Q20" s="636">
        <v>1.926078</v>
      </c>
      <c r="R20" s="636">
        <v>13.721825367816091</v>
      </c>
      <c r="S20" s="636">
        <v>0</v>
      </c>
      <c r="T20" s="636">
        <v>13.721825367816091</v>
      </c>
      <c r="U20" s="1320" t="s">
        <v>1306</v>
      </c>
      <c r="V20" s="1312"/>
      <c r="W20" s="1312"/>
      <c r="X20" s="1312"/>
      <c r="Y20" s="1312"/>
      <c r="Z20" s="1312"/>
      <c r="AA20" s="1312"/>
      <c r="AB20" s="1312"/>
      <c r="AC20" s="1312"/>
      <c r="AD20" s="1312"/>
      <c r="AE20" s="1312"/>
      <c r="AF20" s="1312"/>
      <c r="AG20" s="1312"/>
      <c r="AH20" s="1312"/>
      <c r="AI20" s="1312"/>
      <c r="AJ20" s="1312"/>
      <c r="AK20" s="1312"/>
      <c r="AL20" s="1312"/>
      <c r="AM20" s="1312"/>
      <c r="AN20" s="1312"/>
      <c r="AO20" s="1312"/>
      <c r="AP20" s="1312"/>
      <c r="AQ20" s="1312"/>
      <c r="AR20" s="1312"/>
      <c r="AS20" s="1312"/>
      <c r="AT20" s="1312"/>
    </row>
    <row r="21" spans="2:46" s="1313" customFormat="1" ht="27.75" customHeight="1" x14ac:dyDescent="0.2">
      <c r="B21" s="1316" t="s">
        <v>486</v>
      </c>
      <c r="C21" s="636">
        <v>12.371921003549724</v>
      </c>
      <c r="D21" s="636">
        <v>257.20802075530952</v>
      </c>
      <c r="E21" s="636">
        <v>-244.8360997517598</v>
      </c>
      <c r="F21" s="636">
        <v>0</v>
      </c>
      <c r="G21" s="636">
        <v>411.05365524010358</v>
      </c>
      <c r="H21" s="636">
        <v>-411.05365524010358</v>
      </c>
      <c r="I21" s="636">
        <v>0</v>
      </c>
      <c r="J21" s="636">
        <v>453.15776805105071</v>
      </c>
      <c r="K21" s="635">
        <v>-453.15776805105071</v>
      </c>
      <c r="L21" s="636">
        <v>0</v>
      </c>
      <c r="M21" s="636">
        <v>399.13257843425725</v>
      </c>
      <c r="N21" s="636">
        <v>-399.13257843425725</v>
      </c>
      <c r="O21" s="636">
        <v>0</v>
      </c>
      <c r="P21" s="636">
        <v>400.79141026171573</v>
      </c>
      <c r="Q21" s="636">
        <v>-400.79141026171573</v>
      </c>
      <c r="R21" s="636">
        <v>0</v>
      </c>
      <c r="S21" s="636">
        <v>474.82799834685864</v>
      </c>
      <c r="T21" s="636">
        <v>-474.82799834685864</v>
      </c>
      <c r="U21" s="1320" t="s">
        <v>1307</v>
      </c>
      <c r="V21" s="1312"/>
      <c r="W21" s="1312"/>
      <c r="X21" s="1312"/>
      <c r="Y21" s="1312"/>
      <c r="Z21" s="1312"/>
      <c r="AA21" s="1312"/>
      <c r="AB21" s="1312"/>
      <c r="AC21" s="1312"/>
      <c r="AD21" s="1312"/>
      <c r="AE21" s="1312"/>
      <c r="AF21" s="1312"/>
      <c r="AG21" s="1312"/>
      <c r="AH21" s="1312"/>
      <c r="AI21" s="1312"/>
      <c r="AJ21" s="1312"/>
      <c r="AK21" s="1312"/>
      <c r="AL21" s="1312"/>
      <c r="AM21" s="1312"/>
      <c r="AN21" s="1312"/>
      <c r="AO21" s="1312"/>
      <c r="AP21" s="1312"/>
      <c r="AQ21" s="1312"/>
      <c r="AR21" s="1312"/>
      <c r="AS21" s="1312"/>
      <c r="AT21" s="1312"/>
    </row>
    <row r="22" spans="2:46" s="1313" customFormat="1" ht="27.75" customHeight="1" x14ac:dyDescent="0.2">
      <c r="B22" s="609" t="s">
        <v>637</v>
      </c>
      <c r="C22" s="632">
        <v>1105.7423726660281</v>
      </c>
      <c r="D22" s="632">
        <v>8573.5807258208351</v>
      </c>
      <c r="E22" s="632">
        <v>-7467.838353154807</v>
      </c>
      <c r="F22" s="632">
        <v>2047.5003244548063</v>
      </c>
      <c r="G22" s="632">
        <v>5471.1389020587303</v>
      </c>
      <c r="H22" s="632">
        <v>-3423.6385776039242</v>
      </c>
      <c r="I22" s="632">
        <v>2381.2687829630604</v>
      </c>
      <c r="J22" s="632">
        <v>5026.6047448815971</v>
      </c>
      <c r="K22" s="631">
        <v>-2645.3359619185367</v>
      </c>
      <c r="L22" s="632">
        <v>2479.7112762284405</v>
      </c>
      <c r="M22" s="632">
        <v>5866.7715510315711</v>
      </c>
      <c r="N22" s="632">
        <v>-3387.0602748031306</v>
      </c>
      <c r="O22" s="632">
        <v>2411.6739628377286</v>
      </c>
      <c r="P22" s="632">
        <v>6747.7934424576406</v>
      </c>
      <c r="Q22" s="632">
        <v>-4336.1194796199125</v>
      </c>
      <c r="R22" s="632">
        <v>2749.7566831862027</v>
      </c>
      <c r="S22" s="632">
        <v>6788.5222049722097</v>
      </c>
      <c r="T22" s="632">
        <v>-4038.765521786007</v>
      </c>
      <c r="U22" s="553" t="s">
        <v>1057</v>
      </c>
      <c r="V22" s="1312"/>
      <c r="W22" s="1312"/>
      <c r="X22" s="1312"/>
      <c r="Y22" s="1312"/>
      <c r="Z22" s="1312"/>
      <c r="AA22" s="1312"/>
      <c r="AB22" s="1312"/>
      <c r="AC22" s="1312"/>
      <c r="AD22" s="1312"/>
      <c r="AE22" s="1312"/>
      <c r="AF22" s="1312"/>
      <c r="AG22" s="1312"/>
      <c r="AH22" s="1312"/>
      <c r="AI22" s="1312"/>
      <c r="AJ22" s="1312"/>
      <c r="AK22" s="1312"/>
      <c r="AL22" s="1312"/>
      <c r="AM22" s="1312"/>
      <c r="AN22" s="1312"/>
      <c r="AO22" s="1312"/>
      <c r="AP22" s="1312"/>
      <c r="AQ22" s="1312"/>
      <c r="AR22" s="1312"/>
      <c r="AS22" s="1312"/>
      <c r="AT22" s="1312"/>
    </row>
    <row r="23" spans="2:46" s="1313" customFormat="1" ht="27.75" customHeight="1" x14ac:dyDescent="0.2">
      <c r="B23" s="1316" t="s">
        <v>143</v>
      </c>
      <c r="C23" s="636">
        <v>346.21154966781233</v>
      </c>
      <c r="D23" s="636">
        <v>3492.5368297178197</v>
      </c>
      <c r="E23" s="636">
        <v>-3146.3252800500072</v>
      </c>
      <c r="F23" s="636">
        <v>181.00596125186289</v>
      </c>
      <c r="G23" s="636">
        <v>2732.9209214418865</v>
      </c>
      <c r="H23" s="636">
        <v>-2551.9149601900235</v>
      </c>
      <c r="I23" s="636">
        <v>33.351607503768271</v>
      </c>
      <c r="J23" s="636">
        <v>2304.9684539158702</v>
      </c>
      <c r="K23" s="635">
        <v>-2271.6168464121019</v>
      </c>
      <c r="L23" s="636">
        <v>115.17876717843468</v>
      </c>
      <c r="M23" s="636">
        <v>2723.7901453088139</v>
      </c>
      <c r="N23" s="636">
        <v>-2608.6113781303793</v>
      </c>
      <c r="O23" s="636">
        <v>46.17504556187167</v>
      </c>
      <c r="P23" s="636">
        <v>3105.5620309654473</v>
      </c>
      <c r="Q23" s="636">
        <v>-3059.3869854035756</v>
      </c>
      <c r="R23" s="636">
        <v>153.02034044999999</v>
      </c>
      <c r="S23" s="636">
        <v>1946.0561374080019</v>
      </c>
      <c r="T23" s="636">
        <v>-1793.0357969580018</v>
      </c>
      <c r="U23" s="1320" t="s">
        <v>181</v>
      </c>
      <c r="V23" s="1312"/>
      <c r="W23" s="1312"/>
      <c r="X23" s="1312"/>
      <c r="Y23" s="1312"/>
      <c r="Z23" s="1312"/>
      <c r="AA23" s="1312"/>
      <c r="AB23" s="1312"/>
      <c r="AC23" s="1312"/>
      <c r="AD23" s="1312"/>
      <c r="AE23" s="1312"/>
      <c r="AF23" s="1312"/>
      <c r="AG23" s="1312"/>
      <c r="AH23" s="1312"/>
      <c r="AI23" s="1312"/>
      <c r="AJ23" s="1312"/>
      <c r="AK23" s="1312"/>
      <c r="AL23" s="1312"/>
      <c r="AM23" s="1312"/>
      <c r="AN23" s="1312"/>
      <c r="AO23" s="1312"/>
      <c r="AP23" s="1312"/>
      <c r="AQ23" s="1312"/>
      <c r="AR23" s="1312"/>
      <c r="AS23" s="1312"/>
      <c r="AT23" s="1312"/>
    </row>
    <row r="24" spans="2:46" s="1313" customFormat="1" ht="27.75" customHeight="1" x14ac:dyDescent="0.2">
      <c r="B24" s="1317" t="s">
        <v>487</v>
      </c>
      <c r="C24" s="636">
        <v>39.782973291520939</v>
      </c>
      <c r="D24" s="636">
        <v>3282.8808562913932</v>
      </c>
      <c r="E24" s="636">
        <v>-3243.0978829998721</v>
      </c>
      <c r="F24" s="636">
        <v>9.1861010134128165</v>
      </c>
      <c r="G24" s="636">
        <v>2113.3928147063184</v>
      </c>
      <c r="H24" s="636">
        <v>-2104.2067136929054</v>
      </c>
      <c r="I24" s="636">
        <v>18.593696998492693</v>
      </c>
      <c r="J24" s="636">
        <v>1857.8394540523582</v>
      </c>
      <c r="K24" s="635">
        <v>-1839.2457570538654</v>
      </c>
      <c r="L24" s="636">
        <v>20.301304416466039</v>
      </c>
      <c r="M24" s="636">
        <v>2559.9884292701804</v>
      </c>
      <c r="N24" s="636">
        <v>-2539.6871248537145</v>
      </c>
      <c r="O24" s="636">
        <v>34.843588695231084</v>
      </c>
      <c r="P24" s="636">
        <v>1954.1108520005514</v>
      </c>
      <c r="Q24" s="636">
        <v>-1919.2672633053203</v>
      </c>
      <c r="R24" s="636">
        <v>138.02034044999999</v>
      </c>
      <c r="S24" s="636">
        <v>1375.684342</v>
      </c>
      <c r="T24" s="636">
        <v>-1237.66400155</v>
      </c>
      <c r="U24" s="1321" t="s">
        <v>1309</v>
      </c>
      <c r="V24" s="1312"/>
      <c r="W24" s="1312"/>
      <c r="X24" s="1312"/>
      <c r="Y24" s="1312"/>
      <c r="Z24" s="1312"/>
      <c r="AA24" s="1312"/>
      <c r="AB24" s="1312"/>
      <c r="AC24" s="1312"/>
      <c r="AD24" s="1312"/>
      <c r="AE24" s="1312"/>
      <c r="AF24" s="1312"/>
      <c r="AG24" s="1312"/>
      <c r="AH24" s="1312"/>
      <c r="AI24" s="1312"/>
      <c r="AJ24" s="1312"/>
      <c r="AK24" s="1312"/>
      <c r="AL24" s="1312"/>
      <c r="AM24" s="1312"/>
      <c r="AN24" s="1312"/>
      <c r="AO24" s="1312"/>
      <c r="AP24" s="1312"/>
      <c r="AQ24" s="1312"/>
      <c r="AR24" s="1312"/>
      <c r="AS24" s="1312"/>
      <c r="AT24" s="1312"/>
    </row>
    <row r="25" spans="2:46" s="1313" customFormat="1" ht="27.75" customHeight="1" x14ac:dyDescent="0.2">
      <c r="B25" s="1317" t="s">
        <v>488</v>
      </c>
      <c r="C25" s="636">
        <v>306.4285763762914</v>
      </c>
      <c r="D25" s="636">
        <v>209.6559734264267</v>
      </c>
      <c r="E25" s="636">
        <v>96.772602949864705</v>
      </c>
      <c r="F25" s="636">
        <v>171.81986023845008</v>
      </c>
      <c r="G25" s="636">
        <v>619.52810673556803</v>
      </c>
      <c r="H25" s="636">
        <v>-447.70824649711795</v>
      </c>
      <c r="I25" s="636">
        <v>14.757910505275579</v>
      </c>
      <c r="J25" s="636">
        <v>447.12899986351186</v>
      </c>
      <c r="K25" s="635">
        <v>-432.3710893582363</v>
      </c>
      <c r="L25" s="636">
        <v>94.877462761968644</v>
      </c>
      <c r="M25" s="636">
        <v>163.80171603863332</v>
      </c>
      <c r="N25" s="636">
        <v>-68.924253276664672</v>
      </c>
      <c r="O25" s="636">
        <v>11.331456866640583</v>
      </c>
      <c r="P25" s="636">
        <v>1151.4511789648959</v>
      </c>
      <c r="Q25" s="636">
        <v>-1140.1197220982554</v>
      </c>
      <c r="R25" s="636">
        <v>15</v>
      </c>
      <c r="S25" s="636">
        <v>570.37179540800184</v>
      </c>
      <c r="T25" s="636">
        <v>-555.37179540800184</v>
      </c>
      <c r="U25" s="1321" t="s">
        <v>1308</v>
      </c>
      <c r="V25" s="1312"/>
      <c r="W25" s="1312"/>
      <c r="X25" s="1312"/>
      <c r="Y25" s="1312"/>
      <c r="Z25" s="1312"/>
      <c r="AA25" s="1312"/>
      <c r="AB25" s="1312"/>
      <c r="AC25" s="1312"/>
      <c r="AD25" s="1312"/>
      <c r="AE25" s="1312"/>
      <c r="AF25" s="1312"/>
      <c r="AG25" s="1312"/>
      <c r="AH25" s="1312"/>
      <c r="AI25" s="1312"/>
      <c r="AJ25" s="1312"/>
      <c r="AK25" s="1312"/>
      <c r="AL25" s="1312"/>
      <c r="AM25" s="1312"/>
      <c r="AN25" s="1312"/>
      <c r="AO25" s="1312"/>
      <c r="AP25" s="1312"/>
      <c r="AQ25" s="1312"/>
      <c r="AR25" s="1312"/>
      <c r="AS25" s="1312"/>
      <c r="AT25" s="1312"/>
    </row>
    <row r="26" spans="2:46" s="1313" customFormat="1" ht="27.75" customHeight="1" x14ac:dyDescent="0.2">
      <c r="B26" s="1316" t="s">
        <v>869</v>
      </c>
      <c r="C26" s="636">
        <v>759.53082299821585</v>
      </c>
      <c r="D26" s="636">
        <v>5081.0438961030159</v>
      </c>
      <c r="E26" s="636">
        <v>-4321.5130731048002</v>
      </c>
      <c r="F26" s="636">
        <v>1866.4943632029435</v>
      </c>
      <c r="G26" s="636">
        <v>2738.2179806168442</v>
      </c>
      <c r="H26" s="636">
        <v>-871.72361741390068</v>
      </c>
      <c r="I26" s="636">
        <v>2347.9171754592921</v>
      </c>
      <c r="J26" s="636">
        <v>2721.6362909657269</v>
      </c>
      <c r="K26" s="635">
        <v>-373.71911550643472</v>
      </c>
      <c r="L26" s="636">
        <v>2364.532509050006</v>
      </c>
      <c r="M26" s="636">
        <v>3142.9814057227572</v>
      </c>
      <c r="N26" s="636">
        <v>-778.44889667275129</v>
      </c>
      <c r="O26" s="636">
        <v>2365.4989172758569</v>
      </c>
      <c r="P26" s="636">
        <v>3642.2314114921933</v>
      </c>
      <c r="Q26" s="636">
        <v>-1276.7324942163364</v>
      </c>
      <c r="R26" s="636">
        <v>2596.7363427362029</v>
      </c>
      <c r="S26" s="636">
        <v>4842.4660675642081</v>
      </c>
      <c r="T26" s="636">
        <v>-2245.7297248280051</v>
      </c>
      <c r="U26" s="1320" t="s">
        <v>294</v>
      </c>
      <c r="V26" s="1312"/>
      <c r="W26" s="1312"/>
      <c r="X26" s="1312"/>
      <c r="Y26" s="1312"/>
      <c r="Z26" s="1312"/>
      <c r="AA26" s="1312"/>
      <c r="AB26" s="1312"/>
      <c r="AC26" s="1312"/>
      <c r="AD26" s="1312"/>
      <c r="AE26" s="1312"/>
      <c r="AF26" s="1312"/>
      <c r="AG26" s="1312"/>
      <c r="AH26" s="1312"/>
      <c r="AI26" s="1312"/>
      <c r="AJ26" s="1312"/>
      <c r="AK26" s="1312"/>
      <c r="AL26" s="1312"/>
      <c r="AM26" s="1312"/>
      <c r="AN26" s="1312"/>
      <c r="AO26" s="1312"/>
      <c r="AP26" s="1312"/>
      <c r="AQ26" s="1312"/>
      <c r="AR26" s="1312"/>
      <c r="AS26" s="1312"/>
      <c r="AT26" s="1312"/>
    </row>
    <row r="27" spans="2:46" s="1313" customFormat="1" ht="27.75" customHeight="1" x14ac:dyDescent="0.2">
      <c r="B27" s="609" t="s">
        <v>691</v>
      </c>
      <c r="C27" s="632">
        <v>405.08197981416095</v>
      </c>
      <c r="D27" s="632">
        <v>1569.3596155188466</v>
      </c>
      <c r="E27" s="632">
        <v>-1164.2776357046855</v>
      </c>
      <c r="F27" s="632">
        <v>491.92202262091416</v>
      </c>
      <c r="G27" s="632">
        <v>1067.0780964631788</v>
      </c>
      <c r="H27" s="632">
        <v>-575.15607384226462</v>
      </c>
      <c r="I27" s="632">
        <v>497.16042314408713</v>
      </c>
      <c r="J27" s="632">
        <v>1005.2939426106468</v>
      </c>
      <c r="K27" s="631">
        <v>-508.13351946655968</v>
      </c>
      <c r="L27" s="632">
        <v>698.75714552596082</v>
      </c>
      <c r="M27" s="632">
        <v>988.44373302959468</v>
      </c>
      <c r="N27" s="632">
        <v>-289.68658750363386</v>
      </c>
      <c r="O27" s="632">
        <v>867.79606943865804</v>
      </c>
      <c r="P27" s="632">
        <v>1110.0062066342268</v>
      </c>
      <c r="Q27" s="632">
        <v>-242.21013719556879</v>
      </c>
      <c r="R27" s="632">
        <v>719.53398104431608</v>
      </c>
      <c r="S27" s="632">
        <v>941.81141569705119</v>
      </c>
      <c r="T27" s="632">
        <v>-222.27743465273511</v>
      </c>
      <c r="U27" s="553" t="s">
        <v>1058</v>
      </c>
      <c r="V27" s="1312"/>
      <c r="W27" s="1312"/>
      <c r="X27" s="1312"/>
      <c r="Y27" s="1312"/>
      <c r="Z27" s="1312"/>
      <c r="AA27" s="1312"/>
      <c r="AB27" s="1312"/>
      <c r="AC27" s="1312"/>
      <c r="AD27" s="1312"/>
      <c r="AE27" s="1312"/>
      <c r="AF27" s="1312"/>
      <c r="AG27" s="1312"/>
      <c r="AH27" s="1312"/>
      <c r="AI27" s="1312"/>
      <c r="AJ27" s="1312"/>
      <c r="AK27" s="1312"/>
      <c r="AL27" s="1312"/>
      <c r="AM27" s="1312"/>
      <c r="AN27" s="1312"/>
      <c r="AO27" s="1312"/>
      <c r="AP27" s="1312"/>
      <c r="AQ27" s="1312"/>
      <c r="AR27" s="1312"/>
      <c r="AS27" s="1312"/>
      <c r="AT27" s="1312"/>
    </row>
    <row r="28" spans="2:46" s="1313" customFormat="1" ht="27.75" customHeight="1" x14ac:dyDescent="0.2">
      <c r="B28" s="1316" t="s">
        <v>1168</v>
      </c>
      <c r="C28" s="636">
        <v>203.12655117232643</v>
      </c>
      <c r="D28" s="636">
        <v>1009.6775452758438</v>
      </c>
      <c r="E28" s="636">
        <v>-806.55099410351738</v>
      </c>
      <c r="F28" s="636">
        <v>145.36600229983557</v>
      </c>
      <c r="G28" s="636">
        <v>490.87795855461673</v>
      </c>
      <c r="H28" s="636">
        <v>-345.51195625478113</v>
      </c>
      <c r="I28" s="636">
        <v>146.83401500272734</v>
      </c>
      <c r="J28" s="636">
        <v>472.17440789481407</v>
      </c>
      <c r="K28" s="635">
        <v>-325.3403928920867</v>
      </c>
      <c r="L28" s="636">
        <v>172.07162361942568</v>
      </c>
      <c r="M28" s="636">
        <v>492.88944643018812</v>
      </c>
      <c r="N28" s="636">
        <v>-320.81782281076244</v>
      </c>
      <c r="O28" s="636">
        <v>171.28666508089799</v>
      </c>
      <c r="P28" s="636">
        <v>574.43023256923959</v>
      </c>
      <c r="Q28" s="636">
        <v>-403.1435674883416</v>
      </c>
      <c r="R28" s="636">
        <v>155.11185611209822</v>
      </c>
      <c r="S28" s="636">
        <v>542.29151513528154</v>
      </c>
      <c r="T28" s="636">
        <v>-387.17965902318332</v>
      </c>
      <c r="U28" s="1320" t="s">
        <v>1310</v>
      </c>
      <c r="V28" s="1312"/>
      <c r="W28" s="1312"/>
      <c r="X28" s="1312"/>
      <c r="Y28" s="1312"/>
      <c r="Z28" s="1312"/>
      <c r="AA28" s="1312"/>
      <c r="AB28" s="1312"/>
      <c r="AC28" s="1312"/>
      <c r="AD28" s="1312"/>
      <c r="AE28" s="1312"/>
      <c r="AF28" s="1312"/>
      <c r="AG28" s="1312"/>
      <c r="AH28" s="1312"/>
      <c r="AI28" s="1312"/>
      <c r="AJ28" s="1312"/>
      <c r="AK28" s="1312"/>
      <c r="AL28" s="1312"/>
      <c r="AM28" s="1312"/>
      <c r="AN28" s="1312"/>
      <c r="AO28" s="1312"/>
      <c r="AP28" s="1312"/>
      <c r="AQ28" s="1312"/>
      <c r="AR28" s="1312"/>
      <c r="AS28" s="1312"/>
      <c r="AT28" s="1312"/>
    </row>
    <row r="29" spans="2:46" s="1313" customFormat="1" ht="27.75" customHeight="1" x14ac:dyDescent="0.2">
      <c r="B29" s="1318" t="s">
        <v>1329</v>
      </c>
      <c r="C29" s="636">
        <v>54.964023746585646</v>
      </c>
      <c r="D29" s="636">
        <v>774.38498128470542</v>
      </c>
      <c r="E29" s="636">
        <v>-719.42095753811975</v>
      </c>
      <c r="F29" s="636">
        <v>36.190913434816551</v>
      </c>
      <c r="G29" s="636">
        <v>318.10103242194128</v>
      </c>
      <c r="H29" s="636">
        <v>-281.91011898712475</v>
      </c>
      <c r="I29" s="636">
        <v>64.724717928063114</v>
      </c>
      <c r="J29" s="636">
        <v>287.11885034599635</v>
      </c>
      <c r="K29" s="635">
        <v>-222.39413241793324</v>
      </c>
      <c r="L29" s="636">
        <v>77.852858577100037</v>
      </c>
      <c r="M29" s="636">
        <v>342.48977087253877</v>
      </c>
      <c r="N29" s="636">
        <v>-264.63691229543872</v>
      </c>
      <c r="O29" s="636">
        <v>71.252722994438258</v>
      </c>
      <c r="P29" s="636">
        <v>398.32046616479056</v>
      </c>
      <c r="Q29" s="636">
        <v>-327.06774317035229</v>
      </c>
      <c r="R29" s="636">
        <v>32.750572068965518</v>
      </c>
      <c r="S29" s="636">
        <v>394.41809343033685</v>
      </c>
      <c r="T29" s="636">
        <v>-361.66752136137131</v>
      </c>
      <c r="U29" s="1322" t="s">
        <v>1311</v>
      </c>
      <c r="V29" s="1312"/>
      <c r="W29" s="1312"/>
      <c r="X29" s="1312"/>
      <c r="Y29" s="1312"/>
      <c r="Z29" s="1312"/>
      <c r="AA29" s="1312"/>
      <c r="AB29" s="1312"/>
      <c r="AC29" s="1312"/>
      <c r="AD29" s="1312"/>
      <c r="AE29" s="1312"/>
      <c r="AF29" s="1312"/>
      <c r="AG29" s="1312"/>
      <c r="AH29" s="1312"/>
      <c r="AI29" s="1312"/>
      <c r="AJ29" s="1312"/>
      <c r="AK29" s="1312"/>
      <c r="AL29" s="1312"/>
      <c r="AM29" s="1312"/>
      <c r="AN29" s="1312"/>
      <c r="AO29" s="1312"/>
      <c r="AP29" s="1312"/>
      <c r="AQ29" s="1312"/>
      <c r="AR29" s="1312"/>
      <c r="AS29" s="1312"/>
      <c r="AT29" s="1312"/>
    </row>
    <row r="30" spans="2:46" s="1313" customFormat="1" ht="27.75" customHeight="1" x14ac:dyDescent="0.2">
      <c r="B30" s="1319" t="s">
        <v>1330</v>
      </c>
      <c r="C30" s="636">
        <v>0</v>
      </c>
      <c r="D30" s="636">
        <v>2.86815</v>
      </c>
      <c r="E30" s="636">
        <v>-2.86815</v>
      </c>
      <c r="F30" s="636">
        <v>0</v>
      </c>
      <c r="G30" s="636">
        <v>0.63119999999999998</v>
      </c>
      <c r="H30" s="636">
        <v>-0.63119999999999998</v>
      </c>
      <c r="I30" s="636">
        <v>0</v>
      </c>
      <c r="J30" s="636">
        <v>0.38714999999999999</v>
      </c>
      <c r="K30" s="635">
        <v>-0.38714999999999999</v>
      </c>
      <c r="L30" s="636">
        <v>0</v>
      </c>
      <c r="M30" s="636">
        <v>0.40455000000000002</v>
      </c>
      <c r="N30" s="636">
        <v>-0.40455000000000002</v>
      </c>
      <c r="O30" s="636">
        <v>0</v>
      </c>
      <c r="P30" s="636">
        <v>0.37440000000000001</v>
      </c>
      <c r="Q30" s="636">
        <v>-0.37440000000000001</v>
      </c>
      <c r="R30" s="636">
        <v>0</v>
      </c>
      <c r="S30" s="636">
        <v>0.4551</v>
      </c>
      <c r="T30" s="636">
        <v>-0.4551</v>
      </c>
      <c r="U30" s="1321" t="s">
        <v>1312</v>
      </c>
      <c r="V30" s="1312"/>
      <c r="W30" s="1312"/>
      <c r="X30" s="1312"/>
      <c r="Y30" s="1312"/>
      <c r="Z30" s="1312"/>
      <c r="AA30" s="1312"/>
      <c r="AB30" s="1312"/>
      <c r="AC30" s="1312"/>
      <c r="AD30" s="1312"/>
      <c r="AE30" s="1312"/>
      <c r="AF30" s="1312"/>
      <c r="AG30" s="1312"/>
      <c r="AH30" s="1312"/>
      <c r="AI30" s="1312"/>
      <c r="AJ30" s="1312"/>
      <c r="AK30" s="1312"/>
      <c r="AL30" s="1312"/>
      <c r="AM30" s="1312"/>
      <c r="AN30" s="1312"/>
      <c r="AO30" s="1312"/>
      <c r="AP30" s="1312"/>
      <c r="AQ30" s="1312"/>
      <c r="AR30" s="1312"/>
      <c r="AS30" s="1312"/>
      <c r="AT30" s="1312"/>
    </row>
    <row r="31" spans="2:46" s="1313" customFormat="1" ht="27.75" customHeight="1" x14ac:dyDescent="0.2">
      <c r="B31" s="1319" t="s">
        <v>1331</v>
      </c>
      <c r="C31" s="636">
        <v>12.6</v>
      </c>
      <c r="D31" s="636">
        <v>771.5168312847054</v>
      </c>
      <c r="E31" s="636">
        <v>-758.91683128470538</v>
      </c>
      <c r="F31" s="636">
        <v>8.3880952380952376</v>
      </c>
      <c r="G31" s="636">
        <v>317.46983242194131</v>
      </c>
      <c r="H31" s="636">
        <v>-309.08173718384609</v>
      </c>
      <c r="I31" s="636">
        <v>33.700000000000003</v>
      </c>
      <c r="J31" s="636">
        <v>286.73170034599633</v>
      </c>
      <c r="K31" s="635">
        <v>-253.03170034599634</v>
      </c>
      <c r="L31" s="636">
        <v>40.723033717252328</v>
      </c>
      <c r="M31" s="636">
        <v>342.0852208725388</v>
      </c>
      <c r="N31" s="636">
        <v>-301.36218715528645</v>
      </c>
      <c r="O31" s="636">
        <v>37.270655104783089</v>
      </c>
      <c r="P31" s="636">
        <v>397.94606616479058</v>
      </c>
      <c r="Q31" s="636">
        <v>-360.67541106000749</v>
      </c>
      <c r="R31" s="636">
        <v>1</v>
      </c>
      <c r="S31" s="636">
        <v>393.96299343033684</v>
      </c>
      <c r="T31" s="636">
        <v>-392.96299343033684</v>
      </c>
      <c r="U31" s="1321" t="s">
        <v>1313</v>
      </c>
      <c r="V31" s="1312"/>
      <c r="W31" s="1312"/>
      <c r="X31" s="1312"/>
      <c r="Y31" s="1312"/>
      <c r="Z31" s="1312"/>
      <c r="AA31" s="1312"/>
      <c r="AB31" s="1312"/>
      <c r="AC31" s="1312"/>
      <c r="AD31" s="1312"/>
      <c r="AE31" s="1312"/>
      <c r="AF31" s="1312"/>
      <c r="AG31" s="1312"/>
      <c r="AH31" s="1312"/>
      <c r="AI31" s="1312"/>
      <c r="AJ31" s="1312"/>
      <c r="AK31" s="1312"/>
      <c r="AL31" s="1312"/>
      <c r="AM31" s="1312"/>
      <c r="AN31" s="1312"/>
      <c r="AO31" s="1312"/>
      <c r="AP31" s="1312"/>
      <c r="AQ31" s="1312"/>
      <c r="AR31" s="1312"/>
      <c r="AS31" s="1312"/>
      <c r="AT31" s="1312"/>
    </row>
    <row r="32" spans="2:46" s="1313" customFormat="1" ht="27.75" customHeight="1" x14ac:dyDescent="0.2">
      <c r="B32" s="1319" t="s">
        <v>35</v>
      </c>
      <c r="C32" s="636">
        <v>42.364023746585644</v>
      </c>
      <c r="D32" s="636"/>
      <c r="E32" s="636">
        <v>42.364023746585644</v>
      </c>
      <c r="F32" s="636">
        <v>27.802818196721315</v>
      </c>
      <c r="G32" s="636"/>
      <c r="H32" s="636">
        <v>27.802818196721315</v>
      </c>
      <c r="I32" s="636">
        <v>31.024717928063104</v>
      </c>
      <c r="J32" s="636">
        <v>0</v>
      </c>
      <c r="K32" s="635">
        <v>31.024717928063104</v>
      </c>
      <c r="L32" s="636">
        <v>37.129824859847709</v>
      </c>
      <c r="M32" s="636">
        <v>0</v>
      </c>
      <c r="N32" s="636">
        <v>37.129824859847709</v>
      </c>
      <c r="O32" s="636">
        <v>33.98206788965517</v>
      </c>
      <c r="P32" s="636">
        <v>0</v>
      </c>
      <c r="Q32" s="636">
        <v>33.98206788965517</v>
      </c>
      <c r="R32" s="636">
        <v>31.750572068965518</v>
      </c>
      <c r="S32" s="636">
        <v>0</v>
      </c>
      <c r="T32" s="636">
        <v>31.750572068965518</v>
      </c>
      <c r="U32" s="1321" t="s">
        <v>824</v>
      </c>
      <c r="V32" s="1312"/>
      <c r="W32" s="1312"/>
      <c r="X32" s="1312"/>
      <c r="Y32" s="1312"/>
      <c r="Z32" s="1312"/>
      <c r="AA32" s="1312"/>
      <c r="AB32" s="1312"/>
      <c r="AC32" s="1312"/>
      <c r="AD32" s="1312"/>
      <c r="AE32" s="1312"/>
      <c r="AF32" s="1312"/>
      <c r="AG32" s="1312"/>
      <c r="AH32" s="1312"/>
      <c r="AI32" s="1312"/>
      <c r="AJ32" s="1312"/>
      <c r="AK32" s="1312"/>
      <c r="AL32" s="1312"/>
      <c r="AM32" s="1312"/>
      <c r="AN32" s="1312"/>
      <c r="AO32" s="1312"/>
      <c r="AP32" s="1312"/>
      <c r="AQ32" s="1312"/>
      <c r="AR32" s="1312"/>
      <c r="AS32" s="1312"/>
      <c r="AT32" s="1312"/>
    </row>
    <row r="33" spans="2:46" s="1314" customFormat="1" ht="27.75" customHeight="1" x14ac:dyDescent="0.2">
      <c r="B33" s="1318" t="s">
        <v>1332</v>
      </c>
      <c r="C33" s="636">
        <v>95.317906815473194</v>
      </c>
      <c r="D33" s="636">
        <v>24.495182812394813</v>
      </c>
      <c r="E33" s="636">
        <v>70.822724003078378</v>
      </c>
      <c r="F33" s="636">
        <v>61.010651773472425</v>
      </c>
      <c r="G33" s="636">
        <v>82.475408740576825</v>
      </c>
      <c r="H33" s="636">
        <v>-21.4647569671044</v>
      </c>
      <c r="I33" s="636">
        <v>40.818817583889221</v>
      </c>
      <c r="J33" s="636">
        <v>99.868474202937293</v>
      </c>
      <c r="K33" s="635">
        <v>-59.049656619048072</v>
      </c>
      <c r="L33" s="636">
        <v>49.292127412698406</v>
      </c>
      <c r="M33" s="636">
        <v>50.231906422236804</v>
      </c>
      <c r="N33" s="636">
        <v>-0.93977900953839821</v>
      </c>
      <c r="O33" s="636">
        <v>58.480060634184184</v>
      </c>
      <c r="P33" s="636">
        <v>60.684636022971567</v>
      </c>
      <c r="Q33" s="636">
        <v>-2.2045753887873829</v>
      </c>
      <c r="R33" s="636">
        <v>71.815759296551718</v>
      </c>
      <c r="S33" s="636">
        <v>40.23910204978521</v>
      </c>
      <c r="T33" s="636">
        <v>31.576657246766509</v>
      </c>
      <c r="U33" s="1322" t="s">
        <v>1336</v>
      </c>
      <c r="V33" s="1312"/>
      <c r="W33" s="1312"/>
      <c r="X33" s="1312"/>
      <c r="Y33" s="1312"/>
      <c r="Z33" s="1312"/>
      <c r="AA33" s="1312"/>
      <c r="AB33" s="1312"/>
      <c r="AC33" s="1312"/>
      <c r="AD33" s="1312"/>
      <c r="AE33" s="1312"/>
      <c r="AF33" s="1312"/>
      <c r="AG33" s="1312"/>
      <c r="AH33" s="1312"/>
      <c r="AI33" s="1312"/>
      <c r="AJ33" s="1312"/>
      <c r="AK33" s="1312"/>
      <c r="AL33" s="1312"/>
      <c r="AM33" s="1312"/>
      <c r="AN33" s="1312"/>
      <c r="AO33" s="1312"/>
      <c r="AP33" s="1312"/>
      <c r="AQ33" s="1312"/>
      <c r="AR33" s="1312"/>
      <c r="AS33" s="1312"/>
      <c r="AT33" s="1312"/>
    </row>
    <row r="34" spans="2:46" s="1313" customFormat="1" ht="27.75" customHeight="1" x14ac:dyDescent="0.2">
      <c r="B34" s="1319" t="s">
        <v>1330</v>
      </c>
      <c r="C34" s="636">
        <v>87.328374719999999</v>
      </c>
      <c r="D34" s="636">
        <v>10.50168</v>
      </c>
      <c r="E34" s="636">
        <v>76.826694720000006</v>
      </c>
      <c r="F34" s="636">
        <v>48.351714011103454</v>
      </c>
      <c r="G34" s="636">
        <v>70.841183333333333</v>
      </c>
      <c r="H34" s="636">
        <v>-22.48946932222988</v>
      </c>
      <c r="I34" s="636">
        <v>36</v>
      </c>
      <c r="J34" s="636">
        <v>90.736950000000022</v>
      </c>
      <c r="K34" s="635">
        <v>-54.736950000000022</v>
      </c>
      <c r="L34" s="636">
        <v>42.920634920634917</v>
      </c>
      <c r="M34" s="636">
        <v>48.28541666666667</v>
      </c>
      <c r="N34" s="636">
        <v>-5.3647817460317526</v>
      </c>
      <c r="O34" s="636">
        <v>44.03109833677194</v>
      </c>
      <c r="P34" s="636">
        <v>51.440899999999999</v>
      </c>
      <c r="Q34" s="636">
        <v>-7.409801663228059</v>
      </c>
      <c r="R34" s="636">
        <v>52.040284</v>
      </c>
      <c r="S34" s="636">
        <v>19.602025000000001</v>
      </c>
      <c r="T34" s="636">
        <v>32.438259000000002</v>
      </c>
      <c r="U34" s="1321" t="s">
        <v>1312</v>
      </c>
      <c r="V34" s="1312"/>
      <c r="W34" s="1312"/>
      <c r="X34" s="1312"/>
      <c r="Y34" s="1312"/>
      <c r="Z34" s="1312"/>
      <c r="AA34" s="1312"/>
      <c r="AB34" s="1312"/>
      <c r="AC34" s="1312"/>
      <c r="AD34" s="1312"/>
      <c r="AE34" s="1312"/>
      <c r="AF34" s="1312"/>
      <c r="AG34" s="1312"/>
      <c r="AH34" s="1312"/>
      <c r="AI34" s="1312"/>
      <c r="AJ34" s="1312"/>
      <c r="AK34" s="1312"/>
      <c r="AL34" s="1312"/>
      <c r="AM34" s="1312"/>
      <c r="AN34" s="1312"/>
      <c r="AO34" s="1312"/>
      <c r="AP34" s="1312"/>
      <c r="AQ34" s="1312"/>
      <c r="AR34" s="1312"/>
      <c r="AS34" s="1312"/>
      <c r="AT34" s="1312"/>
    </row>
    <row r="35" spans="2:46" s="1314" customFormat="1" ht="27.75" customHeight="1" x14ac:dyDescent="0.2">
      <c r="B35" s="1319" t="s">
        <v>1331</v>
      </c>
      <c r="C35" s="636">
        <v>3.6386822799999998</v>
      </c>
      <c r="D35" s="636">
        <v>4.3899868123948123</v>
      </c>
      <c r="E35" s="636">
        <v>-0.75130453239481243</v>
      </c>
      <c r="F35" s="636">
        <v>4.9838259888965446</v>
      </c>
      <c r="G35" s="636">
        <v>1.8064264072434912</v>
      </c>
      <c r="H35" s="636">
        <v>3.1773995816530531</v>
      </c>
      <c r="I35" s="636">
        <v>3.75</v>
      </c>
      <c r="J35" s="636">
        <v>1.631524202937267</v>
      </c>
      <c r="K35" s="635">
        <v>2.1184757970627333</v>
      </c>
      <c r="L35" s="636">
        <v>4.2920634920634919</v>
      </c>
      <c r="M35" s="636">
        <v>1.9464897555701357</v>
      </c>
      <c r="N35" s="636">
        <v>2.345573736493356</v>
      </c>
      <c r="O35" s="636">
        <v>3.7982773659053963</v>
      </c>
      <c r="P35" s="636">
        <v>2.2643420229715683</v>
      </c>
      <c r="Q35" s="636">
        <v>1.533935342933828</v>
      </c>
      <c r="R35" s="636">
        <v>3.7784309999999999</v>
      </c>
      <c r="S35" s="636">
        <v>2.2416780497852091</v>
      </c>
      <c r="T35" s="636">
        <v>1.5367529502147907</v>
      </c>
      <c r="U35" s="1321" t="s">
        <v>1313</v>
      </c>
      <c r="V35" s="1312"/>
      <c r="W35" s="1312"/>
      <c r="X35" s="1312"/>
      <c r="Y35" s="1312"/>
      <c r="Z35" s="1312"/>
      <c r="AA35" s="1312"/>
      <c r="AB35" s="1312"/>
      <c r="AC35" s="1312"/>
      <c r="AD35" s="1312"/>
      <c r="AE35" s="1312"/>
      <c r="AF35" s="1312"/>
      <c r="AG35" s="1312"/>
      <c r="AH35" s="1312"/>
      <c r="AI35" s="1312"/>
      <c r="AJ35" s="1312"/>
      <c r="AK35" s="1312"/>
      <c r="AL35" s="1312"/>
      <c r="AM35" s="1312"/>
      <c r="AN35" s="1312"/>
      <c r="AO35" s="1312"/>
      <c r="AP35" s="1312"/>
      <c r="AQ35" s="1312"/>
      <c r="AR35" s="1312"/>
      <c r="AS35" s="1312"/>
      <c r="AT35" s="1312"/>
    </row>
    <row r="36" spans="2:46" s="1313" customFormat="1" ht="27.75" customHeight="1" x14ac:dyDescent="0.2">
      <c r="B36" s="1319" t="s">
        <v>35</v>
      </c>
      <c r="C36" s="636">
        <v>4.3508498154731958</v>
      </c>
      <c r="D36" s="636">
        <v>9.6035159999999991</v>
      </c>
      <c r="E36" s="636">
        <v>-5.2526661845268032</v>
      </c>
      <c r="F36" s="636">
        <v>7.6751117734724295</v>
      </c>
      <c r="G36" s="636">
        <v>9.8277989999999988</v>
      </c>
      <c r="H36" s="636">
        <v>-2.1526872265275694</v>
      </c>
      <c r="I36" s="636">
        <v>1.0688175838892224</v>
      </c>
      <c r="J36" s="636">
        <v>7.5</v>
      </c>
      <c r="K36" s="635">
        <v>-6.4311824161107776</v>
      </c>
      <c r="L36" s="636">
        <v>2.0794290000000002</v>
      </c>
      <c r="M36" s="636">
        <v>0</v>
      </c>
      <c r="N36" s="636">
        <v>2.0794290000000002</v>
      </c>
      <c r="O36" s="636">
        <v>10.650684931506849</v>
      </c>
      <c r="P36" s="636">
        <v>6.9793940000000001</v>
      </c>
      <c r="Q36" s="636">
        <v>3.6712909315068485</v>
      </c>
      <c r="R36" s="636">
        <v>15.997044296551724</v>
      </c>
      <c r="S36" s="636">
        <v>18.395398999999998</v>
      </c>
      <c r="T36" s="636">
        <v>-2.3983547034482733</v>
      </c>
      <c r="U36" s="1321" t="s">
        <v>1314</v>
      </c>
      <c r="V36" s="1312"/>
      <c r="W36" s="1312"/>
      <c r="X36" s="1312"/>
      <c r="Y36" s="1312"/>
      <c r="Z36" s="1312"/>
      <c r="AA36" s="1312"/>
      <c r="AB36" s="1312"/>
      <c r="AC36" s="1312"/>
      <c r="AD36" s="1312"/>
      <c r="AE36" s="1312"/>
      <c r="AF36" s="1312"/>
      <c r="AG36" s="1312"/>
      <c r="AH36" s="1312"/>
      <c r="AI36" s="1312"/>
      <c r="AJ36" s="1312"/>
      <c r="AK36" s="1312"/>
      <c r="AL36" s="1312"/>
      <c r="AM36" s="1312"/>
      <c r="AN36" s="1312"/>
      <c r="AO36" s="1312"/>
      <c r="AP36" s="1312"/>
      <c r="AQ36" s="1312"/>
      <c r="AR36" s="1312"/>
      <c r="AS36" s="1312"/>
      <c r="AT36" s="1312"/>
    </row>
    <row r="37" spans="2:46" s="1313" customFormat="1" ht="27.75" customHeight="1" x14ac:dyDescent="0.2">
      <c r="B37" s="1318" t="s">
        <v>1333</v>
      </c>
      <c r="C37" s="636">
        <v>52.844620610267583</v>
      </c>
      <c r="D37" s="636">
        <v>210.79738117874362</v>
      </c>
      <c r="E37" s="636">
        <v>-157.95276056847604</v>
      </c>
      <c r="F37" s="636">
        <v>48.164437091546596</v>
      </c>
      <c r="G37" s="636">
        <v>90.301517392098646</v>
      </c>
      <c r="H37" s="636">
        <v>-42.13708030055205</v>
      </c>
      <c r="I37" s="636">
        <v>41.290479490774999</v>
      </c>
      <c r="J37" s="636">
        <v>85.187083345880382</v>
      </c>
      <c r="K37" s="635">
        <v>-43.896603855105383</v>
      </c>
      <c r="L37" s="636">
        <v>44.926637629627251</v>
      </c>
      <c r="M37" s="636">
        <v>100.16776913541253</v>
      </c>
      <c r="N37" s="636">
        <v>-55.241131505785276</v>
      </c>
      <c r="O37" s="636">
        <v>41.553881452275576</v>
      </c>
      <c r="P37" s="636">
        <v>115.42513038147746</v>
      </c>
      <c r="Q37" s="636">
        <v>-73.871248929201883</v>
      </c>
      <c r="R37" s="636">
        <v>50.54552474658098</v>
      </c>
      <c r="S37" s="636">
        <v>107.63431965515949</v>
      </c>
      <c r="T37" s="636">
        <v>-57.088794908578507</v>
      </c>
      <c r="U37" s="1322" t="s">
        <v>1335</v>
      </c>
      <c r="V37" s="1312"/>
      <c r="W37" s="1312"/>
      <c r="X37" s="1312"/>
      <c r="Y37" s="1312"/>
      <c r="Z37" s="1312"/>
      <c r="AA37" s="1312"/>
      <c r="AB37" s="1312"/>
      <c r="AC37" s="1312"/>
      <c r="AD37" s="1312"/>
      <c r="AE37" s="1312"/>
      <c r="AF37" s="1312"/>
      <c r="AG37" s="1312"/>
      <c r="AH37" s="1312"/>
      <c r="AI37" s="1312"/>
      <c r="AJ37" s="1312"/>
      <c r="AK37" s="1312"/>
      <c r="AL37" s="1312"/>
      <c r="AM37" s="1312"/>
      <c r="AN37" s="1312"/>
      <c r="AO37" s="1312"/>
      <c r="AP37" s="1312"/>
      <c r="AQ37" s="1312"/>
      <c r="AR37" s="1312"/>
      <c r="AS37" s="1312"/>
      <c r="AT37" s="1312"/>
    </row>
    <row r="38" spans="2:46" s="1313" customFormat="1" ht="27.75" customHeight="1" x14ac:dyDescent="0.2">
      <c r="B38" s="1319" t="s">
        <v>1330</v>
      </c>
      <c r="C38" s="636">
        <v>5.7103600000000005</v>
      </c>
      <c r="D38" s="636">
        <v>11.846914999999999</v>
      </c>
      <c r="E38" s="636">
        <v>-6.1365549999999986</v>
      </c>
      <c r="F38" s="636">
        <v>11.660020000000001</v>
      </c>
      <c r="G38" s="636">
        <v>8.43581</v>
      </c>
      <c r="H38" s="636">
        <v>3.2242100000000011</v>
      </c>
      <c r="I38" s="636">
        <v>15.55312</v>
      </c>
      <c r="J38" s="636">
        <v>11.247795000000002</v>
      </c>
      <c r="K38" s="635">
        <v>4.3053249999999981</v>
      </c>
      <c r="L38" s="636">
        <v>18.36684</v>
      </c>
      <c r="M38" s="636">
        <v>11.954510000000001</v>
      </c>
      <c r="N38" s="636">
        <v>6.412329999999999</v>
      </c>
      <c r="O38" s="636">
        <v>29.570543749999999</v>
      </c>
      <c r="P38" s="636">
        <v>12.807077</v>
      </c>
      <c r="Q38" s="636">
        <v>16.763466749999999</v>
      </c>
      <c r="R38" s="636">
        <v>40.506989448399999</v>
      </c>
      <c r="S38" s="636">
        <v>6.04337825</v>
      </c>
      <c r="T38" s="636">
        <v>34.463611198400002</v>
      </c>
      <c r="U38" s="1321" t="s">
        <v>1312</v>
      </c>
      <c r="V38" s="1312"/>
      <c r="W38" s="1312"/>
      <c r="X38" s="1312"/>
      <c r="Y38" s="1312"/>
      <c r="Z38" s="1312"/>
      <c r="AA38" s="1312"/>
      <c r="AB38" s="1312"/>
      <c r="AC38" s="1312"/>
      <c r="AD38" s="1312"/>
      <c r="AE38" s="1312"/>
      <c r="AF38" s="1312"/>
      <c r="AG38" s="1312"/>
      <c r="AH38" s="1312"/>
      <c r="AI38" s="1312"/>
      <c r="AJ38" s="1312"/>
      <c r="AK38" s="1312"/>
      <c r="AL38" s="1312"/>
      <c r="AM38" s="1312"/>
      <c r="AN38" s="1312"/>
      <c r="AO38" s="1312"/>
      <c r="AP38" s="1312"/>
      <c r="AQ38" s="1312"/>
      <c r="AR38" s="1312"/>
      <c r="AS38" s="1312"/>
      <c r="AT38" s="1312"/>
    </row>
    <row r="39" spans="2:46" s="1313" customFormat="1" ht="27.75" customHeight="1" x14ac:dyDescent="0.2">
      <c r="B39" s="1319" t="s">
        <v>1331</v>
      </c>
      <c r="C39" s="636">
        <v>47.134260610267582</v>
      </c>
      <c r="D39" s="636">
        <v>198.95046617874362</v>
      </c>
      <c r="E39" s="636">
        <v>-151.81620556847605</v>
      </c>
      <c r="F39" s="636">
        <v>36.504417091546593</v>
      </c>
      <c r="G39" s="636">
        <v>81.865707392098642</v>
      </c>
      <c r="H39" s="636">
        <v>-45.361290300552049</v>
      </c>
      <c r="I39" s="636">
        <v>25.737359490775003</v>
      </c>
      <c r="J39" s="636">
        <v>73.939288345880385</v>
      </c>
      <c r="K39" s="635">
        <v>-48.201928855105379</v>
      </c>
      <c r="L39" s="636">
        <v>26.559797629627248</v>
      </c>
      <c r="M39" s="636">
        <v>88.213259135412528</v>
      </c>
      <c r="N39" s="636">
        <v>-61.65346150578528</v>
      </c>
      <c r="O39" s="636">
        <v>10.007101603424998</v>
      </c>
      <c r="P39" s="636">
        <v>102.61805338147745</v>
      </c>
      <c r="Q39" s="636">
        <v>-92.610951778052453</v>
      </c>
      <c r="R39" s="636">
        <v>0</v>
      </c>
      <c r="S39" s="636">
        <v>101.59094140515948</v>
      </c>
      <c r="T39" s="636">
        <v>-101.59094140515948</v>
      </c>
      <c r="U39" s="1321" t="s">
        <v>1313</v>
      </c>
      <c r="V39" s="1312"/>
      <c r="W39" s="1312"/>
      <c r="X39" s="1312"/>
      <c r="Y39" s="1312"/>
      <c r="Z39" s="1312"/>
      <c r="AA39" s="1312"/>
      <c r="AB39" s="1312"/>
      <c r="AC39" s="1312"/>
      <c r="AD39" s="1312"/>
      <c r="AE39" s="1312"/>
      <c r="AF39" s="1312"/>
      <c r="AG39" s="1312"/>
      <c r="AH39" s="1312"/>
      <c r="AI39" s="1312"/>
      <c r="AJ39" s="1312"/>
      <c r="AK39" s="1312"/>
      <c r="AL39" s="1312"/>
      <c r="AM39" s="1312"/>
      <c r="AN39" s="1312"/>
      <c r="AO39" s="1312"/>
      <c r="AP39" s="1312"/>
      <c r="AQ39" s="1312"/>
      <c r="AR39" s="1312"/>
      <c r="AS39" s="1312"/>
      <c r="AT39" s="1312"/>
    </row>
    <row r="40" spans="2:46" s="1313" customFormat="1" ht="27.75" customHeight="1" x14ac:dyDescent="0.2">
      <c r="B40" s="1319" t="s">
        <v>35</v>
      </c>
      <c r="C40" s="636">
        <v>0</v>
      </c>
      <c r="D40" s="636">
        <v>0</v>
      </c>
      <c r="E40" s="636">
        <v>0</v>
      </c>
      <c r="F40" s="636">
        <v>0</v>
      </c>
      <c r="G40" s="636">
        <v>0</v>
      </c>
      <c r="H40" s="636">
        <v>0</v>
      </c>
      <c r="I40" s="636">
        <v>0</v>
      </c>
      <c r="J40" s="636">
        <v>0</v>
      </c>
      <c r="K40" s="635">
        <v>0</v>
      </c>
      <c r="L40" s="636">
        <v>0</v>
      </c>
      <c r="M40" s="636">
        <v>0</v>
      </c>
      <c r="N40" s="636">
        <v>0</v>
      </c>
      <c r="O40" s="636">
        <v>1.9762360988505747</v>
      </c>
      <c r="P40" s="636">
        <v>0</v>
      </c>
      <c r="Q40" s="636">
        <v>1.9762360988505747</v>
      </c>
      <c r="R40" s="636">
        <v>10.03853529818098</v>
      </c>
      <c r="S40" s="636">
        <v>0</v>
      </c>
      <c r="T40" s="636">
        <v>10.03853529818098</v>
      </c>
      <c r="U40" s="1320" t="s">
        <v>824</v>
      </c>
      <c r="V40" s="1312"/>
      <c r="W40" s="1312"/>
      <c r="X40" s="1312"/>
      <c r="Y40" s="1312"/>
      <c r="Z40" s="1312"/>
      <c r="AA40" s="1312"/>
      <c r="AB40" s="1312"/>
      <c r="AC40" s="1312"/>
      <c r="AD40" s="1312"/>
      <c r="AE40" s="1312"/>
      <c r="AF40" s="1312"/>
      <c r="AG40" s="1312"/>
      <c r="AH40" s="1312"/>
      <c r="AI40" s="1312"/>
      <c r="AJ40" s="1312"/>
      <c r="AK40" s="1312"/>
      <c r="AL40" s="1312"/>
      <c r="AM40" s="1312"/>
      <c r="AN40" s="1312"/>
      <c r="AO40" s="1312"/>
      <c r="AP40" s="1312"/>
      <c r="AQ40" s="1312"/>
      <c r="AR40" s="1312"/>
      <c r="AS40" s="1312"/>
      <c r="AT40" s="1312"/>
    </row>
    <row r="41" spans="2:46" s="1313" customFormat="1" ht="27.75" customHeight="1" x14ac:dyDescent="0.2">
      <c r="B41" s="1316" t="s">
        <v>1169</v>
      </c>
      <c r="C41" s="636">
        <v>30.159565090648769</v>
      </c>
      <c r="D41" s="636">
        <v>371.0668471094699</v>
      </c>
      <c r="E41" s="636">
        <v>-340.90728201882115</v>
      </c>
      <c r="F41" s="636">
        <v>109.26254321405122</v>
      </c>
      <c r="G41" s="636">
        <v>396.18867483120749</v>
      </c>
      <c r="H41" s="636">
        <v>-286.92613161715627</v>
      </c>
      <c r="I41" s="636">
        <v>170.81818195795495</v>
      </c>
      <c r="J41" s="636">
        <v>431.46061941269687</v>
      </c>
      <c r="K41" s="635">
        <v>-260.64243745474192</v>
      </c>
      <c r="L41" s="636">
        <v>243.89125499623424</v>
      </c>
      <c r="M41" s="636">
        <v>378.06446599937266</v>
      </c>
      <c r="N41" s="636">
        <v>-134.17321100313842</v>
      </c>
      <c r="O41" s="636">
        <v>381.72656474954323</v>
      </c>
      <c r="P41" s="636">
        <v>377.42319256350794</v>
      </c>
      <c r="Q41" s="636">
        <v>4.3033721860352898</v>
      </c>
      <c r="R41" s="636">
        <v>323.16763880268758</v>
      </c>
      <c r="S41" s="636">
        <v>213.69090008447489</v>
      </c>
      <c r="T41" s="636">
        <v>109.47673871821269</v>
      </c>
      <c r="U41" s="1320" t="s">
        <v>1315</v>
      </c>
      <c r="V41" s="1312"/>
      <c r="W41" s="1312"/>
      <c r="X41" s="1312"/>
      <c r="Y41" s="1312"/>
      <c r="Z41" s="1312"/>
      <c r="AA41" s="1312"/>
      <c r="AB41" s="1312"/>
      <c r="AC41" s="1312"/>
      <c r="AD41" s="1312"/>
      <c r="AE41" s="1312"/>
      <c r="AF41" s="1312"/>
      <c r="AG41" s="1312"/>
      <c r="AH41" s="1312"/>
      <c r="AI41" s="1312"/>
      <c r="AJ41" s="1312"/>
      <c r="AK41" s="1312"/>
      <c r="AL41" s="1312"/>
      <c r="AM41" s="1312"/>
      <c r="AN41" s="1312"/>
      <c r="AO41" s="1312"/>
      <c r="AP41" s="1312"/>
      <c r="AQ41" s="1312"/>
      <c r="AR41" s="1312"/>
      <c r="AS41" s="1312"/>
      <c r="AT41" s="1312"/>
    </row>
    <row r="42" spans="2:46" s="1313" customFormat="1" ht="27.75" customHeight="1" x14ac:dyDescent="0.2">
      <c r="B42" s="1316" t="s">
        <v>31</v>
      </c>
      <c r="C42" s="636">
        <v>27.496782469999999</v>
      </c>
      <c r="D42" s="636">
        <v>10.668545917382193</v>
      </c>
      <c r="E42" s="636">
        <v>16.828236552617806</v>
      </c>
      <c r="F42" s="636">
        <v>52.341066181369598</v>
      </c>
      <c r="G42" s="636">
        <v>5.2233696050885126</v>
      </c>
      <c r="H42" s="636">
        <v>47.117696576281084</v>
      </c>
      <c r="I42" s="636">
        <v>47.115659496716106</v>
      </c>
      <c r="J42" s="636">
        <v>7.2963309016205109</v>
      </c>
      <c r="K42" s="635">
        <v>39.819328595095598</v>
      </c>
      <c r="L42" s="636">
        <v>56.036728170266002</v>
      </c>
      <c r="M42" s="636">
        <v>11.273128200450014</v>
      </c>
      <c r="N42" s="636">
        <v>44.763599969815985</v>
      </c>
      <c r="O42" s="636">
        <v>22.138258360000002</v>
      </c>
      <c r="P42" s="636">
        <v>4.2779771068493142</v>
      </c>
      <c r="Q42" s="636">
        <v>17.860281253150688</v>
      </c>
      <c r="R42" s="636">
        <v>17.482627484199998</v>
      </c>
      <c r="S42" s="636">
        <v>10.770227911222122</v>
      </c>
      <c r="T42" s="636">
        <v>6.7123995729778763</v>
      </c>
      <c r="U42" s="1320" t="s">
        <v>1316</v>
      </c>
      <c r="V42" s="1312"/>
      <c r="W42" s="1312"/>
      <c r="X42" s="1312"/>
      <c r="Y42" s="1312"/>
      <c r="Z42" s="1312"/>
      <c r="AA42" s="1312"/>
      <c r="AB42" s="1312"/>
      <c r="AC42" s="1312"/>
      <c r="AD42" s="1312"/>
      <c r="AE42" s="1312"/>
      <c r="AF42" s="1312"/>
      <c r="AG42" s="1312"/>
      <c r="AH42" s="1312"/>
      <c r="AI42" s="1312"/>
      <c r="AJ42" s="1312"/>
      <c r="AK42" s="1312"/>
      <c r="AL42" s="1312"/>
      <c r="AM42" s="1312"/>
      <c r="AN42" s="1312"/>
      <c r="AO42" s="1312"/>
      <c r="AP42" s="1312"/>
      <c r="AQ42" s="1312"/>
      <c r="AR42" s="1312"/>
      <c r="AS42" s="1312"/>
      <c r="AT42" s="1312"/>
    </row>
    <row r="43" spans="2:46" s="1314" customFormat="1" ht="27.75" customHeight="1" x14ac:dyDescent="0.2">
      <c r="B43" s="1316" t="s">
        <v>32</v>
      </c>
      <c r="C43" s="636">
        <v>0</v>
      </c>
      <c r="D43" s="636">
        <v>0</v>
      </c>
      <c r="E43" s="636">
        <v>0</v>
      </c>
      <c r="F43" s="636">
        <v>0</v>
      </c>
      <c r="G43" s="636">
        <v>17.491650468106066</v>
      </c>
      <c r="H43" s="636">
        <v>-17.491650468106066</v>
      </c>
      <c r="I43" s="636">
        <v>0</v>
      </c>
      <c r="J43" s="636">
        <v>17.140768633713453</v>
      </c>
      <c r="K43" s="635">
        <v>-17.140768633713453</v>
      </c>
      <c r="L43" s="636">
        <v>0</v>
      </c>
      <c r="M43" s="636">
        <v>16.384367023407474</v>
      </c>
      <c r="N43" s="636">
        <v>-16.384367023407474</v>
      </c>
      <c r="O43" s="636">
        <v>0</v>
      </c>
      <c r="P43" s="636">
        <v>19.395678481651377</v>
      </c>
      <c r="Q43" s="636">
        <v>-19.395678481651377</v>
      </c>
      <c r="R43" s="636">
        <v>0</v>
      </c>
      <c r="S43" s="636">
        <v>0</v>
      </c>
      <c r="T43" s="636">
        <v>0</v>
      </c>
      <c r="U43" s="1320" t="s">
        <v>1317</v>
      </c>
      <c r="V43" s="1312"/>
      <c r="W43" s="1312"/>
      <c r="X43" s="1312"/>
      <c r="Y43" s="1312"/>
      <c r="Z43" s="1312"/>
      <c r="AA43" s="1312"/>
      <c r="AB43" s="1312"/>
      <c r="AC43" s="1312"/>
      <c r="AD43" s="1312"/>
      <c r="AE43" s="1312"/>
      <c r="AF43" s="1312"/>
      <c r="AG43" s="1312"/>
      <c r="AH43" s="1312"/>
      <c r="AI43" s="1312"/>
      <c r="AJ43" s="1312"/>
      <c r="AK43" s="1312"/>
      <c r="AL43" s="1312"/>
      <c r="AM43" s="1312"/>
      <c r="AN43" s="1312"/>
      <c r="AO43" s="1312"/>
      <c r="AP43" s="1312"/>
      <c r="AQ43" s="1312"/>
      <c r="AR43" s="1312"/>
      <c r="AS43" s="1312"/>
      <c r="AT43" s="1312"/>
    </row>
    <row r="44" spans="2:46" s="1313" customFormat="1" ht="27.75" customHeight="1" x14ac:dyDescent="0.2">
      <c r="B44" s="1316" t="s">
        <v>545</v>
      </c>
      <c r="C44" s="636">
        <v>2.3645080023208491</v>
      </c>
      <c r="D44" s="636">
        <v>56.042384839082715</v>
      </c>
      <c r="E44" s="636">
        <v>-53.677876836761868</v>
      </c>
      <c r="F44" s="636">
        <v>0</v>
      </c>
      <c r="G44" s="636">
        <v>34.923476956659421</v>
      </c>
      <c r="H44" s="636">
        <v>-34.923476956659421</v>
      </c>
      <c r="I44" s="636">
        <v>3.1591722161069749</v>
      </c>
      <c r="J44" s="636">
        <v>29.754240783050463</v>
      </c>
      <c r="K44" s="635">
        <v>-26.595068566943489</v>
      </c>
      <c r="L44" s="636">
        <v>0</v>
      </c>
      <c r="M44" s="636">
        <v>36.564187414652935</v>
      </c>
      <c r="N44" s="636">
        <v>-36.564187414652935</v>
      </c>
      <c r="O44" s="636">
        <v>0</v>
      </c>
      <c r="P44" s="636">
        <v>42.942767316118122</v>
      </c>
      <c r="Q44" s="636">
        <v>-42.942767316118122</v>
      </c>
      <c r="R44" s="636">
        <v>0</v>
      </c>
      <c r="S44" s="636">
        <v>42.010541689331482</v>
      </c>
      <c r="T44" s="636">
        <v>-42.010541689331482</v>
      </c>
      <c r="U44" s="1320" t="s">
        <v>1318</v>
      </c>
      <c r="V44" s="1312"/>
      <c r="W44" s="1312"/>
      <c r="X44" s="1312"/>
      <c r="Y44" s="1312"/>
      <c r="Z44" s="1312"/>
      <c r="AA44" s="1312"/>
      <c r="AB44" s="1312"/>
      <c r="AC44" s="1312"/>
      <c r="AD44" s="1312"/>
      <c r="AE44" s="1312"/>
      <c r="AF44" s="1312"/>
      <c r="AG44" s="1312"/>
      <c r="AH44" s="1312"/>
      <c r="AI44" s="1312"/>
      <c r="AJ44" s="1312"/>
      <c r="AK44" s="1312"/>
      <c r="AL44" s="1312"/>
      <c r="AM44" s="1312"/>
      <c r="AN44" s="1312"/>
      <c r="AO44" s="1312"/>
      <c r="AP44" s="1312"/>
      <c r="AQ44" s="1312"/>
      <c r="AR44" s="1312"/>
      <c r="AS44" s="1312"/>
      <c r="AT44" s="1312"/>
    </row>
    <row r="45" spans="2:46" s="1314" customFormat="1" ht="27.75" customHeight="1" x14ac:dyDescent="0.2">
      <c r="B45" s="1316" t="s">
        <v>546</v>
      </c>
      <c r="C45" s="636">
        <v>12.87780248325282</v>
      </c>
      <c r="D45" s="636">
        <v>9.507238352783693</v>
      </c>
      <c r="E45" s="636">
        <v>3.370564130469127</v>
      </c>
      <c r="F45" s="636">
        <v>9.411639471016974</v>
      </c>
      <c r="G45" s="636">
        <v>10.545463780437123</v>
      </c>
      <c r="H45" s="636">
        <v>-1.1338243094201488</v>
      </c>
      <c r="I45" s="636">
        <v>2.9765652450287776</v>
      </c>
      <c r="J45" s="636">
        <v>1.4541406684463321</v>
      </c>
      <c r="K45" s="635">
        <v>1.5224245765824456</v>
      </c>
      <c r="L45" s="636">
        <v>39.757511291151758</v>
      </c>
      <c r="M45" s="636">
        <v>9.4020122499342662</v>
      </c>
      <c r="N45" s="636">
        <v>30.355499041217492</v>
      </c>
      <c r="O45" s="636">
        <v>25.920942453544523</v>
      </c>
      <c r="P45" s="636">
        <v>0.2265623784853211</v>
      </c>
      <c r="Q45" s="636">
        <v>25.6943800750592</v>
      </c>
      <c r="R45" s="636">
        <v>6.9279981170371308</v>
      </c>
      <c r="S45" s="636">
        <v>6.6651354933495419</v>
      </c>
      <c r="T45" s="636">
        <v>0.26286262368758884</v>
      </c>
      <c r="U45" s="1320" t="s">
        <v>1319</v>
      </c>
      <c r="V45" s="1312"/>
      <c r="W45" s="1312"/>
      <c r="X45" s="1312"/>
      <c r="Y45" s="1312"/>
      <c r="Z45" s="1312"/>
      <c r="AA45" s="1312"/>
      <c r="AB45" s="1312"/>
      <c r="AC45" s="1312"/>
      <c r="AD45" s="1312"/>
      <c r="AE45" s="1312"/>
      <c r="AF45" s="1312"/>
      <c r="AG45" s="1312"/>
      <c r="AH45" s="1312"/>
      <c r="AI45" s="1312"/>
      <c r="AJ45" s="1312"/>
      <c r="AK45" s="1312"/>
      <c r="AL45" s="1312"/>
      <c r="AM45" s="1312"/>
      <c r="AN45" s="1312"/>
      <c r="AO45" s="1312"/>
      <c r="AP45" s="1312"/>
      <c r="AQ45" s="1312"/>
      <c r="AR45" s="1312"/>
      <c r="AS45" s="1312"/>
      <c r="AT45" s="1312"/>
    </row>
    <row r="46" spans="2:46" s="1313" customFormat="1" ht="27.75" customHeight="1" x14ac:dyDescent="0.2">
      <c r="B46" s="1316" t="s">
        <v>71</v>
      </c>
      <c r="C46" s="636">
        <v>0.56835726037135337</v>
      </c>
      <c r="D46" s="636">
        <v>22.620343754513055</v>
      </c>
      <c r="E46" s="636">
        <v>-22.051986494141701</v>
      </c>
      <c r="F46" s="636">
        <v>5.0677595823966366E-2</v>
      </c>
      <c r="G46" s="636">
        <v>44.023469463374191</v>
      </c>
      <c r="H46" s="636">
        <v>-43.972791867550228</v>
      </c>
      <c r="I46" s="636">
        <v>2.1773188599999996E-2</v>
      </c>
      <c r="J46" s="636">
        <v>35.805456683673661</v>
      </c>
      <c r="K46" s="635">
        <v>-35.78368349507366</v>
      </c>
      <c r="L46" s="636">
        <v>4.263333246815995E-3</v>
      </c>
      <c r="M46" s="636">
        <v>30.492916048422771</v>
      </c>
      <c r="N46" s="636">
        <v>-30.488652715175956</v>
      </c>
      <c r="O46" s="636">
        <v>2.0729951121467889</v>
      </c>
      <c r="P46" s="636">
        <v>31.29644275788991</v>
      </c>
      <c r="Q46" s="636">
        <v>-29.223447645743121</v>
      </c>
      <c r="R46" s="636">
        <v>5.4900000000000001E-4</v>
      </c>
      <c r="S46" s="636">
        <v>37.634858254624412</v>
      </c>
      <c r="T46" s="636">
        <v>-37.634309254624412</v>
      </c>
      <c r="U46" s="1320" t="s">
        <v>1320</v>
      </c>
      <c r="V46" s="1312"/>
      <c r="W46" s="1312"/>
      <c r="X46" s="1312"/>
      <c r="Y46" s="1312"/>
      <c r="Z46" s="1312"/>
      <c r="AA46" s="1312"/>
      <c r="AB46" s="1312"/>
      <c r="AC46" s="1312"/>
      <c r="AD46" s="1312"/>
      <c r="AE46" s="1312"/>
      <c r="AF46" s="1312"/>
      <c r="AG46" s="1312"/>
      <c r="AH46" s="1312"/>
      <c r="AI46" s="1312"/>
      <c r="AJ46" s="1312"/>
      <c r="AK46" s="1312"/>
      <c r="AL46" s="1312"/>
      <c r="AM46" s="1312"/>
      <c r="AN46" s="1312"/>
      <c r="AO46" s="1312"/>
      <c r="AP46" s="1312"/>
      <c r="AQ46" s="1312"/>
      <c r="AR46" s="1312"/>
      <c r="AS46" s="1312"/>
      <c r="AT46" s="1312"/>
    </row>
    <row r="47" spans="2:46" s="1314" customFormat="1" ht="27.75" customHeight="1" x14ac:dyDescent="0.2">
      <c r="B47" s="1316" t="s">
        <v>1744</v>
      </c>
      <c r="C47" s="636">
        <v>4.6676330069538273E-3</v>
      </c>
      <c r="D47" s="636">
        <v>1.2297400299999999</v>
      </c>
      <c r="E47" s="636">
        <v>-1.2250723969930462</v>
      </c>
      <c r="F47" s="636">
        <v>0</v>
      </c>
      <c r="G47" s="636">
        <v>6.1624930999999998</v>
      </c>
      <c r="H47" s="636">
        <v>-6.1624930999999998</v>
      </c>
      <c r="I47" s="636">
        <v>1.22675271459566E-3</v>
      </c>
      <c r="J47" s="636">
        <v>1.3289563512475351</v>
      </c>
      <c r="K47" s="635">
        <v>-1.3277295985329394</v>
      </c>
      <c r="L47" s="636">
        <v>1.22233202764706E-3</v>
      </c>
      <c r="M47" s="636">
        <v>2.3969421547972987</v>
      </c>
      <c r="N47" s="636">
        <v>-2.3957198227696517</v>
      </c>
      <c r="O47" s="636">
        <v>0</v>
      </c>
      <c r="P47" s="636">
        <v>1.0914672599999999</v>
      </c>
      <c r="Q47" s="636">
        <v>-1.0914672599999999</v>
      </c>
      <c r="R47" s="636">
        <v>1.7827921805999998</v>
      </c>
      <c r="S47" s="636">
        <v>0</v>
      </c>
      <c r="T47" s="636">
        <v>1.7827921805999998</v>
      </c>
      <c r="U47" s="1320" t="s">
        <v>1321</v>
      </c>
      <c r="V47" s="1312"/>
      <c r="W47" s="1312"/>
      <c r="X47" s="1312"/>
      <c r="Y47" s="1312"/>
      <c r="Z47" s="1312"/>
      <c r="AA47" s="1312"/>
      <c r="AB47" s="1312"/>
      <c r="AC47" s="1312"/>
      <c r="AD47" s="1312"/>
      <c r="AE47" s="1312"/>
      <c r="AF47" s="1312"/>
      <c r="AG47" s="1312"/>
      <c r="AH47" s="1312"/>
      <c r="AI47" s="1312"/>
      <c r="AJ47" s="1312"/>
      <c r="AK47" s="1312"/>
      <c r="AL47" s="1312"/>
      <c r="AM47" s="1312"/>
      <c r="AN47" s="1312"/>
      <c r="AO47" s="1312"/>
      <c r="AP47" s="1312"/>
      <c r="AQ47" s="1312"/>
      <c r="AR47" s="1312"/>
      <c r="AS47" s="1312"/>
      <c r="AT47" s="1312"/>
    </row>
    <row r="48" spans="2:46" s="1313" customFormat="1" ht="27.75" customHeight="1" x14ac:dyDescent="0.2">
      <c r="B48" s="1316" t="s">
        <v>72</v>
      </c>
      <c r="C48" s="636">
        <v>23.571564229336776</v>
      </c>
      <c r="D48" s="636">
        <v>47.909203647109493</v>
      </c>
      <c r="E48" s="636">
        <v>-24.337639417772717</v>
      </c>
      <c r="F48" s="636">
        <v>11.947741558723147</v>
      </c>
      <c r="G48" s="636">
        <v>38.878354479374977</v>
      </c>
      <c r="H48" s="636">
        <v>-26.930612920651832</v>
      </c>
      <c r="I48" s="636">
        <v>3.4473039410133204</v>
      </c>
      <c r="J48" s="636">
        <v>2.9213369937513698</v>
      </c>
      <c r="K48" s="635">
        <v>0.52596694726195059</v>
      </c>
      <c r="L48" s="636">
        <v>13.393728801736254</v>
      </c>
      <c r="M48" s="636">
        <v>3.0031675348788704</v>
      </c>
      <c r="N48" s="636">
        <v>10.390561266857382</v>
      </c>
      <c r="O48" s="636">
        <v>10.882203657756158</v>
      </c>
      <c r="P48" s="636">
        <v>14.968617392946923</v>
      </c>
      <c r="Q48" s="636">
        <v>-4.0864137351907655</v>
      </c>
      <c r="R48" s="636">
        <v>30.155377565245349</v>
      </c>
      <c r="S48" s="636">
        <v>33.21930558219178</v>
      </c>
      <c r="T48" s="636">
        <v>-3.0639280169464307</v>
      </c>
      <c r="U48" s="1320" t="s">
        <v>1322</v>
      </c>
      <c r="V48" s="1312"/>
      <c r="W48" s="1312"/>
      <c r="X48" s="1312"/>
      <c r="Y48" s="1312"/>
      <c r="Z48" s="1312"/>
      <c r="AA48" s="1312"/>
      <c r="AB48" s="1312"/>
      <c r="AC48" s="1312"/>
      <c r="AD48" s="1312"/>
      <c r="AE48" s="1312"/>
      <c r="AF48" s="1312"/>
      <c r="AG48" s="1312"/>
      <c r="AH48" s="1312"/>
      <c r="AI48" s="1312"/>
      <c r="AJ48" s="1312"/>
      <c r="AK48" s="1312"/>
      <c r="AL48" s="1312"/>
      <c r="AM48" s="1312"/>
      <c r="AN48" s="1312"/>
      <c r="AO48" s="1312"/>
      <c r="AP48" s="1312"/>
      <c r="AQ48" s="1312"/>
      <c r="AR48" s="1312"/>
      <c r="AS48" s="1312"/>
      <c r="AT48" s="1312"/>
    </row>
    <row r="49" spans="2:46" s="1313" customFormat="1" ht="27.75" customHeight="1" x14ac:dyDescent="0.2">
      <c r="B49" s="1316" t="s">
        <v>720</v>
      </c>
      <c r="C49" s="636">
        <v>40.43</v>
      </c>
      <c r="D49" s="636">
        <v>4.6511782853468091</v>
      </c>
      <c r="E49" s="636">
        <v>35.778821714653191</v>
      </c>
      <c r="F49" s="636">
        <v>44.39</v>
      </c>
      <c r="G49" s="636">
        <v>10.869235023331605</v>
      </c>
      <c r="H49" s="636">
        <v>33.520764976668396</v>
      </c>
      <c r="I49" s="636">
        <v>37.14</v>
      </c>
      <c r="J49" s="636">
        <v>3.2</v>
      </c>
      <c r="K49" s="635">
        <v>33.94</v>
      </c>
      <c r="L49" s="636">
        <v>41.84</v>
      </c>
      <c r="M49" s="636">
        <v>0.9</v>
      </c>
      <c r="N49" s="636">
        <v>40.940000000000005</v>
      </c>
      <c r="O49" s="636">
        <v>47.413699999999999</v>
      </c>
      <c r="P49" s="636">
        <v>1.542</v>
      </c>
      <c r="Q49" s="636">
        <v>45.871699999999997</v>
      </c>
      <c r="R49" s="636">
        <v>29.510999999999999</v>
      </c>
      <c r="S49" s="636">
        <v>12.286052264840182</v>
      </c>
      <c r="T49" s="636">
        <v>17.224947735159816</v>
      </c>
      <c r="U49" s="1320" t="s">
        <v>1323</v>
      </c>
      <c r="V49" s="1312"/>
      <c r="W49" s="1312"/>
      <c r="X49" s="1312"/>
      <c r="Y49" s="1312"/>
      <c r="Z49" s="1312"/>
      <c r="AA49" s="1312"/>
      <c r="AB49" s="1312"/>
      <c r="AC49" s="1312"/>
      <c r="AD49" s="1312"/>
      <c r="AE49" s="1312"/>
      <c r="AF49" s="1312"/>
      <c r="AG49" s="1312"/>
      <c r="AH49" s="1312"/>
      <c r="AI49" s="1312"/>
      <c r="AJ49" s="1312"/>
      <c r="AK49" s="1312"/>
      <c r="AL49" s="1312"/>
      <c r="AM49" s="1312"/>
      <c r="AN49" s="1312"/>
      <c r="AO49" s="1312"/>
      <c r="AP49" s="1312"/>
      <c r="AQ49" s="1312"/>
      <c r="AR49" s="1312"/>
      <c r="AS49" s="1312"/>
      <c r="AT49" s="1312"/>
    </row>
    <row r="50" spans="2:46" s="1313" customFormat="1" ht="27.75" customHeight="1" x14ac:dyDescent="0.2">
      <c r="B50" s="1316" t="s">
        <v>1745</v>
      </c>
      <c r="C50" s="636">
        <v>64.48218147289694</v>
      </c>
      <c r="D50" s="636">
        <v>22.415934158936491</v>
      </c>
      <c r="E50" s="636">
        <v>42.066247313960446</v>
      </c>
      <c r="F50" s="636">
        <v>119.15235230009371</v>
      </c>
      <c r="G50" s="636">
        <v>4.3097578226404689</v>
      </c>
      <c r="H50" s="636">
        <v>114.84259447745325</v>
      </c>
      <c r="I50" s="636">
        <v>85.646525343225065</v>
      </c>
      <c r="J50" s="636">
        <v>2.253895624259418E-2</v>
      </c>
      <c r="K50" s="635">
        <v>85.623986386982466</v>
      </c>
      <c r="L50" s="636">
        <v>131.76081298187239</v>
      </c>
      <c r="M50" s="636">
        <v>4.6744698350744303</v>
      </c>
      <c r="N50" s="636">
        <v>127.08634314679796</v>
      </c>
      <c r="O50" s="636">
        <v>206.3547400247694</v>
      </c>
      <c r="P50" s="636">
        <v>35.384692956621002</v>
      </c>
      <c r="Q50" s="636">
        <v>170.9700470681484</v>
      </c>
      <c r="R50" s="636">
        <v>155.3941417824478</v>
      </c>
      <c r="S50" s="636">
        <v>43.235153281735165</v>
      </c>
      <c r="T50" s="636">
        <v>112.15898850071264</v>
      </c>
      <c r="U50" s="1320" t="s">
        <v>1324</v>
      </c>
      <c r="V50" s="1312"/>
      <c r="W50" s="1312"/>
      <c r="X50" s="1312"/>
      <c r="Y50" s="1312"/>
      <c r="Z50" s="1312"/>
      <c r="AA50" s="1312"/>
      <c r="AB50" s="1312"/>
      <c r="AC50" s="1312"/>
      <c r="AD50" s="1312"/>
      <c r="AE50" s="1312"/>
      <c r="AF50" s="1312"/>
      <c r="AG50" s="1312"/>
      <c r="AH50" s="1312"/>
      <c r="AI50" s="1312"/>
      <c r="AJ50" s="1312"/>
      <c r="AK50" s="1312"/>
      <c r="AL50" s="1312"/>
      <c r="AM50" s="1312"/>
      <c r="AN50" s="1312"/>
      <c r="AO50" s="1312"/>
      <c r="AP50" s="1312"/>
      <c r="AQ50" s="1312"/>
      <c r="AR50" s="1312"/>
      <c r="AS50" s="1312"/>
      <c r="AT50" s="1312"/>
    </row>
    <row r="51" spans="2:46" s="1313" customFormat="1" ht="27.75" customHeight="1" x14ac:dyDescent="0.2">
      <c r="B51" s="1318" t="s">
        <v>35</v>
      </c>
      <c r="C51" s="636">
        <v>0</v>
      </c>
      <c r="D51" s="636">
        <v>13.570654148378377</v>
      </c>
      <c r="E51" s="636">
        <v>-13.570654148378377</v>
      </c>
      <c r="F51" s="636">
        <v>0</v>
      </c>
      <c r="G51" s="636">
        <v>7.5841923783423457</v>
      </c>
      <c r="H51" s="636">
        <v>-7.5841923783423457</v>
      </c>
      <c r="I51" s="636">
        <v>0</v>
      </c>
      <c r="J51" s="636">
        <v>2.7351453313898655</v>
      </c>
      <c r="K51" s="635">
        <v>-2.7351453313898655</v>
      </c>
      <c r="L51" s="636">
        <v>0</v>
      </c>
      <c r="M51" s="636">
        <v>2.3986301384157986</v>
      </c>
      <c r="N51" s="636">
        <v>-2.3986301384157986</v>
      </c>
      <c r="O51" s="636">
        <v>0</v>
      </c>
      <c r="P51" s="636">
        <v>7.0265758509174319</v>
      </c>
      <c r="Q51" s="636">
        <v>-7.0265758509174319</v>
      </c>
      <c r="R51" s="636">
        <v>0</v>
      </c>
      <c r="S51" s="636">
        <v>7.7260000000000002E-3</v>
      </c>
      <c r="T51" s="636">
        <v>-7.7260000000000002E-3</v>
      </c>
      <c r="U51" s="1320" t="s">
        <v>1314</v>
      </c>
      <c r="V51" s="1312"/>
      <c r="W51" s="1312"/>
      <c r="X51" s="1312"/>
      <c r="Y51" s="1312"/>
      <c r="Z51" s="1312"/>
      <c r="AA51" s="1312"/>
      <c r="AB51" s="1312"/>
      <c r="AC51" s="1312"/>
      <c r="AD51" s="1312"/>
      <c r="AE51" s="1312"/>
      <c r="AF51" s="1312"/>
      <c r="AG51" s="1312"/>
      <c r="AH51" s="1312"/>
      <c r="AI51" s="1312"/>
      <c r="AJ51" s="1312"/>
      <c r="AK51" s="1312"/>
      <c r="AL51" s="1312"/>
      <c r="AM51" s="1312"/>
      <c r="AN51" s="1312"/>
      <c r="AO51" s="1312"/>
      <c r="AP51" s="1312"/>
      <c r="AQ51" s="1312"/>
      <c r="AR51" s="1312"/>
      <c r="AS51" s="1312"/>
      <c r="AT51" s="1312"/>
    </row>
    <row r="52" spans="2:46" s="1313" customFormat="1" ht="9.75" customHeight="1" x14ac:dyDescent="0.2">
      <c r="B52" s="1315"/>
      <c r="C52" s="636"/>
      <c r="D52" s="636"/>
      <c r="E52" s="636"/>
      <c r="F52" s="636"/>
      <c r="G52" s="636"/>
      <c r="H52" s="636"/>
      <c r="I52" s="636"/>
      <c r="J52" s="636"/>
      <c r="K52" s="635"/>
      <c r="L52" s="636"/>
      <c r="M52" s="636"/>
      <c r="N52" s="636"/>
      <c r="O52" s="636"/>
      <c r="P52" s="636"/>
      <c r="Q52" s="636"/>
      <c r="R52" s="636"/>
      <c r="S52" s="636"/>
      <c r="T52" s="636"/>
      <c r="U52" s="592"/>
      <c r="V52" s="1312"/>
      <c r="W52" s="1312"/>
      <c r="X52" s="1312"/>
      <c r="Y52" s="1312"/>
      <c r="Z52" s="1312"/>
      <c r="AA52" s="1312"/>
      <c r="AB52" s="1312"/>
      <c r="AC52" s="1312"/>
      <c r="AD52" s="1312"/>
      <c r="AE52" s="1312"/>
      <c r="AF52" s="1312"/>
      <c r="AG52" s="1312"/>
      <c r="AH52" s="1312"/>
      <c r="AI52" s="1312"/>
      <c r="AJ52" s="1312"/>
      <c r="AK52" s="1312"/>
      <c r="AL52" s="1312"/>
      <c r="AM52" s="1312"/>
      <c r="AN52" s="1312"/>
      <c r="AO52" s="1312"/>
      <c r="AP52" s="1312"/>
      <c r="AQ52" s="1312"/>
      <c r="AR52" s="1312"/>
      <c r="AS52" s="1312"/>
      <c r="AT52" s="1312"/>
    </row>
    <row r="53" spans="2:46" s="1313" customFormat="1" ht="27.75" customHeight="1" x14ac:dyDescent="0.2">
      <c r="B53" s="609" t="s">
        <v>586</v>
      </c>
      <c r="C53" s="632">
        <v>209.13813885608067</v>
      </c>
      <c r="D53" s="632">
        <v>6.0528426757228395</v>
      </c>
      <c r="E53" s="632">
        <v>203.08529618035783</v>
      </c>
      <c r="F53" s="632">
        <v>72.370144039229004</v>
      </c>
      <c r="G53" s="632">
        <v>3.6765118840060458</v>
      </c>
      <c r="H53" s="632">
        <v>68.693632155222957</v>
      </c>
      <c r="I53" s="632">
        <v>90.802671933943017</v>
      </c>
      <c r="J53" s="632">
        <v>11.133617449309238</v>
      </c>
      <c r="K53" s="631">
        <v>79.66905448463379</v>
      </c>
      <c r="L53" s="632">
        <v>58.266429025838207</v>
      </c>
      <c r="M53" s="632">
        <v>4.7582469564519227</v>
      </c>
      <c r="N53" s="632">
        <v>53.508182069386287</v>
      </c>
      <c r="O53" s="632">
        <v>86.558231271213373</v>
      </c>
      <c r="P53" s="632">
        <v>14.63814795289661</v>
      </c>
      <c r="Q53" s="632">
        <v>71.92008331831677</v>
      </c>
      <c r="R53" s="632">
        <v>50.614837062103391</v>
      </c>
      <c r="S53" s="632">
        <v>15.434519285997169</v>
      </c>
      <c r="T53" s="632">
        <v>35.180317776106222</v>
      </c>
      <c r="U53" s="553" t="s">
        <v>1059</v>
      </c>
      <c r="V53" s="1312"/>
      <c r="W53" s="1312"/>
      <c r="X53" s="1312"/>
      <c r="Y53" s="1312"/>
      <c r="Z53" s="1312"/>
      <c r="AA53" s="1312"/>
      <c r="AB53" s="1312"/>
      <c r="AC53" s="1312"/>
      <c r="AD53" s="1312"/>
      <c r="AE53" s="1312"/>
      <c r="AF53" s="1312"/>
      <c r="AG53" s="1312"/>
      <c r="AH53" s="1312"/>
      <c r="AI53" s="1312"/>
      <c r="AJ53" s="1312"/>
      <c r="AK53" s="1312"/>
      <c r="AL53" s="1312"/>
      <c r="AM53" s="1312"/>
      <c r="AN53" s="1312"/>
      <c r="AO53" s="1312"/>
      <c r="AP53" s="1312"/>
      <c r="AQ53" s="1312"/>
      <c r="AR53" s="1312"/>
      <c r="AS53" s="1312"/>
      <c r="AT53" s="1312"/>
    </row>
    <row r="54" spans="2:46" s="1313" customFormat="1" ht="27.75" customHeight="1" x14ac:dyDescent="0.2">
      <c r="B54" s="610" t="s">
        <v>394</v>
      </c>
      <c r="C54" s="636">
        <v>81.153902989809993</v>
      </c>
      <c r="D54" s="636">
        <v>4.1843742829552975</v>
      </c>
      <c r="E54" s="636">
        <v>76.969528706854689</v>
      </c>
      <c r="F54" s="636">
        <v>39.774336202999997</v>
      </c>
      <c r="G54" s="636">
        <v>2.3206059838530479</v>
      </c>
      <c r="H54" s="636">
        <v>37.453730219146948</v>
      </c>
      <c r="I54" s="636">
        <v>14.707223069175001</v>
      </c>
      <c r="J54" s="636">
        <v>1.8897662131527051</v>
      </c>
      <c r="K54" s="635">
        <v>12.817456856022297</v>
      </c>
      <c r="L54" s="636">
        <v>41.6</v>
      </c>
      <c r="M54" s="636">
        <v>1.7152077883597903</v>
      </c>
      <c r="N54" s="636">
        <v>39.88479221164021</v>
      </c>
      <c r="O54" s="636">
        <v>53.615663746679992</v>
      </c>
      <c r="P54" s="636">
        <v>7.0065921643835622</v>
      </c>
      <c r="Q54" s="636">
        <v>46.60907158229643</v>
      </c>
      <c r="R54" s="636">
        <v>5.0072787612749998</v>
      </c>
      <c r="S54" s="636">
        <v>10.288129894977168</v>
      </c>
      <c r="T54" s="636">
        <v>-5.2808511337021677</v>
      </c>
      <c r="U54" s="592" t="s">
        <v>1325</v>
      </c>
      <c r="V54" s="1312"/>
      <c r="W54" s="1312"/>
      <c r="X54" s="1312"/>
      <c r="Y54" s="1312"/>
      <c r="Z54" s="1312"/>
      <c r="AA54" s="1312"/>
      <c r="AB54" s="1312"/>
      <c r="AC54" s="1312"/>
      <c r="AD54" s="1312"/>
      <c r="AE54" s="1312"/>
      <c r="AF54" s="1312"/>
      <c r="AG54" s="1312"/>
      <c r="AH54" s="1312"/>
      <c r="AI54" s="1312"/>
      <c r="AJ54" s="1312"/>
      <c r="AK54" s="1312"/>
      <c r="AL54" s="1312"/>
      <c r="AM54" s="1312"/>
      <c r="AN54" s="1312"/>
      <c r="AO54" s="1312"/>
      <c r="AP54" s="1312"/>
      <c r="AQ54" s="1312"/>
      <c r="AR54" s="1312"/>
      <c r="AS54" s="1312"/>
      <c r="AT54" s="1312"/>
    </row>
    <row r="55" spans="2:46" s="1313" customFormat="1" ht="27.75" customHeight="1" x14ac:dyDescent="0.2">
      <c r="B55" s="610" t="s">
        <v>1334</v>
      </c>
      <c r="C55" s="636">
        <v>127.98423586627068</v>
      </c>
      <c r="D55" s="636">
        <v>1.8684683927675418</v>
      </c>
      <c r="E55" s="636">
        <v>126.11576747350314</v>
      </c>
      <c r="F55" s="636">
        <v>32.595807836229007</v>
      </c>
      <c r="G55" s="636">
        <v>1.3559059001529981</v>
      </c>
      <c r="H55" s="636">
        <v>31.239901936076009</v>
      </c>
      <c r="I55" s="636">
        <v>76.095448864768017</v>
      </c>
      <c r="J55" s="636">
        <v>9.2438512361565319</v>
      </c>
      <c r="K55" s="635">
        <v>66.851597628611486</v>
      </c>
      <c r="L55" s="636">
        <v>16.666429025838209</v>
      </c>
      <c r="M55" s="636">
        <v>3.0430391680921325</v>
      </c>
      <c r="N55" s="636">
        <v>13.623389857746076</v>
      </c>
      <c r="O55" s="636">
        <v>32.942567524533388</v>
      </c>
      <c r="P55" s="636">
        <v>7.6315557885130465</v>
      </c>
      <c r="Q55" s="636">
        <v>25.31101173602034</v>
      </c>
      <c r="R55" s="636">
        <v>45.607558300828394</v>
      </c>
      <c r="S55" s="636">
        <v>5.1463893910200005</v>
      </c>
      <c r="T55" s="636">
        <v>40.461168909808393</v>
      </c>
      <c r="U55" s="592" t="s">
        <v>1326</v>
      </c>
      <c r="V55" s="1312"/>
      <c r="W55" s="1312"/>
      <c r="X55" s="1312"/>
      <c r="Y55" s="1312"/>
      <c r="Z55" s="1312"/>
      <c r="AA55" s="1312"/>
      <c r="AB55" s="1312"/>
      <c r="AC55" s="1312"/>
      <c r="AD55" s="1312"/>
      <c r="AE55" s="1312"/>
      <c r="AF55" s="1312"/>
      <c r="AG55" s="1312"/>
      <c r="AH55" s="1312"/>
      <c r="AI55" s="1312"/>
      <c r="AJ55" s="1312"/>
      <c r="AK55" s="1312"/>
      <c r="AL55" s="1312"/>
      <c r="AM55" s="1312"/>
      <c r="AN55" s="1312"/>
      <c r="AO55" s="1312"/>
      <c r="AP55" s="1312"/>
      <c r="AQ55" s="1312"/>
      <c r="AR55" s="1312"/>
      <c r="AS55" s="1312"/>
      <c r="AT55" s="1312"/>
    </row>
    <row r="56" spans="2:46" s="1313" customFormat="1" ht="27.75" customHeight="1" x14ac:dyDescent="0.2">
      <c r="B56" s="1316" t="s">
        <v>745</v>
      </c>
      <c r="C56" s="636">
        <v>0</v>
      </c>
      <c r="D56" s="636">
        <v>0.76964287948980203</v>
      </c>
      <c r="E56" s="636">
        <v>-0.76964287948980203</v>
      </c>
      <c r="F56" s="636">
        <v>0</v>
      </c>
      <c r="G56" s="636">
        <v>0.37656937263906382</v>
      </c>
      <c r="H56" s="636">
        <v>-0.37656937263906382</v>
      </c>
      <c r="I56" s="636">
        <v>0</v>
      </c>
      <c r="J56" s="636">
        <v>1.6194281467032496</v>
      </c>
      <c r="K56" s="635">
        <v>-1.6194281467032496</v>
      </c>
      <c r="L56" s="636">
        <v>0</v>
      </c>
      <c r="M56" s="636">
        <v>0.68991395794364918</v>
      </c>
      <c r="N56" s="636">
        <v>-0.68991395794364918</v>
      </c>
      <c r="O56" s="636">
        <v>0</v>
      </c>
      <c r="P56" s="636">
        <v>1.2103981192660551</v>
      </c>
      <c r="Q56" s="636">
        <v>-1.2103981192660551</v>
      </c>
      <c r="R56" s="636">
        <v>0</v>
      </c>
      <c r="S56" s="636">
        <v>4.1039771689497719E-2</v>
      </c>
      <c r="T56" s="636">
        <v>-4.1039771689497719E-2</v>
      </c>
      <c r="U56" s="1320" t="s">
        <v>1327</v>
      </c>
      <c r="V56" s="1312"/>
      <c r="W56" s="1312"/>
      <c r="X56" s="1312"/>
      <c r="Y56" s="1312"/>
      <c r="Z56" s="1312"/>
      <c r="AA56" s="1312"/>
      <c r="AB56" s="1312"/>
      <c r="AC56" s="1312"/>
      <c r="AD56" s="1312"/>
      <c r="AE56" s="1312"/>
      <c r="AF56" s="1312"/>
      <c r="AG56" s="1312"/>
      <c r="AH56" s="1312"/>
      <c r="AI56" s="1312"/>
      <c r="AJ56" s="1312"/>
      <c r="AK56" s="1312"/>
      <c r="AL56" s="1312"/>
      <c r="AM56" s="1312"/>
      <c r="AN56" s="1312"/>
      <c r="AO56" s="1312"/>
      <c r="AP56" s="1312"/>
      <c r="AQ56" s="1312"/>
      <c r="AR56" s="1312"/>
      <c r="AS56" s="1312"/>
      <c r="AT56" s="1312"/>
    </row>
    <row r="57" spans="2:46" s="1313" customFormat="1" ht="27.75" customHeight="1" x14ac:dyDescent="0.2">
      <c r="B57" s="1316" t="s">
        <v>746</v>
      </c>
      <c r="C57" s="636">
        <v>127.98423586627068</v>
      </c>
      <c r="D57" s="636">
        <v>1.0988255132777398</v>
      </c>
      <c r="E57" s="636">
        <v>126.88541035299293</v>
      </c>
      <c r="F57" s="636">
        <v>32.595807836229007</v>
      </c>
      <c r="G57" s="636">
        <v>0.97933652751393419</v>
      </c>
      <c r="H57" s="636">
        <v>31.616471308715074</v>
      </c>
      <c r="I57" s="636">
        <v>76.095448864768017</v>
      </c>
      <c r="J57" s="636">
        <v>7.6244230894532823</v>
      </c>
      <c r="K57" s="635">
        <v>68.471025775314729</v>
      </c>
      <c r="L57" s="636">
        <v>16.666429025838209</v>
      </c>
      <c r="M57" s="636">
        <v>2.3531252101484834</v>
      </c>
      <c r="N57" s="636">
        <v>14.313303815689725</v>
      </c>
      <c r="O57" s="636">
        <v>32.942567524533388</v>
      </c>
      <c r="P57" s="636">
        <v>6.4211576692469912</v>
      </c>
      <c r="Q57" s="636">
        <v>26.521409855286397</v>
      </c>
      <c r="R57" s="636">
        <v>45.607558300828394</v>
      </c>
      <c r="S57" s="636">
        <v>5.1053496193305028</v>
      </c>
      <c r="T57" s="636">
        <v>40.502208681497891</v>
      </c>
      <c r="U57" s="1320" t="s">
        <v>1328</v>
      </c>
      <c r="V57" s="1312"/>
      <c r="W57" s="1312"/>
      <c r="X57" s="1312"/>
      <c r="Y57" s="1312"/>
      <c r="Z57" s="1312"/>
      <c r="AA57" s="1312"/>
      <c r="AB57" s="1312"/>
      <c r="AC57" s="1312"/>
      <c r="AD57" s="1312"/>
      <c r="AE57" s="1312"/>
      <c r="AF57" s="1312"/>
      <c r="AG57" s="1312"/>
      <c r="AH57" s="1312"/>
      <c r="AI57" s="1312"/>
      <c r="AJ57" s="1312"/>
      <c r="AK57" s="1312"/>
      <c r="AL57" s="1312"/>
      <c r="AM57" s="1312"/>
      <c r="AN57" s="1312"/>
      <c r="AO57" s="1312"/>
      <c r="AP57" s="1312"/>
      <c r="AQ57" s="1312"/>
      <c r="AR57" s="1312"/>
      <c r="AS57" s="1312"/>
      <c r="AT57" s="1312"/>
    </row>
    <row r="58" spans="2:46" s="626" customFormat="1" ht="9" customHeight="1" x14ac:dyDescent="0.7">
      <c r="B58" s="627"/>
      <c r="C58" s="629"/>
      <c r="D58" s="629"/>
      <c r="E58" s="629"/>
      <c r="F58" s="629"/>
      <c r="G58" s="629"/>
      <c r="H58" s="629"/>
      <c r="I58" s="629"/>
      <c r="J58" s="629"/>
      <c r="K58" s="628"/>
      <c r="L58" s="629"/>
      <c r="M58" s="629"/>
      <c r="N58" s="629"/>
      <c r="O58" s="629"/>
      <c r="P58" s="629"/>
      <c r="Q58" s="629"/>
      <c r="R58" s="629"/>
      <c r="S58" s="629"/>
      <c r="T58" s="629"/>
      <c r="U58" s="630"/>
      <c r="V58" s="633"/>
      <c r="W58" s="633"/>
      <c r="X58" s="633"/>
      <c r="Y58" s="633"/>
      <c r="Z58" s="633"/>
      <c r="AA58" s="633"/>
      <c r="AB58" s="633"/>
      <c r="AC58" s="633"/>
      <c r="AD58" s="633"/>
      <c r="AE58" s="633"/>
      <c r="AF58" s="633"/>
      <c r="AG58" s="633"/>
      <c r="AH58" s="633"/>
      <c r="AI58" s="633"/>
      <c r="AJ58" s="633"/>
      <c r="AK58" s="633"/>
      <c r="AL58" s="633"/>
      <c r="AM58" s="633"/>
      <c r="AN58" s="633"/>
      <c r="AO58" s="633"/>
      <c r="AP58" s="633"/>
      <c r="AQ58" s="633"/>
      <c r="AR58" s="633"/>
      <c r="AS58" s="633"/>
      <c r="AT58" s="633"/>
    </row>
    <row r="59" spans="2:46" s="1313" customFormat="1" ht="27.75" customHeight="1" x14ac:dyDescent="0.2">
      <c r="B59" s="1323" t="s">
        <v>759</v>
      </c>
      <c r="C59" s="632">
        <v>1757.4879495887249</v>
      </c>
      <c r="D59" s="632">
        <v>179.55915318750309</v>
      </c>
      <c r="E59" s="632">
        <v>1577.9287964012217</v>
      </c>
      <c r="F59" s="632">
        <v>2529.7487526833202</v>
      </c>
      <c r="G59" s="632">
        <v>66.96794526193392</v>
      </c>
      <c r="H59" s="632">
        <v>2462.7808074213863</v>
      </c>
      <c r="I59" s="632">
        <v>2421.5007851691253</v>
      </c>
      <c r="J59" s="632">
        <v>33.06068317146714</v>
      </c>
      <c r="K59" s="631">
        <v>2388.4401019976581</v>
      </c>
      <c r="L59" s="632">
        <v>3490.3214799505558</v>
      </c>
      <c r="M59" s="632">
        <v>30.353313939516564</v>
      </c>
      <c r="N59" s="632">
        <v>3459.9681660110391</v>
      </c>
      <c r="O59" s="632">
        <v>3892.1198887131059</v>
      </c>
      <c r="P59" s="632">
        <v>43.395458064171791</v>
      </c>
      <c r="Q59" s="632">
        <v>3848.7244306489342</v>
      </c>
      <c r="R59" s="632">
        <v>3163.0405218681631</v>
      </c>
      <c r="S59" s="632">
        <v>26.573339625242152</v>
      </c>
      <c r="T59" s="632">
        <v>3136.4671822429209</v>
      </c>
      <c r="U59" s="1326" t="s">
        <v>1060</v>
      </c>
      <c r="V59" s="1312"/>
      <c r="W59" s="1312"/>
      <c r="X59" s="1312"/>
      <c r="Y59" s="1312"/>
      <c r="Z59" s="1312"/>
      <c r="AA59" s="1312"/>
      <c r="AB59" s="1312"/>
      <c r="AC59" s="1312"/>
      <c r="AD59" s="1312"/>
      <c r="AE59" s="1312"/>
      <c r="AF59" s="1312"/>
      <c r="AG59" s="1312"/>
      <c r="AH59" s="1312"/>
      <c r="AI59" s="1312"/>
      <c r="AJ59" s="1312"/>
      <c r="AK59" s="1312"/>
      <c r="AL59" s="1312"/>
      <c r="AM59" s="1312"/>
      <c r="AN59" s="1312"/>
      <c r="AO59" s="1312"/>
      <c r="AP59" s="1312"/>
      <c r="AQ59" s="1312"/>
      <c r="AR59" s="1312"/>
      <c r="AS59" s="1312"/>
      <c r="AT59" s="1312"/>
    </row>
    <row r="60" spans="2:46" s="1313" customFormat="1" ht="27.75" customHeight="1" x14ac:dyDescent="0.2">
      <c r="B60" s="1324" t="s">
        <v>1202</v>
      </c>
      <c r="C60" s="636">
        <v>83.149201529631171</v>
      </c>
      <c r="D60" s="636">
        <v>13.172510349753924</v>
      </c>
      <c r="E60" s="636">
        <v>69.97669117987725</v>
      </c>
      <c r="F60" s="636">
        <v>85.523171452146173</v>
      </c>
      <c r="G60" s="636">
        <v>1.1301198832140795</v>
      </c>
      <c r="H60" s="636">
        <v>84.393051568932094</v>
      </c>
      <c r="I60" s="636">
        <v>36.628200452394729</v>
      </c>
      <c r="J60" s="636">
        <v>0.73518909772404373</v>
      </c>
      <c r="K60" s="635">
        <v>35.893011354670683</v>
      </c>
      <c r="L60" s="636">
        <v>58.71</v>
      </c>
      <c r="M60" s="636">
        <v>1.0476412548059413</v>
      </c>
      <c r="N60" s="636">
        <v>57.662358745194062</v>
      </c>
      <c r="O60" s="636">
        <v>141.19795090246839</v>
      </c>
      <c r="P60" s="636">
        <v>1.8048648190592684</v>
      </c>
      <c r="Q60" s="636">
        <v>139.39308608340912</v>
      </c>
      <c r="R60" s="636">
        <v>126.2135968301633</v>
      </c>
      <c r="S60" s="636">
        <v>2.343379078415146</v>
      </c>
      <c r="T60" s="636">
        <v>123.87021775174816</v>
      </c>
      <c r="U60" s="1327" t="s">
        <v>1341</v>
      </c>
      <c r="V60" s="1312"/>
      <c r="W60" s="1312"/>
      <c r="X60" s="1312"/>
      <c r="Y60" s="1312"/>
      <c r="Z60" s="1312"/>
      <c r="AA60" s="1312"/>
      <c r="AB60" s="1312"/>
      <c r="AC60" s="1312"/>
      <c r="AD60" s="1312"/>
      <c r="AE60" s="1312"/>
      <c r="AF60" s="1312"/>
      <c r="AG60" s="1312"/>
      <c r="AH60" s="1312"/>
      <c r="AI60" s="1312"/>
      <c r="AJ60" s="1312"/>
      <c r="AK60" s="1312"/>
      <c r="AL60" s="1312"/>
      <c r="AM60" s="1312"/>
      <c r="AN60" s="1312"/>
      <c r="AO60" s="1312"/>
      <c r="AP60" s="1312"/>
      <c r="AQ60" s="1312"/>
      <c r="AR60" s="1312"/>
      <c r="AS60" s="1312"/>
      <c r="AT60" s="1312"/>
    </row>
    <row r="61" spans="2:46" s="1313" customFormat="1" ht="27.75" customHeight="1" x14ac:dyDescent="0.2">
      <c r="B61" s="1324" t="s">
        <v>179</v>
      </c>
      <c r="C61" s="636">
        <v>1674.3387480590936</v>
      </c>
      <c r="D61" s="636">
        <v>166.38664283774915</v>
      </c>
      <c r="E61" s="636">
        <v>1507.9521052213445</v>
      </c>
      <c r="F61" s="636">
        <v>2444.2255812311741</v>
      </c>
      <c r="G61" s="636">
        <v>65.837825378719842</v>
      </c>
      <c r="H61" s="636">
        <v>2378.3877558524541</v>
      </c>
      <c r="I61" s="636">
        <v>2384.8725847167307</v>
      </c>
      <c r="J61" s="636">
        <v>32.325494073743094</v>
      </c>
      <c r="K61" s="635">
        <v>2352.5470906429878</v>
      </c>
      <c r="L61" s="636">
        <v>3431.6114799505558</v>
      </c>
      <c r="M61" s="636">
        <v>29.305672684710622</v>
      </c>
      <c r="N61" s="636">
        <v>3402.305807265845</v>
      </c>
      <c r="O61" s="636">
        <v>3750.9219378106377</v>
      </c>
      <c r="P61" s="636">
        <v>41.590593245112522</v>
      </c>
      <c r="Q61" s="636">
        <v>3709.3313445655253</v>
      </c>
      <c r="R61" s="636">
        <v>3036.8269250379999</v>
      </c>
      <c r="S61" s="636">
        <v>24.229960546827005</v>
      </c>
      <c r="T61" s="636">
        <v>3012.5969644911729</v>
      </c>
      <c r="U61" s="1327" t="s">
        <v>1340</v>
      </c>
      <c r="V61" s="1312"/>
      <c r="W61" s="1312"/>
      <c r="X61" s="1312"/>
      <c r="Y61" s="1312"/>
      <c r="Z61" s="1312"/>
      <c r="AA61" s="1312"/>
      <c r="AB61" s="1312"/>
      <c r="AC61" s="1312"/>
      <c r="AD61" s="1312"/>
      <c r="AE61" s="1312"/>
      <c r="AF61" s="1312"/>
      <c r="AG61" s="1312"/>
      <c r="AH61" s="1312"/>
      <c r="AI61" s="1312"/>
      <c r="AJ61" s="1312"/>
      <c r="AK61" s="1312"/>
      <c r="AL61" s="1312"/>
      <c r="AM61" s="1312"/>
      <c r="AN61" s="1312"/>
      <c r="AO61" s="1312"/>
      <c r="AP61" s="1312"/>
      <c r="AQ61" s="1312"/>
      <c r="AR61" s="1312"/>
      <c r="AS61" s="1312"/>
      <c r="AT61" s="1312"/>
    </row>
    <row r="62" spans="2:46" s="1313" customFormat="1" ht="27.75" customHeight="1" x14ac:dyDescent="0.2">
      <c r="B62" s="1325" t="s">
        <v>1337</v>
      </c>
      <c r="C62" s="636">
        <v>1158.2293619733914</v>
      </c>
      <c r="D62" s="636">
        <v>79.160431237376073</v>
      </c>
      <c r="E62" s="636">
        <v>1079.0689307360153</v>
      </c>
      <c r="F62" s="636">
        <v>1603.0724432876984</v>
      </c>
      <c r="G62" s="636">
        <v>61.855384258719837</v>
      </c>
      <c r="H62" s="636">
        <v>1541.2170590289786</v>
      </c>
      <c r="I62" s="636">
        <v>1697.1365792510908</v>
      </c>
      <c r="J62" s="636">
        <v>32.32549188985007</v>
      </c>
      <c r="K62" s="635">
        <v>1664.8110873612407</v>
      </c>
      <c r="L62" s="636">
        <v>2104.4879171461448</v>
      </c>
      <c r="M62" s="636">
        <v>27.785349684710621</v>
      </c>
      <c r="N62" s="636">
        <v>2076.7025674614342</v>
      </c>
      <c r="O62" s="636">
        <v>2405.2586099957671</v>
      </c>
      <c r="P62" s="636">
        <v>39.408684399382246</v>
      </c>
      <c r="Q62" s="636">
        <v>2365.8499255963848</v>
      </c>
      <c r="R62" s="636">
        <v>1650.8616029770542</v>
      </c>
      <c r="S62" s="636">
        <v>23.437597195881917</v>
      </c>
      <c r="T62" s="636">
        <v>1627.4240057811724</v>
      </c>
      <c r="U62" s="1328" t="s">
        <v>1342</v>
      </c>
      <c r="V62" s="1312"/>
      <c r="W62" s="1312"/>
      <c r="X62" s="1312"/>
      <c r="Y62" s="1312"/>
      <c r="Z62" s="1312"/>
      <c r="AA62" s="1312"/>
      <c r="AB62" s="1312"/>
      <c r="AC62" s="1312"/>
      <c r="AD62" s="1312"/>
      <c r="AE62" s="1312"/>
      <c r="AF62" s="1312"/>
      <c r="AG62" s="1312"/>
      <c r="AH62" s="1312"/>
      <c r="AI62" s="1312"/>
      <c r="AJ62" s="1312"/>
      <c r="AK62" s="1312"/>
      <c r="AL62" s="1312"/>
      <c r="AM62" s="1312"/>
      <c r="AN62" s="1312"/>
      <c r="AO62" s="1312"/>
      <c r="AP62" s="1312"/>
      <c r="AQ62" s="1312"/>
      <c r="AR62" s="1312"/>
      <c r="AS62" s="1312"/>
      <c r="AT62" s="1312"/>
    </row>
    <row r="63" spans="2:46" s="1313" customFormat="1" ht="27.75" customHeight="1" x14ac:dyDescent="0.2">
      <c r="B63" s="1325" t="s">
        <v>1338</v>
      </c>
      <c r="C63" s="636">
        <v>516.10938608570234</v>
      </c>
      <c r="D63" s="636">
        <v>87.226211600373077</v>
      </c>
      <c r="E63" s="636">
        <v>428.88317448532928</v>
      </c>
      <c r="F63" s="636">
        <v>841.15313794347583</v>
      </c>
      <c r="G63" s="636">
        <v>3.9824411200000003</v>
      </c>
      <c r="H63" s="636">
        <v>837.17069682347585</v>
      </c>
      <c r="I63" s="636">
        <v>687.73600546563978</v>
      </c>
      <c r="J63" s="636">
        <v>2.1838930249999995E-6</v>
      </c>
      <c r="K63" s="635">
        <v>687.73600328174678</v>
      </c>
      <c r="L63" s="636">
        <v>1327.123562804411</v>
      </c>
      <c r="M63" s="636">
        <v>1.5203230000000001</v>
      </c>
      <c r="N63" s="636">
        <v>1325.603239804411</v>
      </c>
      <c r="O63" s="636">
        <v>1345.6633278148706</v>
      </c>
      <c r="P63" s="636">
        <v>2.1819088457302751</v>
      </c>
      <c r="Q63" s="636">
        <v>1343.4814189691403</v>
      </c>
      <c r="R63" s="636">
        <v>1385.9653220609455</v>
      </c>
      <c r="S63" s="636">
        <v>0.7923633509450877</v>
      </c>
      <c r="T63" s="636">
        <v>1385.1729587100003</v>
      </c>
      <c r="U63" s="1328" t="s">
        <v>1339</v>
      </c>
      <c r="V63" s="1312"/>
      <c r="W63" s="1312"/>
      <c r="X63" s="1312"/>
      <c r="Y63" s="1312"/>
      <c r="Z63" s="1312"/>
      <c r="AA63" s="1312"/>
      <c r="AB63" s="1312"/>
      <c r="AC63" s="1312"/>
      <c r="AD63" s="1312"/>
      <c r="AE63" s="1312"/>
      <c r="AF63" s="1312"/>
      <c r="AG63" s="1312"/>
      <c r="AH63" s="1312"/>
      <c r="AI63" s="1312"/>
      <c r="AJ63" s="1312"/>
      <c r="AK63" s="1312"/>
      <c r="AL63" s="1312"/>
      <c r="AM63" s="1312"/>
      <c r="AN63" s="1312"/>
      <c r="AO63" s="1312"/>
      <c r="AP63" s="1312"/>
      <c r="AQ63" s="1312"/>
      <c r="AR63" s="1312"/>
      <c r="AS63" s="1312"/>
      <c r="AT63" s="1312"/>
    </row>
    <row r="64" spans="2:46" s="626" customFormat="1" ht="15" customHeight="1" thickBot="1" x14ac:dyDescent="0.75">
      <c r="B64" s="637"/>
      <c r="C64" s="1618"/>
      <c r="D64" s="1618"/>
      <c r="E64" s="1618"/>
      <c r="F64" s="1618"/>
      <c r="G64" s="1618"/>
      <c r="H64" s="1618"/>
      <c r="I64" s="1618"/>
      <c r="J64" s="1618"/>
      <c r="K64" s="1526"/>
      <c r="L64" s="1618"/>
      <c r="M64" s="1618"/>
      <c r="N64" s="1618"/>
      <c r="O64" s="1618"/>
      <c r="P64" s="1618"/>
      <c r="Q64" s="1618"/>
      <c r="R64" s="1618"/>
      <c r="S64" s="1618"/>
      <c r="T64" s="1618"/>
      <c r="U64" s="638"/>
      <c r="V64" s="633"/>
      <c r="W64" s="633"/>
      <c r="X64" s="633"/>
      <c r="Y64" s="633"/>
      <c r="Z64" s="633"/>
      <c r="AA64" s="633"/>
    </row>
    <row r="65" spans="2:24" ht="13.5" customHeight="1" thickTop="1" x14ac:dyDescent="0.5">
      <c r="B65" s="152"/>
      <c r="C65" s="153"/>
      <c r="D65" s="153"/>
      <c r="E65" s="153"/>
      <c r="F65" s="153"/>
      <c r="G65" s="153"/>
      <c r="H65" s="153"/>
      <c r="I65" s="153"/>
      <c r="J65" s="153"/>
      <c r="K65" s="153"/>
      <c r="L65" s="153"/>
      <c r="M65" s="153"/>
      <c r="N65" s="153"/>
      <c r="O65" s="153"/>
      <c r="P65" s="153"/>
      <c r="Q65" s="153"/>
      <c r="R65" s="153"/>
      <c r="S65" s="153"/>
      <c r="T65" s="153"/>
      <c r="U65" s="115"/>
      <c r="V65" s="149"/>
      <c r="W65" s="149"/>
      <c r="X65" s="149"/>
    </row>
    <row r="66" spans="2:24" s="645" customFormat="1" ht="22.5" x14ac:dyDescent="0.5">
      <c r="B66" s="649" t="s">
        <v>1719</v>
      </c>
      <c r="C66" s="646"/>
      <c r="D66" s="646"/>
      <c r="E66" s="646"/>
      <c r="F66" s="646"/>
      <c r="G66" s="646"/>
      <c r="H66" s="646"/>
      <c r="I66" s="646"/>
      <c r="J66" s="646"/>
      <c r="K66" s="646"/>
      <c r="L66" s="646"/>
      <c r="M66" s="646"/>
      <c r="N66" s="646"/>
      <c r="O66" s="646"/>
      <c r="P66" s="646"/>
      <c r="Q66" s="646"/>
      <c r="R66" s="646"/>
      <c r="S66" s="646"/>
      <c r="T66" s="646"/>
      <c r="U66" s="594" t="s">
        <v>1721</v>
      </c>
      <c r="V66" s="647"/>
      <c r="W66" s="647"/>
      <c r="X66" s="647"/>
    </row>
    <row r="67" spans="2:24" s="648" customFormat="1" ht="18.75" customHeight="1" x14ac:dyDescent="0.5">
      <c r="B67" s="1916" t="s">
        <v>1943</v>
      </c>
      <c r="C67" s="1916"/>
      <c r="D67" s="1916"/>
      <c r="E67" s="1916"/>
      <c r="F67" s="1916"/>
      <c r="G67" s="1916"/>
      <c r="H67" s="1916"/>
      <c r="I67" s="1916"/>
      <c r="J67" s="1916"/>
      <c r="K67" s="1916"/>
      <c r="L67" s="1926" t="s">
        <v>1944</v>
      </c>
      <c r="M67" s="1926"/>
      <c r="N67" s="1926"/>
      <c r="O67" s="1926"/>
      <c r="P67" s="1926"/>
      <c r="Q67" s="1926"/>
      <c r="R67" s="1926"/>
      <c r="S67" s="1926"/>
      <c r="T67" s="1926"/>
      <c r="U67" s="1926"/>
      <c r="V67" s="647"/>
      <c r="W67" s="647"/>
      <c r="X67" s="647"/>
    </row>
    <row r="68" spans="2:24" ht="23.25" x14ac:dyDescent="0.5">
      <c r="V68" s="149"/>
      <c r="W68" s="149"/>
      <c r="X68" s="149"/>
    </row>
    <row r="69" spans="2:24" ht="23.25" x14ac:dyDescent="0.5">
      <c r="B69" s="143"/>
      <c r="V69" s="149"/>
      <c r="W69" s="149"/>
      <c r="X69" s="149"/>
    </row>
    <row r="70" spans="2:24" ht="30.75" x14ac:dyDescent="0.7">
      <c r="C70" s="1374"/>
      <c r="D70" s="1374"/>
      <c r="E70" s="1374"/>
      <c r="F70" s="1374"/>
      <c r="G70" s="1374"/>
      <c r="H70" s="1374"/>
      <c r="I70" s="1374"/>
      <c r="J70" s="1374"/>
      <c r="K70" s="1374"/>
      <c r="L70" s="1374"/>
      <c r="M70" s="1374"/>
      <c r="N70" s="1374"/>
      <c r="O70" s="1374"/>
      <c r="P70" s="1374"/>
      <c r="Q70" s="1374"/>
      <c r="R70" s="1374"/>
      <c r="S70" s="1374"/>
      <c r="T70" s="1374"/>
      <c r="V70" s="149"/>
      <c r="W70" s="149"/>
      <c r="X70" s="149"/>
    </row>
    <row r="71" spans="2:24" ht="30.75" x14ac:dyDescent="0.7">
      <c r="B71" s="50"/>
      <c r="C71" s="1374"/>
      <c r="D71" s="1374"/>
      <c r="E71" s="1374"/>
      <c r="F71" s="1374"/>
      <c r="G71" s="1374"/>
      <c r="H71" s="1374"/>
      <c r="I71" s="1374"/>
      <c r="J71" s="1374"/>
      <c r="K71" s="1374"/>
      <c r="L71" s="1374"/>
      <c r="M71" s="1374"/>
      <c r="N71" s="1374"/>
      <c r="O71" s="1374"/>
      <c r="P71" s="1374"/>
      <c r="Q71" s="1374"/>
      <c r="R71" s="1374"/>
      <c r="S71" s="1374"/>
      <c r="T71" s="1374"/>
      <c r="V71" s="149"/>
      <c r="W71" s="149"/>
      <c r="X71" s="149"/>
    </row>
    <row r="72" spans="2:24" ht="30.75" x14ac:dyDescent="0.7">
      <c r="B72" s="50"/>
      <c r="C72" s="1374"/>
      <c r="D72" s="1374"/>
      <c r="E72" s="1374"/>
      <c r="F72" s="1374"/>
      <c r="G72" s="1374"/>
      <c r="H72" s="1374"/>
      <c r="I72" s="1374"/>
      <c r="J72" s="1374"/>
      <c r="K72" s="1374"/>
      <c r="L72" s="1374"/>
      <c r="M72" s="1374"/>
      <c r="N72" s="1374"/>
      <c r="O72" s="1374"/>
      <c r="P72" s="1374"/>
      <c r="Q72" s="1374"/>
      <c r="R72" s="1374"/>
      <c r="S72" s="1374"/>
      <c r="T72" s="1374"/>
      <c r="V72" s="149"/>
      <c r="W72" s="149"/>
      <c r="X72" s="149"/>
    </row>
    <row r="73" spans="2:24" ht="30.75" x14ac:dyDescent="0.7">
      <c r="B73" s="50"/>
      <c r="C73" s="1374"/>
      <c r="D73" s="1374"/>
      <c r="E73" s="1374"/>
      <c r="F73" s="1374"/>
      <c r="G73" s="1374"/>
      <c r="H73" s="1374"/>
      <c r="I73" s="1374"/>
      <c r="J73" s="1374"/>
      <c r="K73" s="1374"/>
      <c r="L73" s="1374"/>
      <c r="M73" s="1374"/>
      <c r="N73" s="1374"/>
      <c r="O73" s="1374"/>
      <c r="P73" s="1374"/>
      <c r="Q73" s="1374"/>
      <c r="R73" s="1374"/>
      <c r="S73" s="1374"/>
      <c r="T73" s="1374"/>
      <c r="V73" s="149"/>
      <c r="W73" s="149"/>
      <c r="X73" s="149"/>
    </row>
    <row r="74" spans="2:24" ht="30.75" x14ac:dyDescent="0.7">
      <c r="B74" s="50"/>
      <c r="C74" s="1374"/>
      <c r="D74" s="1374"/>
      <c r="E74" s="1374"/>
      <c r="F74" s="1374"/>
      <c r="G74" s="1374"/>
      <c r="H74" s="1374"/>
      <c r="I74" s="1374"/>
      <c r="J74" s="1374"/>
      <c r="K74" s="1374"/>
      <c r="L74" s="1374"/>
      <c r="M74" s="1374"/>
      <c r="N74" s="1374"/>
      <c r="O74" s="1374"/>
      <c r="P74" s="1374"/>
      <c r="Q74" s="1374"/>
      <c r="R74" s="1374"/>
      <c r="S74" s="1374"/>
      <c r="T74" s="1374"/>
      <c r="V74" s="149"/>
      <c r="W74" s="149"/>
      <c r="X74" s="149"/>
    </row>
    <row r="75" spans="2:24" ht="30.75" x14ac:dyDescent="0.7">
      <c r="B75" s="50"/>
      <c r="C75" s="1374"/>
      <c r="D75" s="1374"/>
      <c r="E75" s="1374"/>
      <c r="F75" s="1374"/>
      <c r="G75" s="1374"/>
      <c r="H75" s="1374"/>
      <c r="I75" s="1374"/>
      <c r="J75" s="1374"/>
      <c r="K75" s="1374"/>
      <c r="L75" s="1374"/>
      <c r="M75" s="1374"/>
      <c r="N75" s="1374"/>
      <c r="O75" s="1374"/>
      <c r="P75" s="1374"/>
      <c r="Q75" s="1374"/>
      <c r="R75" s="1374"/>
      <c r="S75" s="1374"/>
      <c r="T75" s="1374"/>
      <c r="V75" s="149"/>
      <c r="W75" s="149"/>
      <c r="X75" s="149"/>
    </row>
    <row r="76" spans="2:24" ht="30.75" x14ac:dyDescent="0.7">
      <c r="B76" s="50"/>
      <c r="C76" s="1374"/>
      <c r="D76" s="1374"/>
      <c r="E76" s="1374"/>
      <c r="F76" s="1374"/>
      <c r="G76" s="1374"/>
      <c r="H76" s="1374"/>
      <c r="I76" s="1374"/>
      <c r="J76" s="1374"/>
      <c r="K76" s="1374"/>
      <c r="L76" s="1374"/>
      <c r="M76" s="1374"/>
      <c r="N76" s="1374"/>
      <c r="O76" s="1374"/>
      <c r="P76" s="1374"/>
      <c r="Q76" s="1374"/>
      <c r="R76" s="1374"/>
      <c r="S76" s="1374"/>
      <c r="T76" s="1374"/>
      <c r="V76" s="149"/>
      <c r="W76" s="149"/>
      <c r="X76" s="149"/>
    </row>
    <row r="77" spans="2:24" ht="30.75" x14ac:dyDescent="0.7">
      <c r="C77" s="1374"/>
      <c r="D77" s="1374"/>
      <c r="E77" s="1374"/>
      <c r="F77" s="1374"/>
      <c r="G77" s="1374"/>
      <c r="H77" s="1374"/>
      <c r="I77" s="1374"/>
      <c r="J77" s="1374"/>
      <c r="K77" s="1374"/>
      <c r="L77" s="1374"/>
      <c r="M77" s="1374"/>
      <c r="N77" s="1374"/>
      <c r="O77" s="1374"/>
      <c r="P77" s="1374"/>
      <c r="Q77" s="1374"/>
      <c r="R77" s="1374"/>
      <c r="S77" s="1374"/>
      <c r="T77" s="1374"/>
      <c r="V77" s="149"/>
      <c r="W77" s="149"/>
      <c r="X77" s="149"/>
    </row>
    <row r="78" spans="2:24" ht="30.75" x14ac:dyDescent="0.7">
      <c r="C78" s="1374"/>
      <c r="D78" s="1374"/>
      <c r="E78" s="1374"/>
      <c r="F78" s="1374"/>
      <c r="G78" s="1374"/>
      <c r="H78" s="1374"/>
      <c r="I78" s="1374"/>
      <c r="J78" s="1374"/>
      <c r="K78" s="1374"/>
      <c r="L78" s="1374"/>
      <c r="M78" s="1374"/>
      <c r="N78" s="1374"/>
      <c r="O78" s="1374"/>
      <c r="P78" s="1374"/>
      <c r="Q78" s="1374"/>
      <c r="R78" s="1374"/>
      <c r="S78" s="1374"/>
      <c r="T78" s="1374"/>
      <c r="V78" s="149"/>
      <c r="W78" s="149"/>
      <c r="X78" s="149"/>
    </row>
    <row r="79" spans="2:24" ht="30.75" x14ac:dyDescent="0.7">
      <c r="C79" s="1374"/>
      <c r="D79" s="1374"/>
      <c r="E79" s="1374"/>
      <c r="F79" s="1374"/>
      <c r="G79" s="1374"/>
      <c r="H79" s="1374"/>
      <c r="I79" s="1374"/>
      <c r="J79" s="1374"/>
      <c r="K79" s="1374"/>
      <c r="L79" s="1374"/>
      <c r="M79" s="1374"/>
      <c r="N79" s="1374"/>
      <c r="O79" s="1374"/>
      <c r="P79" s="1374"/>
      <c r="Q79" s="1374"/>
      <c r="R79" s="1374"/>
      <c r="S79" s="1374"/>
      <c r="T79" s="1374"/>
      <c r="V79" s="149"/>
      <c r="W79" s="149"/>
      <c r="X79" s="149"/>
    </row>
    <row r="80" spans="2:24" ht="30.75" x14ac:dyDescent="0.7">
      <c r="C80" s="1374"/>
      <c r="D80" s="1374"/>
      <c r="E80" s="1374"/>
      <c r="F80" s="1374"/>
      <c r="G80" s="1374"/>
      <c r="H80" s="1374"/>
      <c r="I80" s="1374"/>
      <c r="J80" s="1374"/>
      <c r="K80" s="1374"/>
      <c r="L80" s="1374"/>
      <c r="M80" s="1374"/>
      <c r="N80" s="1374"/>
      <c r="O80" s="1374"/>
      <c r="P80" s="1374"/>
      <c r="Q80" s="1374"/>
      <c r="R80" s="1374"/>
      <c r="S80" s="1374"/>
      <c r="T80" s="1374"/>
      <c r="V80" s="149"/>
      <c r="W80" s="149"/>
      <c r="X80" s="149"/>
    </row>
    <row r="81" spans="3:24" ht="30.75" x14ac:dyDescent="0.7">
      <c r="C81" s="1374"/>
      <c r="D81" s="1374"/>
      <c r="E81" s="1374"/>
      <c r="F81" s="1374"/>
      <c r="G81" s="1374"/>
      <c r="H81" s="1374"/>
      <c r="I81" s="1374"/>
      <c r="J81" s="1374"/>
      <c r="K81" s="1374"/>
      <c r="L81" s="1374"/>
      <c r="M81" s="1374"/>
      <c r="N81" s="1374"/>
      <c r="O81" s="1374"/>
      <c r="P81" s="1374"/>
      <c r="Q81" s="1374"/>
      <c r="R81" s="1374"/>
      <c r="S81" s="1374"/>
      <c r="T81" s="1374"/>
      <c r="V81" s="149"/>
      <c r="W81" s="149"/>
      <c r="X81" s="149"/>
    </row>
    <row r="82" spans="3:24" ht="30.75" x14ac:dyDescent="0.7">
      <c r="C82" s="1374"/>
      <c r="D82" s="1374"/>
      <c r="E82" s="1374"/>
      <c r="F82" s="1374"/>
      <c r="G82" s="1374"/>
      <c r="H82" s="1374"/>
      <c r="I82" s="1374"/>
      <c r="J82" s="1374"/>
      <c r="K82" s="1374"/>
      <c r="L82" s="1374"/>
      <c r="M82" s="1374"/>
      <c r="N82" s="1374"/>
      <c r="O82" s="1374"/>
      <c r="P82" s="1374"/>
      <c r="Q82" s="1374"/>
      <c r="R82" s="1374"/>
      <c r="S82" s="1374"/>
      <c r="T82" s="1374"/>
      <c r="V82" s="149"/>
      <c r="W82" s="149"/>
      <c r="X82" s="149"/>
    </row>
    <row r="83" spans="3:24" ht="30.75" x14ac:dyDescent="0.7">
      <c r="C83" s="1374"/>
      <c r="D83" s="1374"/>
      <c r="E83" s="1374"/>
      <c r="F83" s="1374"/>
      <c r="G83" s="1374"/>
      <c r="H83" s="1374"/>
      <c r="I83" s="1374"/>
      <c r="J83" s="1374"/>
      <c r="K83" s="1374"/>
      <c r="L83" s="1374"/>
      <c r="M83" s="1374"/>
      <c r="N83" s="1374"/>
      <c r="O83" s="1374"/>
      <c r="P83" s="1374"/>
      <c r="Q83" s="1374"/>
      <c r="R83" s="1374"/>
      <c r="S83" s="1374"/>
      <c r="T83" s="1374"/>
      <c r="V83" s="149"/>
      <c r="W83" s="149"/>
      <c r="X83" s="149"/>
    </row>
    <row r="84" spans="3:24" ht="30.75" x14ac:dyDescent="0.7">
      <c r="C84" s="1374"/>
      <c r="D84" s="1374"/>
      <c r="E84" s="1374"/>
      <c r="F84" s="1374"/>
      <c r="G84" s="1374"/>
      <c r="H84" s="1374"/>
      <c r="I84" s="1374"/>
      <c r="J84" s="1374"/>
      <c r="K84" s="1374"/>
      <c r="L84" s="1374"/>
      <c r="M84" s="1374"/>
      <c r="N84" s="1374"/>
      <c r="O84" s="1374"/>
      <c r="P84" s="1374"/>
      <c r="Q84" s="1374"/>
      <c r="R84" s="1374"/>
      <c r="S84" s="1374"/>
      <c r="T84" s="1374"/>
      <c r="V84" s="149"/>
      <c r="W84" s="149"/>
      <c r="X84" s="149"/>
    </row>
    <row r="85" spans="3:24" ht="30.75" x14ac:dyDescent="0.7">
      <c r="C85" s="1374"/>
      <c r="D85" s="1374"/>
      <c r="E85" s="1374"/>
      <c r="F85" s="1374"/>
      <c r="G85" s="1374"/>
      <c r="H85" s="1374"/>
      <c r="I85" s="1374"/>
      <c r="J85" s="1374"/>
      <c r="K85" s="1374"/>
      <c r="L85" s="1374"/>
      <c r="M85" s="1374"/>
      <c r="N85" s="1374"/>
      <c r="O85" s="1374"/>
      <c r="P85" s="1374"/>
      <c r="Q85" s="1374"/>
      <c r="R85" s="1374"/>
      <c r="S85" s="1374"/>
      <c r="T85" s="1374"/>
      <c r="V85" s="149"/>
      <c r="W85" s="149"/>
      <c r="X85" s="149"/>
    </row>
    <row r="86" spans="3:24" ht="30.75" x14ac:dyDescent="0.7">
      <c r="C86" s="1374"/>
      <c r="D86" s="1374"/>
      <c r="E86" s="1374"/>
      <c r="F86" s="1374"/>
      <c r="G86" s="1374"/>
      <c r="H86" s="1374"/>
      <c r="I86" s="1374"/>
      <c r="J86" s="1374"/>
      <c r="K86" s="1374"/>
      <c r="L86" s="1374"/>
      <c r="M86" s="1374"/>
      <c r="N86" s="1374"/>
      <c r="O86" s="1374"/>
      <c r="P86" s="1374"/>
      <c r="Q86" s="1374"/>
      <c r="R86" s="1374"/>
      <c r="S86" s="1374"/>
      <c r="T86" s="1374"/>
      <c r="V86" s="149"/>
      <c r="W86" s="149"/>
      <c r="X86" s="149"/>
    </row>
    <row r="87" spans="3:24" ht="30.75" x14ac:dyDescent="0.7">
      <c r="C87" s="1374"/>
      <c r="D87" s="1374"/>
      <c r="E87" s="1374"/>
      <c r="F87" s="1374"/>
      <c r="G87" s="1374"/>
      <c r="H87" s="1374"/>
      <c r="I87" s="1374"/>
      <c r="J87" s="1374"/>
      <c r="K87" s="1374"/>
      <c r="L87" s="1374"/>
      <c r="M87" s="1374"/>
      <c r="N87" s="1374"/>
      <c r="O87" s="1374"/>
      <c r="P87" s="1374"/>
      <c r="Q87" s="1374"/>
      <c r="R87" s="1374"/>
      <c r="S87" s="1374"/>
      <c r="T87" s="1374"/>
      <c r="V87" s="149"/>
      <c r="W87" s="149"/>
      <c r="X87" s="149"/>
    </row>
    <row r="88" spans="3:24" ht="30.75" x14ac:dyDescent="0.7">
      <c r="C88" s="1374"/>
      <c r="D88" s="1374"/>
      <c r="E88" s="1374"/>
      <c r="F88" s="1374"/>
      <c r="G88" s="1374"/>
      <c r="H88" s="1374"/>
      <c r="I88" s="1374"/>
      <c r="J88" s="1374"/>
      <c r="K88" s="1374"/>
      <c r="L88" s="1374"/>
      <c r="M88" s="1374"/>
      <c r="N88" s="1374"/>
      <c r="O88" s="1374"/>
      <c r="P88" s="1374"/>
      <c r="Q88" s="1374"/>
      <c r="R88" s="1374"/>
      <c r="S88" s="1374"/>
      <c r="T88" s="1374"/>
      <c r="V88" s="149"/>
      <c r="W88" s="149"/>
      <c r="X88" s="149"/>
    </row>
    <row r="89" spans="3:24" ht="30.75" x14ac:dyDescent="0.7">
      <c r="C89" s="1374"/>
      <c r="D89" s="1374"/>
      <c r="E89" s="1374"/>
      <c r="F89" s="1374"/>
      <c r="G89" s="1374"/>
      <c r="H89" s="1374"/>
      <c r="I89" s="1374"/>
      <c r="J89" s="1374"/>
      <c r="K89" s="1374"/>
      <c r="L89" s="1374"/>
      <c r="M89" s="1374"/>
      <c r="N89" s="1374"/>
      <c r="O89" s="1374"/>
      <c r="P89" s="1374"/>
      <c r="Q89" s="1374"/>
      <c r="R89" s="1374"/>
      <c r="S89" s="1374"/>
      <c r="T89" s="1374"/>
      <c r="V89" s="149"/>
      <c r="W89" s="149"/>
      <c r="X89" s="149"/>
    </row>
    <row r="90" spans="3:24" ht="30.75" x14ac:dyDescent="0.7">
      <c r="C90" s="1374"/>
      <c r="D90" s="1374"/>
      <c r="E90" s="1374"/>
      <c r="F90" s="1374"/>
      <c r="G90" s="1374"/>
      <c r="H90" s="1374"/>
      <c r="I90" s="1374"/>
      <c r="J90" s="1374"/>
      <c r="K90" s="1374"/>
      <c r="L90" s="1374"/>
      <c r="M90" s="1374"/>
      <c r="N90" s="1374"/>
      <c r="O90" s="1374"/>
      <c r="P90" s="1374"/>
      <c r="Q90" s="1374"/>
      <c r="R90" s="1374"/>
      <c r="S90" s="1374"/>
      <c r="T90" s="1374"/>
      <c r="V90" s="149"/>
      <c r="W90" s="149"/>
      <c r="X90" s="149"/>
    </row>
    <row r="91" spans="3:24" ht="30.75" x14ac:dyDescent="0.7">
      <c r="C91" s="1374"/>
      <c r="D91" s="1374"/>
      <c r="E91" s="1374"/>
      <c r="F91" s="1374"/>
      <c r="G91" s="1374"/>
      <c r="H91" s="1374"/>
      <c r="I91" s="1374"/>
      <c r="J91" s="1374"/>
      <c r="K91" s="1374"/>
      <c r="L91" s="1374"/>
      <c r="M91" s="1374"/>
      <c r="N91" s="1374"/>
      <c r="O91" s="1374"/>
      <c r="P91" s="1374"/>
      <c r="Q91" s="1374"/>
      <c r="R91" s="1374"/>
      <c r="S91" s="1374"/>
      <c r="T91" s="1374"/>
      <c r="V91" s="149"/>
      <c r="W91" s="149"/>
      <c r="X91" s="149"/>
    </row>
    <row r="92" spans="3:24" ht="30.75" x14ac:dyDescent="0.7">
      <c r="C92" s="1374"/>
      <c r="D92" s="1374"/>
      <c r="E92" s="1374"/>
      <c r="F92" s="1374"/>
      <c r="G92" s="1374"/>
      <c r="H92" s="1374"/>
      <c r="I92" s="1374"/>
      <c r="J92" s="1374"/>
      <c r="K92" s="1374"/>
      <c r="L92" s="1374"/>
      <c r="M92" s="1374"/>
      <c r="N92" s="1374"/>
      <c r="O92" s="1374"/>
      <c r="P92" s="1374"/>
      <c r="Q92" s="1374"/>
      <c r="R92" s="1374"/>
      <c r="S92" s="1374"/>
      <c r="T92" s="1374"/>
      <c r="V92" s="149"/>
      <c r="W92" s="149"/>
      <c r="X92" s="149"/>
    </row>
    <row r="93" spans="3:24" ht="30.75" x14ac:dyDescent="0.7">
      <c r="C93" s="1374"/>
      <c r="D93" s="1374"/>
      <c r="E93" s="1374"/>
      <c r="F93" s="1374"/>
      <c r="G93" s="1374"/>
      <c r="H93" s="1374"/>
      <c r="I93" s="1374"/>
      <c r="J93" s="1374"/>
      <c r="K93" s="1374"/>
      <c r="L93" s="1374"/>
      <c r="M93" s="1374"/>
      <c r="N93" s="1374"/>
      <c r="O93" s="1374"/>
      <c r="P93" s="1374"/>
      <c r="Q93" s="1374"/>
      <c r="R93" s="1374"/>
      <c r="S93" s="1374"/>
      <c r="T93" s="1374"/>
      <c r="V93" s="149"/>
      <c r="W93" s="149"/>
      <c r="X93" s="149"/>
    </row>
    <row r="94" spans="3:24" ht="30.75" x14ac:dyDescent="0.7">
      <c r="C94" s="1374"/>
      <c r="D94" s="1374"/>
      <c r="E94" s="1374"/>
      <c r="F94" s="1374"/>
      <c r="G94" s="1374"/>
      <c r="H94" s="1374"/>
      <c r="I94" s="1374"/>
      <c r="J94" s="1374"/>
      <c r="K94" s="1374"/>
      <c r="L94" s="1374"/>
      <c r="M94" s="1374"/>
      <c r="N94" s="1374"/>
      <c r="O94" s="1374"/>
      <c r="P94" s="1374"/>
      <c r="Q94" s="1374"/>
      <c r="R94" s="1374"/>
      <c r="S94" s="1374"/>
      <c r="T94" s="1374"/>
      <c r="V94" s="149"/>
      <c r="W94" s="149"/>
      <c r="X94" s="149"/>
    </row>
    <row r="95" spans="3:24" ht="30.75" x14ac:dyDescent="0.7">
      <c r="C95" s="1374"/>
      <c r="D95" s="1374"/>
      <c r="E95" s="1374"/>
      <c r="F95" s="1374"/>
      <c r="G95" s="1374"/>
      <c r="H95" s="1374"/>
      <c r="I95" s="1374"/>
      <c r="J95" s="1374"/>
      <c r="K95" s="1374"/>
      <c r="L95" s="1374"/>
      <c r="M95" s="1374"/>
      <c r="N95" s="1374"/>
      <c r="O95" s="1374"/>
      <c r="P95" s="1374"/>
      <c r="Q95" s="1374"/>
      <c r="R95" s="1374"/>
      <c r="S95" s="1374"/>
      <c r="T95" s="1374"/>
      <c r="V95" s="149"/>
      <c r="W95" s="149"/>
      <c r="X95" s="149"/>
    </row>
    <row r="96" spans="3:24" ht="30.75" x14ac:dyDescent="0.7">
      <c r="C96" s="1374"/>
      <c r="D96" s="1374"/>
      <c r="E96" s="1374"/>
      <c r="F96" s="1374"/>
      <c r="G96" s="1374"/>
      <c r="H96" s="1374"/>
      <c r="I96" s="1374"/>
      <c r="J96" s="1374"/>
      <c r="K96" s="1374"/>
      <c r="L96" s="1374"/>
      <c r="M96" s="1374"/>
      <c r="N96" s="1374"/>
      <c r="O96" s="1374"/>
      <c r="P96" s="1374"/>
      <c r="Q96" s="1374"/>
      <c r="R96" s="1374"/>
      <c r="S96" s="1374"/>
      <c r="T96" s="1374"/>
      <c r="V96" s="149"/>
      <c r="W96" s="149"/>
      <c r="X96" s="149"/>
    </row>
    <row r="97" spans="3:24" ht="30.75" x14ac:dyDescent="0.7">
      <c r="C97" s="1374"/>
      <c r="D97" s="1374"/>
      <c r="E97" s="1374"/>
      <c r="F97" s="1374"/>
      <c r="G97" s="1374"/>
      <c r="H97" s="1374"/>
      <c r="I97" s="1374"/>
      <c r="J97" s="1374"/>
      <c r="K97" s="1374"/>
      <c r="L97" s="1374"/>
      <c r="M97" s="1374"/>
      <c r="N97" s="1374"/>
      <c r="O97" s="1374"/>
      <c r="P97" s="1374"/>
      <c r="Q97" s="1374"/>
      <c r="R97" s="1374"/>
      <c r="S97" s="1374"/>
      <c r="T97" s="1374"/>
      <c r="V97" s="149"/>
      <c r="W97" s="149"/>
      <c r="X97" s="149"/>
    </row>
    <row r="98" spans="3:24" ht="30.75" x14ac:dyDescent="0.7">
      <c r="C98" s="1374"/>
      <c r="D98" s="1374"/>
      <c r="E98" s="1374"/>
      <c r="F98" s="1374"/>
      <c r="G98" s="1374"/>
      <c r="H98" s="1374"/>
      <c r="I98" s="1374"/>
      <c r="J98" s="1374"/>
      <c r="K98" s="1374"/>
      <c r="L98" s="1374"/>
      <c r="M98" s="1374"/>
      <c r="N98" s="1374"/>
      <c r="O98" s="1374"/>
      <c r="P98" s="1374"/>
      <c r="Q98" s="1374"/>
      <c r="R98" s="1374"/>
      <c r="S98" s="1374"/>
      <c r="T98" s="1374"/>
      <c r="V98" s="149"/>
      <c r="W98" s="149"/>
      <c r="X98" s="149"/>
    </row>
    <row r="99" spans="3:24" ht="30.75" x14ac:dyDescent="0.7">
      <c r="C99" s="1374"/>
      <c r="D99" s="1374"/>
      <c r="E99" s="1374"/>
      <c r="F99" s="1374"/>
      <c r="G99" s="1374"/>
      <c r="H99" s="1374"/>
      <c r="I99" s="1374"/>
      <c r="J99" s="1374"/>
      <c r="K99" s="1374"/>
      <c r="L99" s="1374"/>
      <c r="M99" s="1374"/>
      <c r="N99" s="1374"/>
      <c r="O99" s="1374"/>
      <c r="P99" s="1374"/>
      <c r="Q99" s="1374"/>
      <c r="R99" s="1374"/>
      <c r="S99" s="1374"/>
      <c r="T99" s="1374"/>
      <c r="V99" s="149"/>
      <c r="W99" s="149"/>
      <c r="X99" s="149"/>
    </row>
    <row r="100" spans="3:24" ht="30.75" x14ac:dyDescent="0.7">
      <c r="C100" s="1374"/>
      <c r="D100" s="1374"/>
      <c r="E100" s="1374"/>
      <c r="F100" s="1374"/>
      <c r="G100" s="1374"/>
      <c r="H100" s="1374"/>
      <c r="I100" s="1374"/>
      <c r="J100" s="1374"/>
      <c r="K100" s="1374"/>
      <c r="L100" s="1374"/>
      <c r="M100" s="1374"/>
      <c r="N100" s="1374"/>
      <c r="O100" s="1374"/>
      <c r="P100" s="1374"/>
      <c r="Q100" s="1374"/>
      <c r="R100" s="1374"/>
      <c r="S100" s="1374"/>
      <c r="T100" s="1374"/>
      <c r="V100" s="149"/>
      <c r="W100" s="149"/>
      <c r="X100" s="149"/>
    </row>
    <row r="101" spans="3:24" ht="30.75" x14ac:dyDescent="0.7">
      <c r="C101" s="1374"/>
      <c r="D101" s="1374"/>
      <c r="E101" s="1374"/>
      <c r="F101" s="1374"/>
      <c r="G101" s="1374"/>
      <c r="H101" s="1374"/>
      <c r="I101" s="1374"/>
      <c r="J101" s="1374"/>
      <c r="K101" s="1374"/>
      <c r="L101" s="1374"/>
      <c r="M101" s="1374"/>
      <c r="N101" s="1374"/>
      <c r="O101" s="1374"/>
      <c r="P101" s="1374"/>
      <c r="Q101" s="1374"/>
      <c r="R101" s="1374"/>
      <c r="S101" s="1374"/>
      <c r="T101" s="1374"/>
      <c r="V101" s="149"/>
      <c r="W101" s="149"/>
      <c r="X101" s="149"/>
    </row>
    <row r="102" spans="3:24" ht="30.75" x14ac:dyDescent="0.7">
      <c r="C102" s="1374"/>
      <c r="D102" s="1374"/>
      <c r="E102" s="1374"/>
      <c r="F102" s="1374"/>
      <c r="G102" s="1374"/>
      <c r="H102" s="1374"/>
      <c r="I102" s="1374"/>
      <c r="J102" s="1374"/>
      <c r="K102" s="1374"/>
      <c r="L102" s="1374"/>
      <c r="M102" s="1374"/>
      <c r="N102" s="1374"/>
      <c r="O102" s="1374"/>
      <c r="P102" s="1374"/>
      <c r="Q102" s="1374"/>
      <c r="R102" s="1374"/>
      <c r="S102" s="1374"/>
      <c r="T102" s="1374"/>
      <c r="V102" s="149"/>
      <c r="W102" s="149"/>
      <c r="X102" s="149"/>
    </row>
    <row r="103" spans="3:24" ht="30.75" x14ac:dyDescent="0.7">
      <c r="C103" s="1374"/>
      <c r="D103" s="1374"/>
      <c r="E103" s="1374"/>
      <c r="F103" s="1374"/>
      <c r="G103" s="1374"/>
      <c r="H103" s="1374"/>
      <c r="I103" s="1374"/>
      <c r="J103" s="1374"/>
      <c r="K103" s="1374"/>
      <c r="L103" s="1374"/>
      <c r="M103" s="1374"/>
      <c r="N103" s="1374"/>
      <c r="O103" s="1374"/>
      <c r="P103" s="1374"/>
      <c r="Q103" s="1374"/>
      <c r="R103" s="1374"/>
      <c r="S103" s="1374"/>
      <c r="T103" s="1374"/>
      <c r="V103" s="149"/>
      <c r="W103" s="149"/>
      <c r="X103" s="149"/>
    </row>
    <row r="104" spans="3:24" ht="30.75" x14ac:dyDescent="0.7">
      <c r="C104" s="1374"/>
      <c r="D104" s="1374"/>
      <c r="E104" s="1374"/>
      <c r="F104" s="1374"/>
      <c r="G104" s="1374"/>
      <c r="H104" s="1374"/>
      <c r="I104" s="1374"/>
      <c r="J104" s="1374"/>
      <c r="K104" s="1374"/>
      <c r="L104" s="1374"/>
      <c r="M104" s="1374"/>
      <c r="N104" s="1374"/>
      <c r="O104" s="1374"/>
      <c r="P104" s="1374"/>
      <c r="Q104" s="1374"/>
      <c r="R104" s="1374"/>
      <c r="S104" s="1374"/>
      <c r="T104" s="1374"/>
      <c r="V104" s="149"/>
      <c r="W104" s="149"/>
      <c r="X104" s="149"/>
    </row>
    <row r="105" spans="3:24" ht="30.75" x14ac:dyDescent="0.7">
      <c r="C105" s="1374"/>
      <c r="D105" s="1374"/>
      <c r="E105" s="1374"/>
      <c r="F105" s="1374"/>
      <c r="G105" s="1374"/>
      <c r="H105" s="1374"/>
      <c r="I105" s="1374"/>
      <c r="J105" s="1374"/>
      <c r="K105" s="1374"/>
      <c r="L105" s="1374"/>
      <c r="M105" s="1374"/>
      <c r="N105" s="1374"/>
      <c r="O105" s="1374"/>
      <c r="P105" s="1374"/>
      <c r="Q105" s="1374"/>
      <c r="R105" s="1374"/>
      <c r="S105" s="1374"/>
      <c r="T105" s="1374"/>
      <c r="V105" s="149"/>
      <c r="W105" s="149"/>
      <c r="X105" s="149"/>
    </row>
    <row r="106" spans="3:24" ht="30.75" x14ac:dyDescent="0.7">
      <c r="C106" s="1374"/>
      <c r="D106" s="1374"/>
      <c r="E106" s="1374"/>
      <c r="F106" s="1374"/>
      <c r="G106" s="1374"/>
      <c r="H106" s="1374"/>
      <c r="I106" s="1374"/>
      <c r="J106" s="1374"/>
      <c r="K106" s="1374"/>
      <c r="L106" s="1374"/>
      <c r="M106" s="1374"/>
      <c r="N106" s="1374"/>
      <c r="O106" s="1374"/>
      <c r="P106" s="1374"/>
      <c r="Q106" s="1374"/>
      <c r="R106" s="1374"/>
      <c r="S106" s="1374"/>
      <c r="T106" s="1374"/>
      <c r="V106" s="149"/>
      <c r="W106" s="149"/>
      <c r="X106" s="149"/>
    </row>
    <row r="107" spans="3:24" ht="30.75" x14ac:dyDescent="0.7">
      <c r="C107" s="1374"/>
      <c r="D107" s="1374"/>
      <c r="E107" s="1374"/>
      <c r="F107" s="1374"/>
      <c r="G107" s="1374"/>
      <c r="H107" s="1374"/>
      <c r="I107" s="1374"/>
      <c r="J107" s="1374"/>
      <c r="K107" s="1374"/>
      <c r="L107" s="1374"/>
      <c r="M107" s="1374"/>
      <c r="N107" s="1374"/>
      <c r="O107" s="1374"/>
      <c r="P107" s="1374"/>
      <c r="Q107" s="1374"/>
      <c r="R107" s="1374"/>
      <c r="S107" s="1374"/>
      <c r="T107" s="1374"/>
      <c r="V107" s="149"/>
      <c r="W107" s="149"/>
      <c r="X107" s="149"/>
    </row>
    <row r="108" spans="3:24" ht="30.75" x14ac:dyDescent="0.7">
      <c r="C108" s="1374"/>
      <c r="D108" s="1374"/>
      <c r="E108" s="1374"/>
      <c r="F108" s="1374"/>
      <c r="G108" s="1374"/>
      <c r="H108" s="1374"/>
      <c r="I108" s="1374"/>
      <c r="J108" s="1374"/>
      <c r="K108" s="1374"/>
      <c r="L108" s="1374"/>
      <c r="M108" s="1374"/>
      <c r="N108" s="1374"/>
      <c r="O108" s="1374"/>
      <c r="P108" s="1374"/>
      <c r="Q108" s="1374"/>
      <c r="R108" s="1374"/>
      <c r="S108" s="1374"/>
      <c r="T108" s="1374"/>
      <c r="V108" s="149"/>
      <c r="W108" s="149"/>
      <c r="X108" s="149"/>
    </row>
    <row r="109" spans="3:24" ht="30.75" x14ac:dyDescent="0.7">
      <c r="C109" s="1374"/>
      <c r="D109" s="1374"/>
      <c r="E109" s="1374"/>
      <c r="F109" s="1374"/>
      <c r="G109" s="1374"/>
      <c r="H109" s="1374"/>
      <c r="I109" s="1374"/>
      <c r="J109" s="1374"/>
      <c r="K109" s="1374"/>
      <c r="L109" s="1374"/>
      <c r="M109" s="1374"/>
      <c r="N109" s="1374"/>
      <c r="O109" s="1374"/>
      <c r="P109" s="1374"/>
      <c r="Q109" s="1374"/>
      <c r="R109" s="1374"/>
      <c r="S109" s="1374"/>
      <c r="T109" s="1374"/>
      <c r="V109" s="149"/>
      <c r="W109" s="149"/>
      <c r="X109" s="149"/>
    </row>
    <row r="110" spans="3:24" ht="30.75" x14ac:dyDescent="0.7">
      <c r="C110" s="1374"/>
      <c r="D110" s="1374"/>
      <c r="E110" s="1374"/>
      <c r="F110" s="1374"/>
      <c r="G110" s="1374"/>
      <c r="H110" s="1374"/>
      <c r="I110" s="1374"/>
      <c r="J110" s="1374"/>
      <c r="K110" s="1374"/>
      <c r="L110" s="1374"/>
      <c r="M110" s="1374"/>
      <c r="N110" s="1374"/>
      <c r="O110" s="1374"/>
      <c r="P110" s="1374"/>
      <c r="Q110" s="1374"/>
      <c r="R110" s="1374"/>
      <c r="S110" s="1374"/>
      <c r="T110" s="1374"/>
      <c r="V110" s="149"/>
      <c r="W110" s="149"/>
      <c r="X110" s="149"/>
    </row>
    <row r="111" spans="3:24" ht="30.75" x14ac:dyDescent="0.7">
      <c r="C111" s="1374"/>
      <c r="D111" s="1374"/>
      <c r="E111" s="1374"/>
      <c r="F111" s="1374"/>
      <c r="G111" s="1374"/>
      <c r="H111" s="1374"/>
      <c r="I111" s="1374"/>
      <c r="J111" s="1374"/>
      <c r="K111" s="1374"/>
      <c r="L111" s="1374"/>
      <c r="M111" s="1374"/>
      <c r="N111" s="1374"/>
      <c r="O111" s="1374"/>
      <c r="P111" s="1374"/>
      <c r="Q111" s="1374"/>
      <c r="R111" s="1374"/>
      <c r="S111" s="1374"/>
      <c r="T111" s="1374"/>
      <c r="V111" s="149"/>
      <c r="W111" s="149"/>
      <c r="X111" s="149"/>
    </row>
    <row r="112" spans="3:24" ht="30.75" x14ac:dyDescent="0.7">
      <c r="C112" s="1374"/>
      <c r="D112" s="1374"/>
      <c r="E112" s="1374"/>
      <c r="F112" s="1374"/>
      <c r="G112" s="1374"/>
      <c r="H112" s="1374"/>
      <c r="I112" s="1374"/>
      <c r="J112" s="1374"/>
      <c r="K112" s="1374"/>
      <c r="L112" s="1374"/>
      <c r="M112" s="1374"/>
      <c r="N112" s="1374"/>
      <c r="O112" s="1374"/>
      <c r="P112" s="1374"/>
      <c r="Q112" s="1374"/>
      <c r="R112" s="1374"/>
      <c r="S112" s="1374"/>
      <c r="T112" s="1374"/>
      <c r="V112" s="149"/>
      <c r="W112" s="149"/>
      <c r="X112" s="149"/>
    </row>
    <row r="113" spans="3:24" ht="30.75" x14ac:dyDescent="0.7">
      <c r="C113" s="1374"/>
      <c r="D113" s="1374"/>
      <c r="E113" s="1374"/>
      <c r="F113" s="1374"/>
      <c r="G113" s="1374"/>
      <c r="H113" s="1374"/>
      <c r="I113" s="1374"/>
      <c r="J113" s="1374"/>
      <c r="K113" s="1374"/>
      <c r="L113" s="1374"/>
      <c r="M113" s="1374"/>
      <c r="N113" s="1374"/>
      <c r="O113" s="1374"/>
      <c r="P113" s="1374"/>
      <c r="Q113" s="1374"/>
      <c r="R113" s="1374"/>
      <c r="S113" s="1374"/>
      <c r="T113" s="1374"/>
      <c r="V113" s="149"/>
      <c r="W113" s="149"/>
      <c r="X113" s="149"/>
    </row>
    <row r="114" spans="3:24" ht="30.75" x14ac:dyDescent="0.7">
      <c r="C114" s="1374"/>
      <c r="D114" s="1374"/>
      <c r="E114" s="1374"/>
      <c r="F114" s="1374"/>
      <c r="G114" s="1374"/>
      <c r="H114" s="1374"/>
      <c r="I114" s="1374"/>
      <c r="J114" s="1374"/>
      <c r="K114" s="1374"/>
      <c r="L114" s="1374"/>
      <c r="M114" s="1374"/>
      <c r="N114" s="1374"/>
      <c r="O114" s="1374"/>
      <c r="P114" s="1374"/>
      <c r="Q114" s="1374"/>
      <c r="R114" s="1374"/>
      <c r="S114" s="1374"/>
      <c r="T114" s="1374"/>
      <c r="V114" s="149"/>
      <c r="W114" s="149"/>
      <c r="X114" s="149"/>
    </row>
    <row r="115" spans="3:24" ht="30.75" x14ac:dyDescent="0.7">
      <c r="C115" s="1374"/>
      <c r="D115" s="1374"/>
      <c r="E115" s="1374"/>
      <c r="F115" s="1374"/>
      <c r="G115" s="1374"/>
      <c r="H115" s="1374"/>
      <c r="I115" s="1374"/>
      <c r="J115" s="1374"/>
      <c r="K115" s="1374"/>
      <c r="L115" s="1374"/>
      <c r="M115" s="1374"/>
      <c r="N115" s="1374"/>
      <c r="O115" s="1374"/>
      <c r="P115" s="1374"/>
      <c r="Q115" s="1374"/>
      <c r="R115" s="1374"/>
      <c r="S115" s="1374"/>
      <c r="T115" s="1374"/>
      <c r="V115" s="149"/>
      <c r="W115" s="149"/>
      <c r="X115" s="149"/>
    </row>
    <row r="116" spans="3:24" ht="30.75" x14ac:dyDescent="0.7">
      <c r="C116" s="1374"/>
      <c r="D116" s="1374"/>
      <c r="E116" s="1374"/>
      <c r="F116" s="1374"/>
      <c r="G116" s="1374"/>
      <c r="H116" s="1374"/>
      <c r="I116" s="1374"/>
      <c r="J116" s="1374"/>
      <c r="K116" s="1374"/>
      <c r="L116" s="1374"/>
      <c r="M116" s="1374"/>
      <c r="N116" s="1374"/>
      <c r="O116" s="1374"/>
      <c r="P116" s="1374"/>
      <c r="Q116" s="1374"/>
      <c r="R116" s="1374"/>
      <c r="S116" s="1374"/>
      <c r="T116" s="1374"/>
      <c r="V116" s="149"/>
      <c r="W116" s="149"/>
      <c r="X116" s="149"/>
    </row>
    <row r="117" spans="3:24" ht="30.75" x14ac:dyDescent="0.7">
      <c r="C117" s="1374"/>
      <c r="D117" s="1374"/>
      <c r="E117" s="1374"/>
      <c r="F117" s="1374"/>
      <c r="G117" s="1374"/>
      <c r="H117" s="1374"/>
      <c r="I117" s="1374"/>
      <c r="J117" s="1374"/>
      <c r="K117" s="1374"/>
      <c r="L117" s="1374"/>
      <c r="M117" s="1374"/>
      <c r="N117" s="1374"/>
      <c r="O117" s="1374"/>
      <c r="P117" s="1374"/>
      <c r="Q117" s="1374"/>
      <c r="R117" s="1374"/>
      <c r="S117" s="1374"/>
      <c r="T117" s="1374"/>
      <c r="V117" s="149"/>
      <c r="W117" s="149"/>
      <c r="X117" s="149"/>
    </row>
    <row r="118" spans="3:24" ht="30.75" x14ac:dyDescent="0.7">
      <c r="C118" s="1374"/>
      <c r="D118" s="1374"/>
      <c r="E118" s="1374"/>
      <c r="F118" s="1374"/>
      <c r="G118" s="1374"/>
      <c r="H118" s="1374"/>
      <c r="I118" s="1374"/>
      <c r="J118" s="1374"/>
      <c r="K118" s="1374"/>
      <c r="L118" s="1374"/>
      <c r="M118" s="1374"/>
      <c r="N118" s="1374"/>
      <c r="O118" s="1374"/>
      <c r="P118" s="1374"/>
      <c r="Q118" s="1374"/>
      <c r="R118" s="1374"/>
      <c r="S118" s="1374"/>
      <c r="T118" s="1374"/>
      <c r="V118" s="149"/>
      <c r="W118" s="149"/>
      <c r="X118" s="149"/>
    </row>
    <row r="119" spans="3:24" ht="30.75" x14ac:dyDescent="0.7">
      <c r="C119" s="1374"/>
      <c r="D119" s="1374"/>
      <c r="E119" s="1374"/>
      <c r="F119" s="1374"/>
      <c r="G119" s="1374"/>
      <c r="H119" s="1374"/>
      <c r="I119" s="1374"/>
      <c r="J119" s="1374"/>
      <c r="K119" s="1374"/>
      <c r="L119" s="1374"/>
      <c r="M119" s="1374"/>
      <c r="N119" s="1374"/>
      <c r="O119" s="1374"/>
      <c r="P119" s="1374"/>
      <c r="Q119" s="1374"/>
      <c r="R119" s="1374"/>
      <c r="S119" s="1374"/>
      <c r="T119" s="1374"/>
      <c r="V119" s="149"/>
      <c r="W119" s="149"/>
      <c r="X119" s="149"/>
    </row>
    <row r="120" spans="3:24" ht="30.75" x14ac:dyDescent="0.7">
      <c r="C120" s="1374"/>
      <c r="D120" s="1374"/>
      <c r="E120" s="1374"/>
      <c r="F120" s="1374"/>
      <c r="G120" s="1374"/>
      <c r="H120" s="1374"/>
      <c r="I120" s="1374"/>
      <c r="J120" s="1374"/>
      <c r="K120" s="1374"/>
      <c r="L120" s="1374"/>
      <c r="M120" s="1374"/>
      <c r="N120" s="1374"/>
      <c r="O120" s="1374"/>
      <c r="P120" s="1374"/>
      <c r="Q120" s="1374"/>
      <c r="R120" s="1374"/>
      <c r="S120" s="1374"/>
      <c r="T120" s="1374"/>
      <c r="V120" s="149"/>
      <c r="W120" s="149"/>
      <c r="X120" s="149"/>
    </row>
    <row r="121" spans="3:24" ht="30.75" x14ac:dyDescent="0.7">
      <c r="C121" s="1374"/>
      <c r="D121" s="1374"/>
      <c r="E121" s="1374"/>
      <c r="F121" s="1374"/>
      <c r="G121" s="1374"/>
      <c r="H121" s="1374"/>
      <c r="I121" s="1374"/>
      <c r="J121" s="1374"/>
      <c r="K121" s="1374"/>
      <c r="L121" s="1374"/>
      <c r="M121" s="1374"/>
      <c r="N121" s="1374"/>
      <c r="O121" s="1374"/>
      <c r="P121" s="1374"/>
      <c r="Q121" s="1374"/>
      <c r="R121" s="1374"/>
      <c r="S121" s="1374"/>
      <c r="T121" s="1374"/>
      <c r="V121" s="149"/>
      <c r="W121" s="149"/>
      <c r="X121" s="149"/>
    </row>
    <row r="122" spans="3:24" ht="30.75" x14ac:dyDescent="0.7">
      <c r="C122" s="1374"/>
      <c r="D122" s="1374"/>
      <c r="E122" s="1374"/>
      <c r="F122" s="1374"/>
      <c r="G122" s="1374"/>
      <c r="H122" s="1374"/>
      <c r="I122" s="1374"/>
      <c r="J122" s="1374"/>
      <c r="K122" s="1374"/>
      <c r="L122" s="1374"/>
      <c r="M122" s="1374"/>
      <c r="N122" s="1374"/>
      <c r="O122" s="1374"/>
      <c r="P122" s="1374"/>
      <c r="Q122" s="1374"/>
      <c r="R122" s="1374"/>
      <c r="S122" s="1374"/>
      <c r="T122" s="1374"/>
    </row>
    <row r="123" spans="3:24" ht="30.75" x14ac:dyDescent="0.7">
      <c r="C123" s="1374"/>
      <c r="D123" s="1374"/>
      <c r="E123" s="1374"/>
      <c r="F123" s="1374"/>
      <c r="G123" s="1374"/>
      <c r="H123" s="1374"/>
      <c r="I123" s="1374"/>
      <c r="J123" s="1374"/>
      <c r="K123" s="1374"/>
      <c r="L123" s="1374"/>
      <c r="M123" s="1374"/>
      <c r="N123" s="1374"/>
      <c r="O123" s="1374"/>
      <c r="P123" s="1374"/>
      <c r="Q123" s="1374"/>
      <c r="R123" s="1374"/>
      <c r="S123" s="1374"/>
      <c r="T123" s="1374"/>
    </row>
    <row r="124" spans="3:24" ht="30.75" x14ac:dyDescent="0.7">
      <c r="C124" s="1374"/>
      <c r="D124" s="1374"/>
      <c r="E124" s="1374"/>
      <c r="F124" s="1374"/>
      <c r="G124" s="1374"/>
      <c r="H124" s="1374"/>
      <c r="I124" s="1374"/>
      <c r="J124" s="1374"/>
      <c r="K124" s="1374"/>
      <c r="L124" s="1374"/>
      <c r="M124" s="1374"/>
      <c r="N124" s="1374"/>
      <c r="O124" s="1374"/>
      <c r="P124" s="1374"/>
      <c r="Q124" s="1374"/>
      <c r="R124" s="1374"/>
      <c r="S124" s="1374"/>
      <c r="T124" s="1374"/>
    </row>
    <row r="125" spans="3:24" ht="30.75" x14ac:dyDescent="0.7">
      <c r="C125" s="1374"/>
      <c r="D125" s="1374"/>
      <c r="E125" s="1374"/>
      <c r="F125" s="1374"/>
      <c r="G125" s="1374"/>
      <c r="H125" s="1374"/>
      <c r="I125" s="1374"/>
      <c r="J125" s="1374"/>
      <c r="K125" s="1374"/>
      <c r="L125" s="1374"/>
      <c r="M125" s="1374"/>
      <c r="N125" s="1374"/>
      <c r="O125" s="1374"/>
      <c r="P125" s="1374"/>
      <c r="Q125" s="1374"/>
      <c r="R125" s="1374"/>
      <c r="S125" s="1374"/>
      <c r="T125" s="1374"/>
    </row>
    <row r="126" spans="3:24" ht="30.75" x14ac:dyDescent="0.7">
      <c r="C126" s="1374"/>
      <c r="D126" s="1374"/>
      <c r="E126" s="1374"/>
      <c r="F126" s="1374"/>
      <c r="G126" s="1374"/>
      <c r="H126" s="1374"/>
      <c r="I126" s="1374"/>
      <c r="J126" s="1374"/>
      <c r="K126" s="1374"/>
      <c r="L126" s="1374"/>
      <c r="M126" s="1374"/>
      <c r="N126" s="1374"/>
      <c r="O126" s="1374"/>
      <c r="P126" s="1374"/>
      <c r="Q126" s="1374"/>
      <c r="R126" s="1374"/>
      <c r="S126" s="1374"/>
      <c r="T126" s="1374"/>
    </row>
    <row r="127" spans="3:24" ht="30.75" x14ac:dyDescent="0.7">
      <c r="C127" s="1374"/>
      <c r="D127" s="1374"/>
      <c r="E127" s="1374"/>
      <c r="F127" s="1374"/>
      <c r="G127" s="1374"/>
      <c r="H127" s="1374"/>
      <c r="I127" s="1374"/>
      <c r="J127" s="1374"/>
      <c r="K127" s="1374"/>
      <c r="L127" s="1374"/>
      <c r="M127" s="1374"/>
      <c r="N127" s="1374"/>
      <c r="O127" s="1374"/>
      <c r="P127" s="1374"/>
      <c r="Q127" s="1374"/>
      <c r="R127" s="1374"/>
      <c r="S127" s="1374"/>
      <c r="T127" s="1374"/>
    </row>
    <row r="128" spans="3:24" ht="30.75" x14ac:dyDescent="0.7">
      <c r="C128" s="1374"/>
      <c r="D128" s="1374"/>
      <c r="E128" s="1374"/>
      <c r="F128" s="1374"/>
      <c r="G128" s="1374"/>
      <c r="H128" s="1374"/>
      <c r="I128" s="1374"/>
      <c r="J128" s="1374"/>
      <c r="K128" s="1374"/>
      <c r="L128" s="1374"/>
      <c r="M128" s="1374"/>
      <c r="N128" s="1374"/>
      <c r="O128" s="1374"/>
      <c r="P128" s="1374"/>
      <c r="Q128" s="1374"/>
      <c r="R128" s="1374"/>
      <c r="S128" s="1374"/>
      <c r="T128" s="1374"/>
    </row>
    <row r="129" spans="3:20" ht="30.75" x14ac:dyDescent="0.7">
      <c r="C129" s="1374"/>
      <c r="D129" s="1374"/>
      <c r="E129" s="1374"/>
      <c r="F129" s="1374"/>
      <c r="G129" s="1374"/>
      <c r="H129" s="1374"/>
      <c r="I129" s="1374"/>
      <c r="J129" s="1374"/>
      <c r="K129" s="1374"/>
      <c r="L129" s="1374"/>
      <c r="M129" s="1374"/>
      <c r="N129" s="1374"/>
      <c r="O129" s="1374"/>
      <c r="P129" s="1374"/>
      <c r="Q129" s="1374"/>
      <c r="R129" s="1374"/>
      <c r="S129" s="1374"/>
      <c r="T129" s="1374"/>
    </row>
    <row r="130" spans="3:20" ht="30.75" x14ac:dyDescent="0.7">
      <c r="C130" s="1374"/>
      <c r="D130" s="1374"/>
      <c r="E130" s="1374"/>
      <c r="F130" s="1374"/>
      <c r="G130" s="1374"/>
      <c r="H130" s="1374"/>
      <c r="I130" s="1374"/>
      <c r="J130" s="1374"/>
      <c r="K130" s="1374"/>
      <c r="L130" s="1374"/>
      <c r="M130" s="1374"/>
      <c r="N130" s="1374"/>
      <c r="O130" s="1374"/>
      <c r="P130" s="1374"/>
      <c r="Q130" s="1374"/>
      <c r="R130" s="1374"/>
      <c r="S130" s="1374"/>
      <c r="T130" s="1374"/>
    </row>
    <row r="131" spans="3:20" ht="30.75" x14ac:dyDescent="0.7">
      <c r="C131" s="1374"/>
      <c r="D131" s="1374"/>
      <c r="E131" s="1374"/>
      <c r="F131" s="1374"/>
      <c r="G131" s="1374"/>
      <c r="H131" s="1374"/>
      <c r="I131" s="1374"/>
      <c r="J131" s="1374"/>
      <c r="K131" s="1374"/>
      <c r="L131" s="1374"/>
      <c r="M131" s="1374"/>
      <c r="N131" s="1374"/>
      <c r="O131" s="1374"/>
      <c r="P131" s="1374"/>
      <c r="Q131" s="1374"/>
      <c r="R131" s="1374"/>
      <c r="S131" s="1374"/>
      <c r="T131" s="1374"/>
    </row>
    <row r="132" spans="3:20" ht="30.75" x14ac:dyDescent="0.7">
      <c r="C132" s="1374"/>
      <c r="D132" s="1374"/>
      <c r="E132" s="1374"/>
      <c r="F132" s="1374"/>
      <c r="G132" s="1374"/>
      <c r="H132" s="1374"/>
      <c r="I132" s="1374"/>
      <c r="J132" s="1374"/>
      <c r="K132" s="1374"/>
      <c r="L132" s="1374"/>
      <c r="M132" s="1374"/>
      <c r="N132" s="1374"/>
      <c r="O132" s="1374"/>
      <c r="P132" s="1374"/>
      <c r="Q132" s="1374"/>
      <c r="R132" s="1374"/>
      <c r="S132" s="1374"/>
      <c r="T132" s="1374"/>
    </row>
    <row r="133" spans="3:20" ht="30.75" x14ac:dyDescent="0.7">
      <c r="C133" s="1374"/>
      <c r="D133" s="1374"/>
      <c r="E133" s="1374"/>
      <c r="F133" s="1374"/>
      <c r="G133" s="1374"/>
      <c r="H133" s="1374"/>
      <c r="I133" s="1374"/>
      <c r="J133" s="1374"/>
      <c r="K133" s="1374"/>
      <c r="L133" s="1374"/>
      <c r="M133" s="1374"/>
      <c r="N133" s="1374"/>
      <c r="O133" s="1374"/>
      <c r="P133" s="1374"/>
      <c r="Q133" s="1374"/>
      <c r="R133" s="1374"/>
      <c r="S133" s="1374"/>
      <c r="T133" s="1374"/>
    </row>
    <row r="134" spans="3:20" ht="30.75" x14ac:dyDescent="0.7">
      <c r="C134" s="1374"/>
      <c r="D134" s="1374"/>
      <c r="E134" s="1374"/>
      <c r="F134" s="1374"/>
      <c r="G134" s="1374"/>
      <c r="H134" s="1374"/>
      <c r="I134" s="1374"/>
      <c r="J134" s="1374"/>
      <c r="K134" s="1374"/>
      <c r="L134" s="1374"/>
      <c r="M134" s="1374"/>
      <c r="N134" s="1374"/>
      <c r="O134" s="1374"/>
      <c r="P134" s="1374"/>
      <c r="Q134" s="1374"/>
      <c r="R134" s="1374"/>
      <c r="S134" s="1374"/>
      <c r="T134" s="1374"/>
    </row>
    <row r="135" spans="3:20" ht="30.75" x14ac:dyDescent="0.7">
      <c r="C135" s="1374"/>
      <c r="D135" s="1374"/>
      <c r="E135" s="1374"/>
      <c r="F135" s="1374"/>
      <c r="G135" s="1374"/>
      <c r="H135" s="1374"/>
      <c r="I135" s="1374"/>
      <c r="J135" s="1374"/>
      <c r="K135" s="1374"/>
      <c r="L135" s="1374"/>
      <c r="M135" s="1374"/>
      <c r="N135" s="1374"/>
      <c r="O135" s="1374"/>
      <c r="P135" s="1374"/>
      <c r="Q135" s="1374"/>
      <c r="R135" s="1374"/>
      <c r="S135" s="1374"/>
      <c r="T135" s="1374"/>
    </row>
    <row r="136" spans="3:20" ht="30.75" x14ac:dyDescent="0.7">
      <c r="C136" s="1374"/>
      <c r="D136" s="1374"/>
      <c r="E136" s="1374"/>
      <c r="F136" s="1374"/>
      <c r="G136" s="1374"/>
      <c r="H136" s="1374"/>
      <c r="I136" s="1374"/>
      <c r="J136" s="1374"/>
      <c r="K136" s="1374"/>
      <c r="L136" s="1374"/>
      <c r="M136" s="1374"/>
      <c r="N136" s="1374"/>
      <c r="O136" s="1374"/>
      <c r="P136" s="1374"/>
      <c r="Q136" s="1374"/>
      <c r="R136" s="1374"/>
      <c r="S136" s="1374"/>
      <c r="T136" s="1374"/>
    </row>
    <row r="137" spans="3:20" ht="30.75" x14ac:dyDescent="0.7">
      <c r="C137" s="1374"/>
      <c r="D137" s="1374"/>
      <c r="E137" s="1374"/>
      <c r="F137" s="1374"/>
      <c r="G137" s="1374"/>
      <c r="H137" s="1374"/>
      <c r="I137" s="1374"/>
      <c r="J137" s="1374"/>
      <c r="K137" s="1374"/>
      <c r="L137" s="1374"/>
      <c r="M137" s="1374"/>
      <c r="N137" s="1374"/>
      <c r="O137" s="1374"/>
      <c r="P137" s="1374"/>
      <c r="Q137" s="1374"/>
      <c r="R137" s="1374"/>
      <c r="S137" s="1374"/>
      <c r="T137" s="1374"/>
    </row>
    <row r="138" spans="3:20" ht="30.75" x14ac:dyDescent="0.7">
      <c r="C138" s="1374"/>
      <c r="D138" s="1374"/>
      <c r="E138" s="1374"/>
      <c r="F138" s="1374"/>
      <c r="G138" s="1374"/>
      <c r="H138" s="1374"/>
      <c r="I138" s="1374"/>
      <c r="J138" s="1374"/>
      <c r="K138" s="1374"/>
      <c r="L138" s="1374"/>
      <c r="M138" s="1374"/>
      <c r="N138" s="1374"/>
      <c r="O138" s="1374"/>
      <c r="P138" s="1374"/>
      <c r="Q138" s="1374"/>
      <c r="R138" s="1374"/>
      <c r="S138" s="1374"/>
      <c r="T138" s="1374"/>
    </row>
    <row r="139" spans="3:20" ht="30.75" x14ac:dyDescent="0.7">
      <c r="C139" s="1374"/>
      <c r="D139" s="1374"/>
      <c r="E139" s="1374"/>
      <c r="F139" s="1374"/>
      <c r="G139" s="1374"/>
      <c r="H139" s="1374"/>
      <c r="I139" s="1374"/>
      <c r="J139" s="1374"/>
      <c r="K139" s="1374"/>
      <c r="L139" s="1374"/>
      <c r="M139" s="1374"/>
      <c r="N139" s="1374"/>
      <c r="O139" s="1374"/>
      <c r="P139" s="1374"/>
      <c r="Q139" s="1374"/>
      <c r="R139" s="1374"/>
      <c r="S139" s="1374"/>
      <c r="T139" s="1374"/>
    </row>
    <row r="140" spans="3:20" ht="30.75" x14ac:dyDescent="0.7">
      <c r="C140" s="1374"/>
      <c r="D140" s="1374"/>
      <c r="E140" s="1374"/>
      <c r="F140" s="1374"/>
      <c r="G140" s="1374"/>
      <c r="H140" s="1374"/>
      <c r="I140" s="1374"/>
      <c r="J140" s="1374"/>
      <c r="K140" s="1374"/>
      <c r="L140" s="1374"/>
      <c r="M140" s="1374"/>
      <c r="N140" s="1374"/>
      <c r="O140" s="1374"/>
      <c r="P140" s="1374"/>
      <c r="Q140" s="1374"/>
      <c r="R140" s="1374"/>
      <c r="S140" s="1374"/>
      <c r="T140" s="1374"/>
    </row>
    <row r="141" spans="3:20" ht="30.75" x14ac:dyDescent="0.7">
      <c r="C141" s="1374"/>
      <c r="D141" s="1374"/>
      <c r="E141" s="1374"/>
      <c r="F141" s="1374"/>
      <c r="G141" s="1374"/>
      <c r="H141" s="1374"/>
      <c r="I141" s="1374"/>
      <c r="J141" s="1374"/>
      <c r="K141" s="1374"/>
      <c r="L141" s="1374"/>
      <c r="M141" s="1374"/>
      <c r="N141" s="1374"/>
      <c r="O141" s="1374"/>
      <c r="P141" s="1374"/>
      <c r="Q141" s="1374"/>
      <c r="R141" s="1374"/>
      <c r="S141" s="1374"/>
      <c r="T141" s="1374"/>
    </row>
    <row r="142" spans="3:20" ht="30.75" x14ac:dyDescent="0.7">
      <c r="C142" s="1374"/>
      <c r="D142" s="1374"/>
      <c r="E142" s="1374"/>
      <c r="F142" s="1374"/>
      <c r="G142" s="1374"/>
      <c r="H142" s="1374"/>
      <c r="I142" s="1374"/>
      <c r="J142" s="1374"/>
      <c r="K142" s="1374"/>
      <c r="L142" s="1374"/>
      <c r="M142" s="1374"/>
      <c r="N142" s="1374"/>
      <c r="O142" s="1374"/>
      <c r="P142" s="1374"/>
      <c r="Q142" s="1374"/>
      <c r="R142" s="1374"/>
      <c r="S142" s="1374"/>
      <c r="T142" s="1374"/>
    </row>
    <row r="143" spans="3:20" ht="30.75" x14ac:dyDescent="0.7">
      <c r="C143" s="1374"/>
      <c r="D143" s="1374"/>
      <c r="E143" s="1374"/>
      <c r="F143" s="1374"/>
      <c r="G143" s="1374"/>
      <c r="H143" s="1374"/>
      <c r="I143" s="1374"/>
      <c r="J143" s="1374"/>
      <c r="K143" s="1374"/>
      <c r="L143" s="1374"/>
      <c r="M143" s="1374"/>
      <c r="N143" s="1374"/>
      <c r="O143" s="1374"/>
      <c r="P143" s="1374"/>
      <c r="Q143" s="1374"/>
      <c r="R143" s="1374"/>
      <c r="S143" s="1374"/>
      <c r="T143" s="1374"/>
    </row>
    <row r="144" spans="3:20" ht="30.75" x14ac:dyDescent="0.7">
      <c r="C144" s="1374"/>
      <c r="D144" s="1374"/>
      <c r="E144" s="1374"/>
      <c r="F144" s="1374"/>
      <c r="G144" s="1374"/>
      <c r="H144" s="1374"/>
      <c r="I144" s="1374"/>
      <c r="J144" s="1374"/>
      <c r="K144" s="1374"/>
      <c r="L144" s="1374"/>
      <c r="M144" s="1374"/>
      <c r="N144" s="1374"/>
      <c r="O144" s="1374"/>
      <c r="P144" s="1374"/>
      <c r="Q144" s="1374"/>
      <c r="R144" s="1374"/>
      <c r="S144" s="1374"/>
      <c r="T144" s="1374"/>
    </row>
    <row r="145" spans="3:20" ht="30.75" x14ac:dyDescent="0.7">
      <c r="C145" s="1374"/>
      <c r="D145" s="1374"/>
      <c r="E145" s="1374"/>
      <c r="F145" s="1374"/>
      <c r="G145" s="1374"/>
      <c r="H145" s="1374"/>
      <c r="I145" s="1374"/>
      <c r="J145" s="1374"/>
      <c r="K145" s="1374"/>
      <c r="L145" s="1374"/>
      <c r="M145" s="1374"/>
      <c r="N145" s="1374"/>
      <c r="O145" s="1374"/>
      <c r="P145" s="1374"/>
      <c r="Q145" s="1374"/>
      <c r="R145" s="1374"/>
      <c r="S145" s="1374"/>
      <c r="T145" s="1374"/>
    </row>
    <row r="146" spans="3:20" ht="30.75" x14ac:dyDescent="0.7">
      <c r="C146" s="1374"/>
      <c r="D146" s="1374"/>
      <c r="E146" s="1374"/>
      <c r="F146" s="1374"/>
      <c r="G146" s="1374"/>
      <c r="H146" s="1374"/>
      <c r="I146" s="1374"/>
      <c r="J146" s="1374"/>
      <c r="K146" s="1374"/>
      <c r="L146" s="1374"/>
      <c r="M146" s="1374"/>
      <c r="N146" s="1374"/>
      <c r="O146" s="1374"/>
      <c r="P146" s="1374"/>
      <c r="Q146" s="1374"/>
      <c r="R146" s="1374"/>
      <c r="S146" s="1374"/>
      <c r="T146" s="1374"/>
    </row>
    <row r="147" spans="3:20" ht="30.75" x14ac:dyDescent="0.7">
      <c r="C147" s="1374"/>
      <c r="D147" s="1374"/>
      <c r="E147" s="1374"/>
      <c r="F147" s="1374"/>
      <c r="G147" s="1374"/>
      <c r="H147" s="1374"/>
      <c r="I147" s="1374"/>
      <c r="J147" s="1374"/>
      <c r="K147" s="1374"/>
      <c r="L147" s="1374"/>
      <c r="M147" s="1374"/>
      <c r="N147" s="1374"/>
      <c r="O147" s="1374"/>
      <c r="P147" s="1374"/>
      <c r="Q147" s="1374"/>
      <c r="R147" s="1374"/>
      <c r="S147" s="1374"/>
      <c r="T147" s="1374"/>
    </row>
    <row r="148" spans="3:20" ht="30.75" x14ac:dyDescent="0.7">
      <c r="C148" s="1374"/>
      <c r="D148" s="1374"/>
      <c r="E148" s="1374"/>
      <c r="F148" s="1374"/>
      <c r="G148" s="1374"/>
      <c r="H148" s="1374"/>
      <c r="I148" s="1374"/>
      <c r="J148" s="1374"/>
      <c r="K148" s="1374"/>
      <c r="L148" s="1374"/>
      <c r="M148" s="1374"/>
      <c r="N148" s="1374"/>
      <c r="O148" s="1374"/>
      <c r="P148" s="1374"/>
      <c r="Q148" s="1374"/>
      <c r="R148" s="1374"/>
      <c r="S148" s="1374"/>
      <c r="T148" s="1374"/>
    </row>
    <row r="149" spans="3:20" ht="30.75" x14ac:dyDescent="0.7">
      <c r="C149" s="1374"/>
      <c r="D149" s="1374"/>
      <c r="E149" s="1374"/>
      <c r="F149" s="1374"/>
      <c r="G149" s="1374"/>
      <c r="H149" s="1374"/>
      <c r="I149" s="1374"/>
      <c r="J149" s="1374"/>
      <c r="K149" s="1374"/>
      <c r="L149" s="1374"/>
      <c r="M149" s="1374"/>
      <c r="N149" s="1374"/>
      <c r="O149" s="1374"/>
      <c r="P149" s="1374"/>
      <c r="Q149" s="1374"/>
      <c r="R149" s="1374"/>
      <c r="S149" s="1374"/>
      <c r="T149" s="1374"/>
    </row>
    <row r="150" spans="3:20" ht="30.75" x14ac:dyDescent="0.7">
      <c r="C150" s="1374"/>
      <c r="D150" s="1374"/>
      <c r="E150" s="1374"/>
      <c r="F150" s="1374"/>
      <c r="G150" s="1374"/>
      <c r="H150" s="1374"/>
      <c r="I150" s="1374"/>
      <c r="J150" s="1374"/>
      <c r="K150" s="1374"/>
      <c r="L150" s="1374"/>
      <c r="M150" s="1374"/>
      <c r="N150" s="1374"/>
      <c r="O150" s="1374"/>
      <c r="P150" s="1374"/>
      <c r="Q150" s="1374"/>
      <c r="R150" s="1374"/>
      <c r="S150" s="1374"/>
      <c r="T150" s="1374"/>
    </row>
    <row r="151" spans="3:20" ht="30.75" x14ac:dyDescent="0.7">
      <c r="C151" s="1374"/>
      <c r="D151" s="1374"/>
      <c r="E151" s="1374"/>
      <c r="F151" s="1374"/>
      <c r="G151" s="1374"/>
      <c r="H151" s="1374"/>
      <c r="I151" s="1374"/>
      <c r="J151" s="1374"/>
      <c r="K151" s="1374"/>
      <c r="L151" s="1374"/>
      <c r="M151" s="1374"/>
      <c r="N151" s="1374"/>
      <c r="O151" s="1374"/>
      <c r="P151" s="1374"/>
      <c r="Q151" s="1374"/>
      <c r="R151" s="1374"/>
      <c r="S151" s="1374"/>
      <c r="T151" s="1374"/>
    </row>
    <row r="152" spans="3:20" ht="30.75" x14ac:dyDescent="0.7">
      <c r="C152" s="1374"/>
      <c r="D152" s="1374"/>
      <c r="E152" s="1374"/>
      <c r="F152" s="1374"/>
      <c r="G152" s="1374"/>
      <c r="H152" s="1374"/>
      <c r="I152" s="1374"/>
      <c r="J152" s="1374"/>
      <c r="K152" s="1374"/>
      <c r="L152" s="1374"/>
      <c r="M152" s="1374"/>
      <c r="N152" s="1374"/>
      <c r="O152" s="1374"/>
      <c r="P152" s="1374"/>
      <c r="Q152" s="1374"/>
      <c r="R152" s="1374"/>
      <c r="S152" s="1374"/>
      <c r="T152" s="1374"/>
    </row>
    <row r="153" spans="3:20" ht="30.75" x14ac:dyDescent="0.7">
      <c r="C153" s="1374"/>
      <c r="D153" s="1374"/>
      <c r="E153" s="1374"/>
      <c r="F153" s="1374"/>
      <c r="G153" s="1374"/>
      <c r="H153" s="1374"/>
      <c r="I153" s="1374"/>
      <c r="J153" s="1374"/>
      <c r="K153" s="1374"/>
      <c r="L153" s="1374"/>
      <c r="M153" s="1374"/>
      <c r="N153" s="1374"/>
      <c r="O153" s="1374"/>
      <c r="P153" s="1374"/>
      <c r="Q153" s="1374"/>
      <c r="R153" s="1374"/>
      <c r="S153" s="1374"/>
      <c r="T153" s="1374"/>
    </row>
    <row r="154" spans="3:20" ht="30.75" x14ac:dyDescent="0.7">
      <c r="C154" s="1374"/>
      <c r="D154" s="1374"/>
      <c r="E154" s="1374"/>
      <c r="F154" s="1374"/>
      <c r="G154" s="1374"/>
      <c r="H154" s="1374"/>
      <c r="I154" s="1374"/>
      <c r="J154" s="1374"/>
      <c r="K154" s="1374"/>
      <c r="L154" s="1374"/>
      <c r="M154" s="1374"/>
      <c r="N154" s="1374"/>
      <c r="O154" s="1374"/>
      <c r="P154" s="1374"/>
      <c r="Q154" s="1374"/>
      <c r="R154" s="1374"/>
      <c r="S154" s="1374"/>
      <c r="T154" s="1374"/>
    </row>
    <row r="155" spans="3:20" ht="30.75" x14ac:dyDescent="0.7">
      <c r="C155" s="1374"/>
      <c r="D155" s="1374"/>
      <c r="E155" s="1374"/>
      <c r="F155" s="1374"/>
      <c r="G155" s="1374"/>
      <c r="H155" s="1374"/>
      <c r="I155" s="1374"/>
      <c r="J155" s="1374"/>
      <c r="K155" s="1374"/>
      <c r="L155" s="1374"/>
      <c r="M155" s="1374"/>
      <c r="N155" s="1374"/>
      <c r="O155" s="1374"/>
      <c r="P155" s="1374"/>
      <c r="Q155" s="1374"/>
      <c r="R155" s="1374"/>
      <c r="S155" s="1374"/>
      <c r="T155" s="1374"/>
    </row>
    <row r="156" spans="3:20" ht="30.75" x14ac:dyDescent="0.7">
      <c r="C156" s="1374"/>
      <c r="D156" s="1374"/>
      <c r="E156" s="1374"/>
      <c r="F156" s="1374"/>
      <c r="G156" s="1374"/>
      <c r="H156" s="1374"/>
      <c r="I156" s="1374"/>
      <c r="J156" s="1374"/>
      <c r="K156" s="1374"/>
      <c r="L156" s="1374"/>
      <c r="M156" s="1374"/>
      <c r="N156" s="1374"/>
      <c r="O156" s="1374"/>
      <c r="P156" s="1374"/>
      <c r="Q156" s="1374"/>
      <c r="R156" s="1374"/>
      <c r="S156" s="1374"/>
      <c r="T156" s="1374"/>
    </row>
    <row r="157" spans="3:20" ht="30.75" x14ac:dyDescent="0.7">
      <c r="C157" s="1374"/>
      <c r="D157" s="1374"/>
      <c r="E157" s="1374"/>
      <c r="F157" s="1374"/>
      <c r="G157" s="1374"/>
      <c r="H157" s="1374"/>
      <c r="I157" s="1374"/>
      <c r="J157" s="1374"/>
      <c r="K157" s="1374"/>
      <c r="L157" s="1374"/>
      <c r="M157" s="1374"/>
      <c r="N157" s="1374"/>
      <c r="O157" s="1374"/>
      <c r="P157" s="1374"/>
      <c r="Q157" s="1374"/>
      <c r="R157" s="1374"/>
      <c r="S157" s="1374"/>
      <c r="T157" s="1374"/>
    </row>
    <row r="158" spans="3:20" ht="30.75" x14ac:dyDescent="0.7">
      <c r="C158" s="1374"/>
      <c r="D158" s="1374"/>
      <c r="E158" s="1374"/>
      <c r="F158" s="1374"/>
      <c r="G158" s="1374"/>
      <c r="H158" s="1374"/>
      <c r="I158" s="1374"/>
      <c r="J158" s="1374"/>
      <c r="K158" s="1374"/>
      <c r="L158" s="1374"/>
      <c r="M158" s="1374"/>
      <c r="N158" s="1374"/>
      <c r="O158" s="1374"/>
      <c r="P158" s="1374"/>
      <c r="Q158" s="1374"/>
      <c r="R158" s="1374"/>
      <c r="S158" s="1374"/>
      <c r="T158" s="1374"/>
    </row>
    <row r="159" spans="3:20" ht="30.75" x14ac:dyDescent="0.7">
      <c r="C159" s="1374"/>
      <c r="D159" s="1374"/>
      <c r="E159" s="1374"/>
      <c r="F159" s="1374"/>
      <c r="G159" s="1374"/>
      <c r="H159" s="1374"/>
      <c r="I159" s="1374"/>
      <c r="J159" s="1374"/>
      <c r="K159" s="1374"/>
      <c r="L159" s="1374"/>
      <c r="M159" s="1374"/>
      <c r="N159" s="1374"/>
      <c r="O159" s="1374"/>
      <c r="P159" s="1374"/>
      <c r="Q159" s="1374"/>
      <c r="R159" s="1374"/>
      <c r="S159" s="1374"/>
      <c r="T159" s="1374"/>
    </row>
    <row r="160" spans="3:20" ht="30.75" x14ac:dyDescent="0.7">
      <c r="C160" s="1374"/>
      <c r="D160" s="1374"/>
      <c r="E160" s="1374"/>
      <c r="F160" s="1374"/>
      <c r="G160" s="1374"/>
      <c r="H160" s="1374"/>
      <c r="I160" s="1374"/>
      <c r="J160" s="1374"/>
      <c r="K160" s="1374"/>
      <c r="L160" s="1374"/>
      <c r="M160" s="1374"/>
      <c r="N160" s="1374"/>
      <c r="O160" s="1374"/>
      <c r="P160" s="1374"/>
      <c r="Q160" s="1374"/>
      <c r="R160" s="1374"/>
      <c r="S160" s="1374"/>
      <c r="T160" s="1374"/>
    </row>
    <row r="161" spans="3:20" ht="30.75" x14ac:dyDescent="0.7">
      <c r="C161" s="1374"/>
      <c r="D161" s="1374"/>
      <c r="E161" s="1374"/>
      <c r="F161" s="1374"/>
      <c r="G161" s="1374"/>
      <c r="H161" s="1374"/>
      <c r="I161" s="1374"/>
      <c r="J161" s="1374"/>
      <c r="K161" s="1374"/>
      <c r="L161" s="1374"/>
      <c r="M161" s="1374"/>
      <c r="N161" s="1374"/>
      <c r="O161" s="1374"/>
      <c r="P161" s="1374"/>
      <c r="Q161" s="1374"/>
      <c r="R161" s="1374"/>
      <c r="S161" s="1374"/>
      <c r="T161" s="1374"/>
    </row>
    <row r="162" spans="3:20" ht="30.75" x14ac:dyDescent="0.7">
      <c r="C162" s="1374"/>
      <c r="D162" s="1374"/>
      <c r="E162" s="1374"/>
      <c r="F162" s="1374"/>
      <c r="G162" s="1374"/>
      <c r="H162" s="1374"/>
      <c r="I162" s="1374"/>
      <c r="J162" s="1374"/>
      <c r="K162" s="1374"/>
      <c r="L162" s="1374"/>
      <c r="M162" s="1374"/>
      <c r="N162" s="1374"/>
      <c r="O162" s="1374"/>
      <c r="P162" s="1374"/>
      <c r="Q162" s="1374"/>
      <c r="R162" s="1374"/>
      <c r="S162" s="1374"/>
      <c r="T162" s="1374"/>
    </row>
    <row r="163" spans="3:20" ht="30.75" x14ac:dyDescent="0.7">
      <c r="C163" s="1374"/>
      <c r="D163" s="1374"/>
      <c r="E163" s="1374"/>
      <c r="F163" s="1374"/>
      <c r="G163" s="1374"/>
      <c r="H163" s="1374"/>
      <c r="I163" s="1374"/>
      <c r="J163" s="1374"/>
      <c r="K163" s="1374"/>
      <c r="L163" s="1374"/>
      <c r="M163" s="1374"/>
      <c r="N163" s="1374"/>
      <c r="O163" s="1374"/>
      <c r="P163" s="1374"/>
      <c r="Q163" s="1374"/>
      <c r="R163" s="1374"/>
      <c r="S163" s="1374"/>
      <c r="T163" s="1374"/>
    </row>
    <row r="164" spans="3:20" ht="30.75" x14ac:dyDescent="0.7">
      <c r="C164" s="1374"/>
      <c r="D164" s="1374"/>
      <c r="E164" s="1374"/>
      <c r="F164" s="1374"/>
      <c r="G164" s="1374"/>
      <c r="H164" s="1374"/>
      <c r="I164" s="1374"/>
      <c r="J164" s="1374"/>
      <c r="K164" s="1374"/>
      <c r="L164" s="1374"/>
      <c r="M164" s="1374"/>
      <c r="N164" s="1374"/>
      <c r="O164" s="1374"/>
      <c r="P164" s="1374"/>
      <c r="Q164" s="1374"/>
      <c r="R164" s="1374"/>
      <c r="S164" s="1374"/>
      <c r="T164" s="1374"/>
    </row>
    <row r="165" spans="3:20" ht="30.75" x14ac:dyDescent="0.7">
      <c r="C165" s="1374"/>
      <c r="D165" s="1374"/>
      <c r="E165" s="1374"/>
      <c r="F165" s="1374"/>
      <c r="G165" s="1374"/>
      <c r="H165" s="1374"/>
      <c r="I165" s="1374"/>
      <c r="J165" s="1374"/>
      <c r="K165" s="1374"/>
      <c r="L165" s="1374"/>
      <c r="M165" s="1374"/>
      <c r="N165" s="1374"/>
      <c r="O165" s="1374"/>
      <c r="P165" s="1374"/>
      <c r="Q165" s="1374"/>
      <c r="R165" s="1374"/>
      <c r="S165" s="1374"/>
      <c r="T165" s="1374"/>
    </row>
    <row r="166" spans="3:20" ht="30.75" x14ac:dyDescent="0.7">
      <c r="C166" s="1374"/>
      <c r="D166" s="1374"/>
      <c r="E166" s="1374"/>
      <c r="F166" s="1374"/>
      <c r="G166" s="1374"/>
      <c r="H166" s="1374"/>
      <c r="I166" s="1374"/>
      <c r="J166" s="1374"/>
      <c r="K166" s="1374"/>
      <c r="L166" s="1374"/>
      <c r="M166" s="1374"/>
      <c r="N166" s="1374"/>
      <c r="O166" s="1374"/>
      <c r="P166" s="1374"/>
      <c r="Q166" s="1374"/>
      <c r="R166" s="1374"/>
      <c r="S166" s="1374"/>
      <c r="T166" s="1374"/>
    </row>
    <row r="167" spans="3:20" ht="30.75" x14ac:dyDescent="0.7">
      <c r="C167" s="1374"/>
      <c r="D167" s="1374"/>
      <c r="E167" s="1374"/>
      <c r="F167" s="1374"/>
      <c r="G167" s="1374"/>
      <c r="H167" s="1374"/>
      <c r="I167" s="1374"/>
      <c r="J167" s="1374"/>
      <c r="K167" s="1374"/>
      <c r="L167" s="1374"/>
      <c r="M167" s="1374"/>
      <c r="N167" s="1374"/>
      <c r="O167" s="1374"/>
      <c r="P167" s="1374"/>
      <c r="Q167" s="1374"/>
      <c r="R167" s="1374"/>
      <c r="S167" s="1374"/>
      <c r="T167" s="1374"/>
    </row>
    <row r="168" spans="3:20" ht="30.75" x14ac:dyDescent="0.7">
      <c r="C168" s="1374"/>
      <c r="D168" s="1374"/>
      <c r="E168" s="1374"/>
      <c r="F168" s="1374"/>
      <c r="G168" s="1374"/>
      <c r="H168" s="1374"/>
      <c r="I168" s="1374"/>
      <c r="J168" s="1374"/>
      <c r="K168" s="1374"/>
      <c r="L168" s="1374"/>
      <c r="M168" s="1374"/>
      <c r="N168" s="1374"/>
      <c r="O168" s="1374"/>
      <c r="P168" s="1374"/>
      <c r="Q168" s="1374"/>
      <c r="R168" s="1374"/>
      <c r="S168" s="1374"/>
      <c r="T168" s="1374"/>
    </row>
    <row r="169" spans="3:20" ht="30.75" x14ac:dyDescent="0.7">
      <c r="C169" s="1374"/>
      <c r="D169" s="1374"/>
      <c r="E169" s="1374"/>
      <c r="F169" s="1374"/>
      <c r="G169" s="1374"/>
      <c r="H169" s="1374"/>
      <c r="I169" s="1374"/>
      <c r="J169" s="1374"/>
      <c r="K169" s="1374"/>
      <c r="L169" s="1374"/>
      <c r="M169" s="1374"/>
      <c r="N169" s="1374"/>
      <c r="O169" s="1374"/>
      <c r="P169" s="1374"/>
      <c r="Q169" s="1374"/>
      <c r="R169" s="1374"/>
      <c r="S169" s="1374"/>
      <c r="T169" s="1374"/>
    </row>
    <row r="170" spans="3:20" ht="30.75" x14ac:dyDescent="0.7">
      <c r="C170" s="1374"/>
      <c r="D170" s="1374"/>
      <c r="E170" s="1374"/>
      <c r="F170" s="1374"/>
      <c r="G170" s="1374"/>
      <c r="H170" s="1374"/>
      <c r="I170" s="1374"/>
      <c r="J170" s="1374"/>
      <c r="K170" s="1374"/>
      <c r="L170" s="1374"/>
      <c r="M170" s="1374"/>
      <c r="N170" s="1374"/>
      <c r="O170" s="1374"/>
      <c r="P170" s="1374"/>
      <c r="Q170" s="1374"/>
      <c r="R170" s="1374"/>
      <c r="S170" s="1374"/>
      <c r="T170" s="1374"/>
    </row>
    <row r="171" spans="3:20" ht="30.75" x14ac:dyDescent="0.7">
      <c r="C171" s="1374"/>
      <c r="D171" s="1374"/>
      <c r="E171" s="1374"/>
      <c r="F171" s="1374"/>
      <c r="G171" s="1374"/>
      <c r="H171" s="1374"/>
      <c r="I171" s="1374"/>
      <c r="J171" s="1374"/>
      <c r="K171" s="1374"/>
      <c r="L171" s="1374"/>
      <c r="M171" s="1374"/>
      <c r="N171" s="1374"/>
      <c r="O171" s="1374"/>
      <c r="P171" s="1374"/>
      <c r="Q171" s="1374"/>
      <c r="R171" s="1374"/>
      <c r="S171" s="1374"/>
      <c r="T171" s="1374"/>
    </row>
    <row r="172" spans="3:20" ht="18.75" x14ac:dyDescent="0.45">
      <c r="C172" s="105"/>
      <c r="D172" s="105"/>
      <c r="E172" s="105"/>
      <c r="F172" s="105"/>
      <c r="G172" s="105"/>
      <c r="H172" s="105"/>
      <c r="I172" s="105"/>
      <c r="J172" s="105"/>
      <c r="K172" s="105"/>
      <c r="L172" s="105"/>
      <c r="M172" s="105"/>
      <c r="N172" s="105"/>
      <c r="O172" s="105"/>
      <c r="P172" s="105"/>
      <c r="Q172" s="105"/>
      <c r="R172" s="105"/>
      <c r="S172" s="105"/>
      <c r="T172" s="105"/>
    </row>
    <row r="173" spans="3:20" ht="18.75" x14ac:dyDescent="0.45">
      <c r="C173" s="105"/>
      <c r="D173" s="105"/>
      <c r="E173" s="105"/>
      <c r="F173" s="105"/>
      <c r="G173" s="105"/>
      <c r="H173" s="105"/>
      <c r="I173" s="105"/>
      <c r="J173" s="105"/>
      <c r="K173" s="105"/>
      <c r="L173" s="105"/>
      <c r="M173" s="105"/>
      <c r="N173" s="105"/>
      <c r="O173" s="105"/>
      <c r="P173" s="105"/>
      <c r="Q173" s="105"/>
      <c r="R173" s="105"/>
      <c r="S173" s="105"/>
      <c r="T173" s="105"/>
    </row>
    <row r="174" spans="3:20" ht="18.75" x14ac:dyDescent="0.45">
      <c r="C174" s="105"/>
      <c r="D174" s="105"/>
      <c r="E174" s="105"/>
      <c r="F174" s="105"/>
      <c r="G174" s="105"/>
      <c r="H174" s="105"/>
      <c r="I174" s="105"/>
      <c r="J174" s="105"/>
      <c r="K174" s="105"/>
      <c r="L174" s="105"/>
      <c r="M174" s="105"/>
      <c r="N174" s="105"/>
      <c r="O174" s="105"/>
      <c r="P174" s="105"/>
      <c r="Q174" s="105"/>
      <c r="R174" s="105"/>
      <c r="S174" s="105"/>
      <c r="T174" s="105"/>
    </row>
    <row r="175" spans="3:20" ht="18.75" x14ac:dyDescent="0.45">
      <c r="C175" s="105"/>
      <c r="D175" s="105"/>
      <c r="E175" s="105"/>
      <c r="F175" s="105"/>
      <c r="G175" s="105"/>
      <c r="H175" s="105"/>
      <c r="I175" s="105"/>
      <c r="J175" s="105"/>
      <c r="K175" s="105"/>
      <c r="L175" s="105"/>
      <c r="M175" s="105"/>
      <c r="N175" s="105"/>
      <c r="O175" s="105"/>
      <c r="P175" s="105"/>
      <c r="Q175" s="105"/>
      <c r="R175" s="105"/>
      <c r="S175" s="105"/>
      <c r="T175" s="105"/>
    </row>
    <row r="176" spans="3:20" ht="18.75" x14ac:dyDescent="0.45">
      <c r="C176" s="105"/>
      <c r="D176" s="105"/>
      <c r="E176" s="105"/>
      <c r="F176" s="105"/>
      <c r="G176" s="105"/>
      <c r="H176" s="105"/>
      <c r="I176" s="105"/>
      <c r="J176" s="105"/>
      <c r="K176" s="105"/>
      <c r="L176" s="105"/>
      <c r="M176" s="105"/>
      <c r="N176" s="105"/>
      <c r="O176" s="105"/>
      <c r="P176" s="105"/>
      <c r="Q176" s="105"/>
      <c r="R176" s="105"/>
      <c r="S176" s="105"/>
      <c r="T176" s="105"/>
    </row>
    <row r="177" spans="3:20" ht="18.75" x14ac:dyDescent="0.45">
      <c r="C177" s="105"/>
      <c r="D177" s="105"/>
      <c r="E177" s="105"/>
      <c r="F177" s="105"/>
      <c r="G177" s="105"/>
      <c r="H177" s="105"/>
      <c r="I177" s="105"/>
      <c r="J177" s="105"/>
      <c r="K177" s="105"/>
      <c r="L177" s="105"/>
      <c r="M177" s="105"/>
      <c r="N177" s="105"/>
      <c r="O177" s="105"/>
      <c r="P177" s="105"/>
      <c r="Q177" s="105"/>
      <c r="R177" s="105"/>
      <c r="S177" s="105"/>
      <c r="T177" s="105"/>
    </row>
    <row r="178" spans="3:20" ht="18.75" x14ac:dyDescent="0.45">
      <c r="C178" s="105"/>
      <c r="D178" s="105"/>
      <c r="E178" s="105"/>
      <c r="F178" s="105"/>
      <c r="G178" s="105"/>
      <c r="H178" s="105"/>
      <c r="I178" s="105"/>
      <c r="J178" s="105"/>
      <c r="K178" s="105"/>
      <c r="L178" s="105"/>
      <c r="M178" s="105"/>
      <c r="N178" s="105"/>
      <c r="O178" s="105"/>
      <c r="P178" s="105"/>
      <c r="Q178" s="105"/>
      <c r="R178" s="105"/>
      <c r="S178" s="105"/>
      <c r="T178" s="105"/>
    </row>
    <row r="179" spans="3:20" ht="18.75" x14ac:dyDescent="0.45">
      <c r="C179" s="105"/>
      <c r="D179" s="105"/>
      <c r="E179" s="105"/>
      <c r="F179" s="105"/>
      <c r="G179" s="105"/>
      <c r="H179" s="105"/>
      <c r="I179" s="105"/>
      <c r="J179" s="105"/>
      <c r="K179" s="105"/>
      <c r="L179" s="105"/>
      <c r="M179" s="105"/>
      <c r="N179" s="105"/>
      <c r="O179" s="105"/>
      <c r="P179" s="105"/>
      <c r="Q179" s="105"/>
      <c r="R179" s="105"/>
      <c r="S179" s="105"/>
      <c r="T179" s="105"/>
    </row>
  </sheetData>
  <mergeCells count="12">
    <mergeCell ref="B67:K67"/>
    <mergeCell ref="L4:U4"/>
    <mergeCell ref="B4:K4"/>
    <mergeCell ref="O7:Q7"/>
    <mergeCell ref="U7:U9"/>
    <mergeCell ref="R7:T7"/>
    <mergeCell ref="B7:B9"/>
    <mergeCell ref="L67:U67"/>
    <mergeCell ref="C7:E7"/>
    <mergeCell ref="F7:H7"/>
    <mergeCell ref="I7:K7"/>
    <mergeCell ref="L7:N7"/>
  </mergeCells>
  <phoneticPr fontId="0" type="noConversion"/>
  <printOptions horizontalCentered="1"/>
  <pageMargins left="0.196850393700787" right="0.196850393700787" top="0.59055118110236204" bottom="0.59055118110236204" header="0.511811023622047" footer="0.511811023622047"/>
  <pageSetup paperSize="9" scale="45" pageOrder="overThenDown" orientation="portrait" r:id="rId1"/>
  <headerFooter alignWithMargins="0">
    <oddFooter>&amp;C&amp;"Times New Roman,Regular"&amp;20- &amp;P+41 -</oddFooter>
  </headerFooter>
  <colBreaks count="1" manualBreakCount="1">
    <brk id="11" max="66"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4"/>
  <dimension ref="B1:W63"/>
  <sheetViews>
    <sheetView rightToLeft="1" view="pageBreakPreview" zoomScale="50" zoomScaleNormal="50" zoomScaleSheetLayoutView="50" workbookViewId="0"/>
  </sheetViews>
  <sheetFormatPr defaultRowHeight="15" x14ac:dyDescent="0.35"/>
  <cols>
    <col min="1" max="1" width="9.140625" style="47"/>
    <col min="2" max="2" width="54.7109375" style="47" customWidth="1"/>
    <col min="3" max="8" width="15.140625" style="47" customWidth="1"/>
    <col min="9" max="9" width="62.7109375" style="47" customWidth="1"/>
    <col min="10" max="10" width="22.5703125" style="47" customWidth="1"/>
    <col min="11" max="11" width="22" style="47" customWidth="1"/>
    <col min="12" max="14" width="9.140625" style="47"/>
    <col min="15" max="15" width="13.28515625" style="47" bestFit="1" customWidth="1"/>
    <col min="16" max="16384" width="9.140625" style="47"/>
  </cols>
  <sheetData>
    <row r="1" spans="2:23" s="75" customFormat="1" ht="19.5" customHeight="1" x14ac:dyDescent="0.65">
      <c r="C1" s="74"/>
      <c r="D1" s="74"/>
      <c r="E1" s="74"/>
      <c r="F1" s="74"/>
      <c r="G1" s="74"/>
      <c r="H1" s="74"/>
      <c r="I1" s="74"/>
      <c r="J1" s="74"/>
      <c r="K1" s="74"/>
      <c r="L1" s="74"/>
      <c r="M1" s="74"/>
      <c r="N1" s="74"/>
      <c r="O1" s="74"/>
      <c r="P1" s="74"/>
      <c r="Q1" s="74"/>
      <c r="R1" s="74"/>
      <c r="S1" s="74"/>
      <c r="T1" s="74"/>
      <c r="U1" s="74"/>
      <c r="V1" s="74"/>
      <c r="W1" s="74"/>
    </row>
    <row r="2" spans="2:23" s="75" customFormat="1" ht="19.5" customHeight="1" x14ac:dyDescent="0.65">
      <c r="B2" s="74"/>
      <c r="C2" s="74"/>
      <c r="D2" s="74"/>
      <c r="E2" s="74"/>
      <c r="F2" s="74"/>
      <c r="G2" s="74"/>
      <c r="H2" s="74"/>
      <c r="I2" s="74"/>
      <c r="J2" s="74"/>
      <c r="K2" s="74"/>
      <c r="L2" s="74"/>
      <c r="M2" s="74"/>
      <c r="N2" s="74"/>
      <c r="O2" s="74"/>
      <c r="P2" s="74"/>
      <c r="Q2" s="74"/>
      <c r="R2" s="74"/>
      <c r="S2" s="74"/>
      <c r="T2" s="74"/>
      <c r="U2" s="74"/>
      <c r="V2" s="74"/>
    </row>
    <row r="3" spans="2:23" s="124" customFormat="1" ht="36.75" x14ac:dyDescent="0.85">
      <c r="B3" s="1749" t="s">
        <v>1842</v>
      </c>
      <c r="C3" s="1909"/>
      <c r="D3" s="1909"/>
      <c r="E3" s="1909"/>
      <c r="F3" s="1909"/>
      <c r="G3" s="1909"/>
      <c r="H3" s="1909"/>
      <c r="I3" s="1909"/>
    </row>
    <row r="4" spans="2:23" ht="12.75" customHeight="1" x14ac:dyDescent="0.85">
      <c r="B4" s="667"/>
      <c r="C4" s="668"/>
      <c r="D4" s="668"/>
      <c r="E4" s="668"/>
      <c r="F4" s="668"/>
      <c r="G4" s="668"/>
      <c r="H4" s="668"/>
      <c r="I4" s="668"/>
    </row>
    <row r="5" spans="2:23" s="124" customFormat="1" ht="36.75" x14ac:dyDescent="0.85">
      <c r="B5" s="1749" t="s">
        <v>1843</v>
      </c>
      <c r="C5" s="1909"/>
      <c r="D5" s="1909"/>
      <c r="E5" s="1909"/>
      <c r="F5" s="1909"/>
      <c r="G5" s="1909"/>
      <c r="H5" s="1909"/>
      <c r="I5" s="1909"/>
    </row>
    <row r="6" spans="2:23" s="5" customFormat="1" ht="15" customHeight="1" x14ac:dyDescent="0.65">
      <c r="B6" s="2"/>
      <c r="C6" s="2"/>
      <c r="D6" s="2"/>
      <c r="E6" s="2"/>
      <c r="F6" s="2"/>
      <c r="G6" s="2"/>
      <c r="H6" s="2"/>
      <c r="I6" s="2"/>
      <c r="J6" s="2"/>
      <c r="K6" s="2"/>
      <c r="L6" s="2"/>
      <c r="M6" s="2"/>
      <c r="N6" s="2"/>
      <c r="O6" s="2"/>
      <c r="P6" s="2"/>
      <c r="Q6" s="2"/>
      <c r="R6" s="2"/>
    </row>
    <row r="7" spans="2:23" ht="18.75" x14ac:dyDescent="0.45">
      <c r="B7" s="97"/>
      <c r="I7" s="99"/>
      <c r="J7" s="98"/>
      <c r="N7" s="99"/>
    </row>
    <row r="8" spans="2:23" s="50" customFormat="1" ht="24" thickBot="1" x14ac:dyDescent="0.55000000000000004">
      <c r="I8" s="79"/>
      <c r="J8" s="79"/>
      <c r="N8" s="79"/>
    </row>
    <row r="9" spans="2:23" s="254" customFormat="1" ht="23.1" customHeight="1" thickTop="1" x14ac:dyDescent="0.7">
      <c r="B9" s="1930" t="s">
        <v>883</v>
      </c>
      <c r="C9" s="1736">
        <v>2014</v>
      </c>
      <c r="D9" s="1736" t="s">
        <v>1882</v>
      </c>
      <c r="E9" s="1736" t="s">
        <v>1884</v>
      </c>
      <c r="F9" s="1736" t="s">
        <v>1574</v>
      </c>
      <c r="G9" s="1736">
        <v>2018</v>
      </c>
      <c r="H9" s="1736">
        <v>2019</v>
      </c>
      <c r="I9" s="1933" t="s">
        <v>882</v>
      </c>
      <c r="J9" s="335"/>
      <c r="N9" s="335"/>
    </row>
    <row r="10" spans="2:23" s="254" customFormat="1" ht="23.1" customHeight="1" x14ac:dyDescent="0.7">
      <c r="B10" s="1931"/>
      <c r="C10" s="1737"/>
      <c r="D10" s="1737"/>
      <c r="E10" s="1737"/>
      <c r="F10" s="1737"/>
      <c r="G10" s="1737"/>
      <c r="H10" s="1737"/>
      <c r="I10" s="1934"/>
    </row>
    <row r="11" spans="2:23" s="254" customFormat="1" ht="23.1" customHeight="1" x14ac:dyDescent="0.7">
      <c r="B11" s="1932"/>
      <c r="C11" s="1738"/>
      <c r="D11" s="1738"/>
      <c r="E11" s="1738"/>
      <c r="F11" s="1738"/>
      <c r="G11" s="1738"/>
      <c r="H11" s="1738"/>
      <c r="I11" s="1935"/>
    </row>
    <row r="12" spans="2:23" s="316" customFormat="1" ht="9" customHeight="1" x14ac:dyDescent="0.7">
      <c r="B12" s="656"/>
      <c r="C12" s="657"/>
      <c r="D12" s="657"/>
      <c r="E12" s="657"/>
      <c r="F12" s="657"/>
      <c r="G12" s="657"/>
      <c r="H12" s="657"/>
      <c r="I12" s="658"/>
    </row>
    <row r="13" spans="2:23" s="355" customFormat="1" ht="23.1" customHeight="1" x14ac:dyDescent="0.2">
      <c r="B13" s="824" t="s">
        <v>656</v>
      </c>
      <c r="C13" s="578"/>
      <c r="D13" s="578"/>
      <c r="E13" s="578"/>
      <c r="F13" s="578"/>
      <c r="G13" s="578"/>
      <c r="H13" s="578"/>
      <c r="I13" s="827" t="s">
        <v>698</v>
      </c>
    </row>
    <row r="14" spans="2:23" s="360" customFormat="1" ht="9" customHeight="1" x14ac:dyDescent="0.2">
      <c r="B14" s="587"/>
      <c r="C14" s="580"/>
      <c r="D14" s="580"/>
      <c r="E14" s="580"/>
      <c r="F14" s="580"/>
      <c r="G14" s="580"/>
      <c r="H14" s="580"/>
      <c r="I14" s="828"/>
    </row>
    <row r="15" spans="2:23" s="360" customFormat="1" ht="23.25" customHeight="1" x14ac:dyDescent="0.2">
      <c r="B15" s="587" t="s">
        <v>839</v>
      </c>
      <c r="C15" s="569">
        <v>1562845.5748846869</v>
      </c>
      <c r="D15" s="569">
        <v>1497340.4330493994</v>
      </c>
      <c r="E15" s="569">
        <v>2238472.3511169557</v>
      </c>
      <c r="F15" s="569">
        <v>3019922.2033151337</v>
      </c>
      <c r="G15" s="569">
        <v>3007768.6355712898</v>
      </c>
      <c r="H15" s="569">
        <v>2982669.3583568996</v>
      </c>
      <c r="I15" s="828" t="s">
        <v>591</v>
      </c>
      <c r="O15" s="821"/>
      <c r="P15" s="821"/>
      <c r="Q15" s="821"/>
      <c r="R15" s="821"/>
    </row>
    <row r="16" spans="2:23" s="360" customFormat="1" ht="23.25" customHeight="1" x14ac:dyDescent="0.2">
      <c r="B16" s="587" t="s">
        <v>427</v>
      </c>
      <c r="C16" s="569">
        <v>4762.0140578500004</v>
      </c>
      <c r="D16" s="569">
        <v>14752.565386229999</v>
      </c>
      <c r="E16" s="569">
        <v>81516.013162670002</v>
      </c>
      <c r="F16" s="569">
        <v>95888.599099810017</v>
      </c>
      <c r="G16" s="569">
        <v>150045.08995246017</v>
      </c>
      <c r="H16" s="569">
        <v>281962</v>
      </c>
      <c r="I16" s="828" t="s">
        <v>435</v>
      </c>
      <c r="O16" s="821"/>
      <c r="P16" s="821"/>
      <c r="Q16" s="821"/>
      <c r="R16" s="821"/>
    </row>
    <row r="17" spans="2:18" s="360" customFormat="1" ht="23.25" customHeight="1" x14ac:dyDescent="0.2">
      <c r="B17" s="587" t="s">
        <v>418</v>
      </c>
      <c r="C17" s="569">
        <v>175794.84619393424</v>
      </c>
      <c r="D17" s="569">
        <v>210064.92042098078</v>
      </c>
      <c r="E17" s="569">
        <v>328518.90574619884</v>
      </c>
      <c r="F17" s="569">
        <v>351018.15943068365</v>
      </c>
      <c r="G17" s="569">
        <v>1047661.84650601</v>
      </c>
      <c r="H17" s="569">
        <v>1138889.7727441282</v>
      </c>
      <c r="I17" s="828" t="s">
        <v>419</v>
      </c>
      <c r="O17" s="821"/>
      <c r="P17" s="821"/>
      <c r="Q17" s="821"/>
      <c r="R17" s="821"/>
    </row>
    <row r="18" spans="2:18" s="360" customFormat="1" ht="23.25" customHeight="1" x14ac:dyDescent="0.2">
      <c r="B18" s="587" t="s">
        <v>1746</v>
      </c>
      <c r="C18" s="569">
        <v>6507.1046530000012</v>
      </c>
      <c r="D18" s="569">
        <v>2947.7235870199993</v>
      </c>
      <c r="E18" s="569">
        <v>7006.4923535099961</v>
      </c>
      <c r="F18" s="569">
        <v>7203.3852920199997</v>
      </c>
      <c r="G18" s="569">
        <v>24867.921128440008</v>
      </c>
      <c r="H18" s="569">
        <v>5210</v>
      </c>
      <c r="I18" s="828" t="s">
        <v>152</v>
      </c>
      <c r="O18" s="821"/>
      <c r="P18" s="821"/>
      <c r="Q18" s="821"/>
      <c r="R18" s="821"/>
    </row>
    <row r="19" spans="2:18" s="360" customFormat="1" ht="23.25" customHeight="1" x14ac:dyDescent="0.2">
      <c r="B19" s="587" t="s">
        <v>603</v>
      </c>
      <c r="C19" s="569">
        <v>292359.95973251772</v>
      </c>
      <c r="D19" s="569">
        <v>186752.89161983095</v>
      </c>
      <c r="E19" s="569">
        <v>382184.24764928996</v>
      </c>
      <c r="F19" s="569">
        <v>699918.7606286502</v>
      </c>
      <c r="G19" s="569">
        <v>342721.05795908079</v>
      </c>
      <c r="H19" s="569">
        <v>345736</v>
      </c>
      <c r="I19" s="828" t="s">
        <v>153</v>
      </c>
      <c r="K19" s="822"/>
      <c r="L19" s="822"/>
      <c r="M19" s="822"/>
      <c r="N19" s="822"/>
      <c r="O19" s="821"/>
      <c r="P19" s="821"/>
      <c r="Q19" s="821"/>
      <c r="R19" s="821"/>
    </row>
    <row r="20" spans="2:18" s="360" customFormat="1" ht="23.25" customHeight="1" x14ac:dyDescent="0.2">
      <c r="B20" s="585" t="s">
        <v>850</v>
      </c>
      <c r="C20" s="622">
        <v>2042269.4995219889</v>
      </c>
      <c r="D20" s="622">
        <v>1911858.534063461</v>
      </c>
      <c r="E20" s="622">
        <v>3037698.0100286249</v>
      </c>
      <c r="F20" s="622">
        <v>4173951.1077662976</v>
      </c>
      <c r="G20" s="622">
        <v>4573064.5511172805</v>
      </c>
      <c r="H20" s="622">
        <v>4754467.1311010281</v>
      </c>
      <c r="I20" s="701" t="s">
        <v>331</v>
      </c>
    </row>
    <row r="21" spans="2:18" s="822" customFormat="1" ht="9.9499999999999993" customHeight="1" thickBot="1" x14ac:dyDescent="0.25">
      <c r="B21" s="825"/>
      <c r="C21" s="1519"/>
      <c r="D21" s="1519"/>
      <c r="E21" s="1519"/>
      <c r="F21" s="1519"/>
      <c r="G21" s="1519"/>
      <c r="H21" s="1519"/>
      <c r="I21" s="829"/>
      <c r="K21" s="360"/>
      <c r="L21" s="360"/>
      <c r="M21" s="360"/>
      <c r="N21" s="360"/>
    </row>
    <row r="22" spans="2:18" s="822" customFormat="1" ht="9.9499999999999993" customHeight="1" thickTop="1" x14ac:dyDescent="0.2">
      <c r="B22" s="826"/>
      <c r="C22" s="569"/>
      <c r="D22" s="569"/>
      <c r="E22" s="569"/>
      <c r="F22" s="569"/>
      <c r="G22" s="569"/>
      <c r="H22" s="569"/>
      <c r="I22" s="830"/>
      <c r="K22" s="360"/>
      <c r="L22" s="360"/>
      <c r="M22" s="360"/>
      <c r="N22" s="360"/>
    </row>
    <row r="23" spans="2:18" s="360" customFormat="1" ht="23.1" customHeight="1" x14ac:dyDescent="0.2">
      <c r="B23" s="824" t="s">
        <v>563</v>
      </c>
      <c r="C23" s="569"/>
      <c r="D23" s="569"/>
      <c r="E23" s="569"/>
      <c r="F23" s="569"/>
      <c r="G23" s="569"/>
      <c r="H23" s="569"/>
      <c r="I23" s="827" t="s">
        <v>272</v>
      </c>
    </row>
    <row r="24" spans="2:18" s="360" customFormat="1" ht="9" customHeight="1" x14ac:dyDescent="0.2">
      <c r="B24" s="587"/>
      <c r="C24" s="583"/>
      <c r="D24" s="583"/>
      <c r="E24" s="583"/>
      <c r="F24" s="583"/>
      <c r="G24" s="583"/>
      <c r="H24" s="583"/>
      <c r="I24" s="828"/>
    </row>
    <row r="25" spans="2:18" s="360" customFormat="1" ht="23.25" customHeight="1" x14ac:dyDescent="0.2">
      <c r="B25" s="587" t="s">
        <v>839</v>
      </c>
      <c r="C25" s="569">
        <v>12183.821474420314</v>
      </c>
      <c r="D25" s="569">
        <v>9967.7707217225397</v>
      </c>
      <c r="E25" s="569">
        <v>9313.250400005978</v>
      </c>
      <c r="F25" s="569">
        <v>12224.573518108069</v>
      </c>
      <c r="G25" s="569">
        <v>11463.166162879306</v>
      </c>
      <c r="H25" s="569">
        <v>11213.420789402953</v>
      </c>
      <c r="I25" s="828" t="s">
        <v>591</v>
      </c>
    </row>
    <row r="26" spans="2:18" s="360" customFormat="1" ht="23.25" customHeight="1" x14ac:dyDescent="0.2">
      <c r="B26" s="587" t="s">
        <v>427</v>
      </c>
      <c r="C26" s="569">
        <v>3.4378942499999998</v>
      </c>
      <c r="D26" s="569">
        <v>16.8685957</v>
      </c>
      <c r="E26" s="569">
        <v>548.27812079</v>
      </c>
      <c r="F26" s="569">
        <v>413.55662457000005</v>
      </c>
      <c r="G26" s="569">
        <v>626.54788041599988</v>
      </c>
      <c r="H26" s="569">
        <v>1298</v>
      </c>
      <c r="I26" s="828" t="s">
        <v>435</v>
      </c>
    </row>
    <row r="27" spans="2:18" s="360" customFormat="1" ht="23.25" customHeight="1" x14ac:dyDescent="0.2">
      <c r="B27" s="587" t="s">
        <v>418</v>
      </c>
      <c r="C27" s="569">
        <v>5019.1766088031236</v>
      </c>
      <c r="D27" s="569">
        <v>3928.0664760370764</v>
      </c>
      <c r="E27" s="569">
        <v>1133.7088035723334</v>
      </c>
      <c r="F27" s="569">
        <v>1474.1266293939996</v>
      </c>
      <c r="G27" s="569">
        <v>1261.8719026350002</v>
      </c>
      <c r="H27" s="569">
        <v>1397.3279092750001</v>
      </c>
      <c r="I27" s="828" t="s">
        <v>419</v>
      </c>
    </row>
    <row r="28" spans="2:18" s="360" customFormat="1" ht="23.25" customHeight="1" x14ac:dyDescent="0.2">
      <c r="B28" s="587" t="s">
        <v>1746</v>
      </c>
      <c r="C28" s="569">
        <v>48.540977942000012</v>
      </c>
      <c r="D28" s="569">
        <v>22.068232625000004</v>
      </c>
      <c r="E28" s="569">
        <v>14.820601925000002</v>
      </c>
      <c r="F28" s="569">
        <v>47.588461000000002</v>
      </c>
      <c r="G28" s="569">
        <v>15.781920277999999</v>
      </c>
      <c r="H28" s="569">
        <v>8</v>
      </c>
      <c r="I28" s="828" t="s">
        <v>152</v>
      </c>
    </row>
    <row r="29" spans="2:18" s="360" customFormat="1" ht="23.25" customHeight="1" x14ac:dyDescent="0.2">
      <c r="B29" s="587" t="s">
        <v>603</v>
      </c>
      <c r="C29" s="569">
        <v>1865.258608035002</v>
      </c>
      <c r="D29" s="569">
        <v>952.90934321300085</v>
      </c>
      <c r="E29" s="569">
        <v>232.87365275099998</v>
      </c>
      <c r="F29" s="569">
        <v>264.37898000299998</v>
      </c>
      <c r="G29" s="569">
        <v>247.00044157500008</v>
      </c>
      <c r="H29" s="569">
        <v>326</v>
      </c>
      <c r="I29" s="828" t="s">
        <v>153</v>
      </c>
      <c r="K29" s="823"/>
      <c r="L29" s="823"/>
      <c r="M29" s="823"/>
      <c r="N29" s="823"/>
    </row>
    <row r="30" spans="2:18" s="360" customFormat="1" ht="23.25" customHeight="1" x14ac:dyDescent="0.2">
      <c r="B30" s="585" t="s">
        <v>850</v>
      </c>
      <c r="C30" s="622">
        <v>19120.235563450442</v>
      </c>
      <c r="D30" s="622">
        <v>14887.683369297618</v>
      </c>
      <c r="E30" s="622">
        <v>11242.931579044311</v>
      </c>
      <c r="F30" s="622">
        <v>14424.224213075067</v>
      </c>
      <c r="G30" s="622">
        <v>13614.368307783307</v>
      </c>
      <c r="H30" s="622">
        <v>14242.748698677953</v>
      </c>
      <c r="I30" s="701" t="s">
        <v>331</v>
      </c>
    </row>
    <row r="31" spans="2:18" s="254" customFormat="1" ht="15" customHeight="1" thickBot="1" x14ac:dyDescent="0.75">
      <c r="B31" s="660"/>
      <c r="C31" s="661"/>
      <c r="D31" s="661"/>
      <c r="E31" s="661"/>
      <c r="F31" s="661"/>
      <c r="G31" s="661"/>
      <c r="H31" s="1520"/>
      <c r="I31" s="662"/>
    </row>
    <row r="32" spans="2:18" ht="24" thickTop="1" x14ac:dyDescent="0.5">
      <c r="B32" s="36"/>
      <c r="J32" s="36"/>
      <c r="K32" s="50"/>
    </row>
    <row r="33" spans="2:22" s="75" customFormat="1" ht="19.5" customHeight="1" x14ac:dyDescent="0.65">
      <c r="B33" s="74"/>
      <c r="C33" s="144"/>
      <c r="D33" s="144"/>
      <c r="E33" s="144"/>
      <c r="F33" s="144"/>
      <c r="G33" s="144"/>
      <c r="H33" s="144"/>
      <c r="I33" s="74"/>
      <c r="J33" s="74"/>
      <c r="K33" s="2"/>
      <c r="L33" s="2"/>
      <c r="M33" s="2"/>
      <c r="N33" s="2"/>
      <c r="O33" s="74"/>
      <c r="P33" s="74"/>
      <c r="Q33" s="74"/>
      <c r="R33" s="74"/>
      <c r="S33" s="74"/>
      <c r="T33" s="74"/>
      <c r="U33" s="74"/>
      <c r="V33" s="74"/>
    </row>
    <row r="34" spans="2:22" ht="36.75" x14ac:dyDescent="0.85">
      <c r="B34" s="1749" t="s">
        <v>1844</v>
      </c>
      <c r="C34" s="1909"/>
      <c r="D34" s="1909"/>
      <c r="E34" s="1909"/>
      <c r="F34" s="1909"/>
      <c r="G34" s="1909"/>
      <c r="H34" s="1909"/>
      <c r="I34" s="1909"/>
      <c r="K34" s="36"/>
      <c r="L34" s="36"/>
      <c r="M34" s="36"/>
      <c r="N34" s="36"/>
    </row>
    <row r="35" spans="2:22" ht="12.75" customHeight="1" x14ac:dyDescent="0.85">
      <c r="B35" s="667"/>
      <c r="C35" s="668"/>
      <c r="D35" s="668"/>
      <c r="E35" s="668"/>
      <c r="F35" s="668"/>
      <c r="G35" s="668"/>
      <c r="H35" s="668"/>
      <c r="I35" s="668"/>
      <c r="N35" s="99"/>
    </row>
    <row r="36" spans="2:22" ht="36.75" x14ac:dyDescent="0.85">
      <c r="B36" s="1749" t="s">
        <v>1845</v>
      </c>
      <c r="C36" s="1909"/>
      <c r="D36" s="1909"/>
      <c r="E36" s="1909"/>
      <c r="F36" s="1909"/>
      <c r="G36" s="1909"/>
      <c r="H36" s="1909"/>
      <c r="I36" s="1909"/>
      <c r="K36" s="50"/>
      <c r="L36" s="50"/>
      <c r="M36" s="50"/>
      <c r="N36" s="79"/>
    </row>
    <row r="37" spans="2:22" s="5" customFormat="1" ht="15" customHeight="1" x14ac:dyDescent="0.65">
      <c r="B37" s="2"/>
      <c r="C37" s="2"/>
      <c r="D37" s="2"/>
      <c r="E37" s="2"/>
      <c r="F37" s="2"/>
      <c r="G37" s="2"/>
      <c r="H37" s="2"/>
      <c r="I37" s="2"/>
      <c r="J37" s="2"/>
      <c r="K37" s="41"/>
      <c r="L37" s="41"/>
      <c r="M37" s="41"/>
      <c r="N37" s="41"/>
      <c r="O37" s="2"/>
      <c r="P37" s="2"/>
      <c r="Q37" s="2"/>
      <c r="R37" s="2"/>
    </row>
    <row r="38" spans="2:22" s="36" customFormat="1" ht="27" x14ac:dyDescent="0.65">
      <c r="B38" s="1655" t="s">
        <v>1718</v>
      </c>
      <c r="C38" s="412"/>
      <c r="D38" s="412"/>
      <c r="E38" s="412"/>
      <c r="F38" s="412"/>
      <c r="G38" s="412"/>
      <c r="H38" s="412"/>
      <c r="I38" s="225" t="s">
        <v>1722</v>
      </c>
      <c r="K38" s="41"/>
      <c r="L38" s="41"/>
      <c r="M38" s="41"/>
      <c r="N38" s="41"/>
    </row>
    <row r="39" spans="2:22" ht="12" customHeight="1" thickBot="1" x14ac:dyDescent="0.7">
      <c r="B39" s="100"/>
      <c r="I39" s="98"/>
      <c r="J39" s="98"/>
      <c r="K39" s="81"/>
      <c r="L39" s="81"/>
      <c r="M39" s="81"/>
      <c r="N39" s="81"/>
    </row>
    <row r="40" spans="2:22" s="254" customFormat="1" ht="23.1" customHeight="1" thickTop="1" x14ac:dyDescent="0.7">
      <c r="B40" s="1930" t="s">
        <v>883</v>
      </c>
      <c r="C40" s="1736">
        <v>2014</v>
      </c>
      <c r="D40" s="1736" t="s">
        <v>1882</v>
      </c>
      <c r="E40" s="1736" t="s">
        <v>1884</v>
      </c>
      <c r="F40" s="1736">
        <v>2017</v>
      </c>
      <c r="G40" s="1736">
        <v>2018</v>
      </c>
      <c r="H40" s="1736">
        <v>2019</v>
      </c>
      <c r="I40" s="1933" t="s">
        <v>882</v>
      </c>
      <c r="J40" s="335"/>
      <c r="K40" s="335"/>
      <c r="L40" s="335"/>
      <c r="M40" s="335"/>
      <c r="N40" s="335"/>
    </row>
    <row r="41" spans="2:22" s="254" customFormat="1" ht="23.1" customHeight="1" x14ac:dyDescent="0.7">
      <c r="B41" s="1931"/>
      <c r="C41" s="1737"/>
      <c r="D41" s="1737"/>
      <c r="E41" s="1737"/>
      <c r="F41" s="1737"/>
      <c r="G41" s="1737"/>
      <c r="H41" s="1737"/>
      <c r="I41" s="1934"/>
    </row>
    <row r="42" spans="2:22" s="254" customFormat="1" ht="23.1" customHeight="1" x14ac:dyDescent="0.7">
      <c r="B42" s="1932"/>
      <c r="C42" s="1738"/>
      <c r="D42" s="1738"/>
      <c r="E42" s="1738"/>
      <c r="F42" s="1738"/>
      <c r="G42" s="1738"/>
      <c r="H42" s="1738"/>
      <c r="I42" s="1935"/>
      <c r="K42" s="335"/>
      <c r="L42" s="335"/>
      <c r="M42" s="335"/>
      <c r="N42" s="335"/>
    </row>
    <row r="43" spans="2:22" s="316" customFormat="1" ht="9" customHeight="1" x14ac:dyDescent="0.7">
      <c r="B43" s="656"/>
      <c r="C43" s="657"/>
      <c r="D43" s="657"/>
      <c r="E43" s="657"/>
      <c r="F43" s="657"/>
      <c r="G43" s="657"/>
      <c r="H43" s="657"/>
      <c r="I43" s="658"/>
      <c r="K43" s="254"/>
      <c r="L43" s="254"/>
      <c r="M43" s="254"/>
      <c r="N43" s="254"/>
    </row>
    <row r="44" spans="2:22" s="355" customFormat="1" ht="23.25" customHeight="1" x14ac:dyDescent="0.2">
      <c r="B44" s="826" t="s">
        <v>1509</v>
      </c>
      <c r="C44" s="843">
        <v>1151860.5768583699</v>
      </c>
      <c r="D44" s="843">
        <v>1039456.6020636731</v>
      </c>
      <c r="E44" s="1639">
        <v>1682107.7833186202</v>
      </c>
      <c r="F44" s="1544">
        <v>2575012.9375632205</v>
      </c>
      <c r="G44" s="1544">
        <v>2564381.9137093928</v>
      </c>
      <c r="H44" s="1544">
        <v>2425513.2885387251</v>
      </c>
      <c r="I44" s="828" t="s">
        <v>1520</v>
      </c>
      <c r="K44" s="360"/>
      <c r="L44" s="360"/>
      <c r="M44" s="360"/>
      <c r="N44" s="360"/>
    </row>
    <row r="45" spans="2:22" s="360" customFormat="1" ht="23.25" customHeight="1" x14ac:dyDescent="0.2">
      <c r="B45" s="826" t="s">
        <v>1510</v>
      </c>
      <c r="C45" s="843">
        <v>361434.50356510998</v>
      </c>
      <c r="D45" s="843">
        <v>393525.51559208875</v>
      </c>
      <c r="E45" s="1639">
        <v>432401.81687856</v>
      </c>
      <c r="F45" s="1544">
        <v>314623.20644170995</v>
      </c>
      <c r="G45" s="1544">
        <v>305516.76660646917</v>
      </c>
      <c r="H45" s="1544">
        <v>428779.86080973956</v>
      </c>
      <c r="I45" s="828" t="s">
        <v>807</v>
      </c>
      <c r="K45" s="355"/>
      <c r="L45" s="355"/>
      <c r="M45" s="355"/>
      <c r="N45" s="355"/>
    </row>
    <row r="46" spans="2:22" s="355" customFormat="1" ht="23.25" customHeight="1" x14ac:dyDescent="0.2">
      <c r="B46" s="826" t="s">
        <v>1512</v>
      </c>
      <c r="C46" s="843">
        <v>25468.574300440025</v>
      </c>
      <c r="D46" s="843">
        <v>34831.563319309957</v>
      </c>
      <c r="E46" s="1639">
        <v>63008.055854860002</v>
      </c>
      <c r="F46" s="1544">
        <v>108969.82985098007</v>
      </c>
      <c r="G46" s="1544">
        <v>120845.4609501699</v>
      </c>
      <c r="H46" s="1544">
        <v>103651.58053418998</v>
      </c>
      <c r="I46" s="828" t="s">
        <v>1522</v>
      </c>
    </row>
    <row r="47" spans="2:22" s="360" customFormat="1" ht="23.25" customHeight="1" x14ac:dyDescent="0.2">
      <c r="B47" s="826" t="s">
        <v>1515</v>
      </c>
      <c r="C47" s="843">
        <v>17880.380000929985</v>
      </c>
      <c r="D47" s="843">
        <v>18992.926410579985</v>
      </c>
      <c r="E47" s="1639">
        <v>32938.811455579991</v>
      </c>
      <c r="F47" s="1544">
        <v>13269.217554009998</v>
      </c>
      <c r="G47" s="1544">
        <v>1751.3191816000001</v>
      </c>
      <c r="H47" s="1544">
        <v>2.6249400000000001</v>
      </c>
      <c r="I47" s="828" t="s">
        <v>811</v>
      </c>
    </row>
    <row r="48" spans="2:22" s="360" customFormat="1" ht="23.25" customHeight="1" x14ac:dyDescent="0.2">
      <c r="B48" s="826" t="s">
        <v>1511</v>
      </c>
      <c r="C48" s="843">
        <v>1553.1399368299999</v>
      </c>
      <c r="D48" s="843">
        <v>471.33520622000003</v>
      </c>
      <c r="E48" s="1544">
        <v>633.83484501999999</v>
      </c>
      <c r="F48" s="1544">
        <v>143.78054493000002</v>
      </c>
      <c r="G48" s="1544">
        <v>160.98967340000002</v>
      </c>
      <c r="H48" s="1544">
        <v>85.422646000000015</v>
      </c>
      <c r="I48" s="828" t="s">
        <v>1521</v>
      </c>
    </row>
    <row r="49" spans="2:14" s="355" customFormat="1" ht="23.25" customHeight="1" x14ac:dyDescent="0.2">
      <c r="B49" s="826" t="s">
        <v>1513</v>
      </c>
      <c r="C49" s="843">
        <v>1067.9733968599999</v>
      </c>
      <c r="D49" s="843">
        <v>602.33060682999997</v>
      </c>
      <c r="E49" s="1544">
        <v>953.29641447999995</v>
      </c>
      <c r="F49" s="1544">
        <v>781.84727318</v>
      </c>
      <c r="G49" s="1544">
        <v>703.21614659999977</v>
      </c>
      <c r="H49" s="1544">
        <v>633.28499122000005</v>
      </c>
      <c r="I49" s="828" t="s">
        <v>809</v>
      </c>
      <c r="K49" s="360"/>
      <c r="L49" s="360"/>
      <c r="M49" s="360"/>
      <c r="N49" s="360"/>
    </row>
    <row r="50" spans="2:14" s="355" customFormat="1" ht="23.25" customHeight="1" x14ac:dyDescent="0.2">
      <c r="B50" s="826" t="s">
        <v>1516</v>
      </c>
      <c r="C50" s="843">
        <v>570.42607735999991</v>
      </c>
      <c r="D50" s="843">
        <v>861.16092084999968</v>
      </c>
      <c r="E50" s="1639">
        <v>902.10160248000011</v>
      </c>
      <c r="F50" s="1544">
        <v>1047.9938503199999</v>
      </c>
      <c r="G50" s="1544">
        <v>1234.7381272300001</v>
      </c>
      <c r="H50" s="1544">
        <v>1178.3038318899999</v>
      </c>
      <c r="I50" s="828" t="s">
        <v>1519</v>
      </c>
    </row>
    <row r="51" spans="2:14" s="360" customFormat="1" ht="23.25" customHeight="1" x14ac:dyDescent="0.2">
      <c r="B51" s="826" t="s">
        <v>1514</v>
      </c>
      <c r="C51" s="843">
        <v>471.63103851999995</v>
      </c>
      <c r="D51" s="843">
        <v>213.09355790999999</v>
      </c>
      <c r="E51" s="1544">
        <v>74.679000000000002</v>
      </c>
      <c r="F51" s="1544">
        <v>1184.81397077</v>
      </c>
      <c r="G51" s="1544">
        <v>830.64588863000006</v>
      </c>
      <c r="H51" s="1544">
        <v>8386.321815719999</v>
      </c>
      <c r="I51" s="828" t="s">
        <v>813</v>
      </c>
      <c r="K51" s="822"/>
      <c r="L51" s="822"/>
      <c r="M51" s="822"/>
      <c r="N51" s="822"/>
    </row>
    <row r="52" spans="2:14" s="360" customFormat="1" ht="23.25" customHeight="1" x14ac:dyDescent="0.2">
      <c r="B52" s="826" t="s">
        <v>1517</v>
      </c>
      <c r="C52" s="843">
        <v>3.222</v>
      </c>
      <c r="D52" s="843">
        <v>20.001392450000001</v>
      </c>
      <c r="E52" s="1640">
        <v>0</v>
      </c>
      <c r="F52" s="1544">
        <v>12.358599999999999</v>
      </c>
      <c r="G52" s="1640">
        <v>0</v>
      </c>
      <c r="H52" s="1544">
        <v>55.916077100000003</v>
      </c>
      <c r="I52" s="828" t="s">
        <v>817</v>
      </c>
    </row>
    <row r="53" spans="2:14" s="360" customFormat="1" ht="23.25" customHeight="1" x14ac:dyDescent="0.2">
      <c r="B53" s="826" t="s">
        <v>1580</v>
      </c>
      <c r="C53" s="856">
        <v>0</v>
      </c>
      <c r="D53" s="856">
        <v>5326.0372858000001</v>
      </c>
      <c r="E53" s="843">
        <v>31.226178780000001</v>
      </c>
      <c r="F53" s="843">
        <v>93.338999999999999</v>
      </c>
      <c r="G53" s="843">
        <v>3332.3671655999997</v>
      </c>
      <c r="H53" s="856">
        <v>0</v>
      </c>
      <c r="I53" s="828" t="s">
        <v>1592</v>
      </c>
    </row>
    <row r="54" spans="2:14" s="360" customFormat="1" ht="23.25" customHeight="1" x14ac:dyDescent="0.2">
      <c r="B54" s="826" t="s">
        <v>814</v>
      </c>
      <c r="C54" s="856">
        <v>504.98278878000002</v>
      </c>
      <c r="D54" s="856">
        <v>790.98393371999998</v>
      </c>
      <c r="E54" s="843">
        <v>1538.87255684</v>
      </c>
      <c r="F54" s="1639">
        <v>943.02881467999998</v>
      </c>
      <c r="G54" s="1544">
        <v>711.73081889000014</v>
      </c>
      <c r="H54" s="1544">
        <v>304.95558676000002</v>
      </c>
      <c r="I54" s="828" t="s">
        <v>1593</v>
      </c>
    </row>
    <row r="55" spans="2:14" s="360" customFormat="1" ht="23.25" customHeight="1" x14ac:dyDescent="0.2">
      <c r="B55" s="826" t="s">
        <v>1581</v>
      </c>
      <c r="C55" s="856">
        <v>1389.35367075</v>
      </c>
      <c r="D55" s="856">
        <v>1590.6308877866754</v>
      </c>
      <c r="E55" s="1639">
        <v>21416.550579269995</v>
      </c>
      <c r="F55" s="1544">
        <v>1431.2369090100003</v>
      </c>
      <c r="G55" s="1544">
        <v>2733.2513552</v>
      </c>
      <c r="H55" s="1544">
        <v>442.25076214999962</v>
      </c>
      <c r="I55" s="828" t="s">
        <v>1588</v>
      </c>
    </row>
    <row r="56" spans="2:14" s="360" customFormat="1" ht="23.25" customHeight="1" x14ac:dyDescent="0.2">
      <c r="B56" s="826" t="s">
        <v>1582</v>
      </c>
      <c r="C56" s="856">
        <v>223.0745</v>
      </c>
      <c r="D56" s="856">
        <v>59.002488149999998</v>
      </c>
      <c r="E56" s="1544">
        <v>1415.2979090900001</v>
      </c>
      <c r="F56" s="1544">
        <v>578.04358718000003</v>
      </c>
      <c r="G56" s="1544">
        <v>18.003174999999999</v>
      </c>
      <c r="H56" s="1544">
        <v>8782.4920000000002</v>
      </c>
      <c r="I56" s="828" t="s">
        <v>1590</v>
      </c>
    </row>
    <row r="57" spans="2:14" s="360" customFormat="1" ht="23.25" customHeight="1" x14ac:dyDescent="0.2">
      <c r="B57" s="826" t="s">
        <v>1583</v>
      </c>
      <c r="C57" s="856">
        <v>22.75881</v>
      </c>
      <c r="D57" s="856">
        <v>38.340776389999988</v>
      </c>
      <c r="E57" s="1544">
        <v>70.064165000000003</v>
      </c>
      <c r="F57" s="1544">
        <v>78.697539000000006</v>
      </c>
      <c r="G57" s="1544">
        <v>87.767042500000002</v>
      </c>
      <c r="H57" s="1544">
        <v>135.59775999999999</v>
      </c>
      <c r="I57" s="828" t="s">
        <v>1589</v>
      </c>
    </row>
    <row r="58" spans="2:14" s="360" customFormat="1" ht="23.25" customHeight="1" x14ac:dyDescent="0.2">
      <c r="B58" s="826" t="s">
        <v>1518</v>
      </c>
      <c r="C58" s="843">
        <v>394.97794073974609</v>
      </c>
      <c r="D58" s="843">
        <v>560.90860764007084</v>
      </c>
      <c r="E58" s="1639">
        <v>979.96035839989781</v>
      </c>
      <c r="F58" s="1544">
        <v>1751.8718161405995</v>
      </c>
      <c r="G58" s="1544">
        <v>5460.4657305898099</v>
      </c>
      <c r="H58" s="1544">
        <v>4717.4580634091981</v>
      </c>
      <c r="I58" s="828" t="s">
        <v>1591</v>
      </c>
    </row>
    <row r="59" spans="2:14" s="355" customFormat="1" ht="23.25" customHeight="1" x14ac:dyDescent="0.2">
      <c r="B59" s="585" t="s">
        <v>850</v>
      </c>
      <c r="C59" s="842">
        <v>1562845.5748846901</v>
      </c>
      <c r="D59" s="842">
        <v>1497340.4330493985</v>
      </c>
      <c r="E59" s="1603">
        <v>2238472.35111698</v>
      </c>
      <c r="F59" s="1603">
        <v>3019922.2033151309</v>
      </c>
      <c r="G59" s="1545">
        <v>3007768.6355712716</v>
      </c>
      <c r="H59" s="1545">
        <v>2982669.3583569042</v>
      </c>
      <c r="I59" s="701" t="s">
        <v>331</v>
      </c>
      <c r="K59" s="822"/>
      <c r="L59" s="822"/>
      <c r="M59" s="822"/>
      <c r="N59" s="822"/>
    </row>
    <row r="60" spans="2:14" s="252" customFormat="1" ht="9.9499999999999993" customHeight="1" thickBot="1" x14ac:dyDescent="0.75">
      <c r="B60" s="666"/>
      <c r="C60" s="663"/>
      <c r="D60" s="663"/>
      <c r="E60" s="663"/>
      <c r="F60" s="663"/>
      <c r="G60" s="663"/>
      <c r="H60" s="663"/>
      <c r="I60" s="659"/>
      <c r="K60" s="254"/>
      <c r="L60" s="254"/>
      <c r="M60" s="254"/>
      <c r="N60" s="254"/>
    </row>
    <row r="61" spans="2:14" s="254" customFormat="1" ht="9" customHeight="1" thickTop="1" x14ac:dyDescent="0.7"/>
    <row r="62" spans="2:14" s="412" customFormat="1" ht="18.75" customHeight="1" x14ac:dyDescent="0.5">
      <c r="B62" s="330" t="s">
        <v>1747</v>
      </c>
      <c r="C62" s="330"/>
      <c r="D62" s="330"/>
      <c r="E62" s="330"/>
      <c r="F62" s="330"/>
      <c r="G62" s="330"/>
      <c r="H62" s="330"/>
      <c r="I62" s="330" t="s">
        <v>1748</v>
      </c>
    </row>
    <row r="63" spans="2:14" s="52" customFormat="1" ht="20.25" customHeight="1" x14ac:dyDescent="0.5">
      <c r="B63" s="62"/>
      <c r="K63" s="47"/>
      <c r="L63" s="47"/>
      <c r="M63" s="47"/>
      <c r="N63" s="47"/>
    </row>
  </sheetData>
  <mergeCells count="20">
    <mergeCell ref="F40:F42"/>
    <mergeCell ref="G40:G42"/>
    <mergeCell ref="H40:H42"/>
    <mergeCell ref="B40:B42"/>
    <mergeCell ref="I40:I42"/>
    <mergeCell ref="C40:C42"/>
    <mergeCell ref="D40:D42"/>
    <mergeCell ref="E40:E42"/>
    <mergeCell ref="B3:I3"/>
    <mergeCell ref="B5:I5"/>
    <mergeCell ref="B34:I34"/>
    <mergeCell ref="B36:I36"/>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Roman,Regular"&amp;20- 44 -</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5"/>
  <dimension ref="B1:V77"/>
  <sheetViews>
    <sheetView rightToLeft="1" view="pageBreakPreview" zoomScale="50" zoomScaleNormal="50" zoomScaleSheetLayoutView="50" workbookViewId="0"/>
  </sheetViews>
  <sheetFormatPr defaultRowHeight="15" x14ac:dyDescent="0.35"/>
  <cols>
    <col min="1" max="1" width="9.140625" style="47"/>
    <col min="2" max="2" width="56.28515625" style="47" customWidth="1"/>
    <col min="3" max="8" width="15" style="47" customWidth="1"/>
    <col min="9" max="9" width="55" style="47" customWidth="1"/>
    <col min="10" max="10" width="13.85546875" style="47" bestFit="1" customWidth="1"/>
    <col min="11" max="12" width="21.42578125" style="47" customWidth="1"/>
    <col min="13" max="13" width="19.85546875" style="47" customWidth="1"/>
    <col min="14" max="15" width="21.42578125" style="47" customWidth="1"/>
    <col min="16" max="16" width="19.42578125" style="47" customWidth="1"/>
    <col min="17" max="17" width="19.85546875" style="47" customWidth="1"/>
    <col min="18" max="18" width="19.85546875" style="47" bestFit="1" customWidth="1"/>
    <col min="19" max="16384" width="9.140625" style="47"/>
  </cols>
  <sheetData>
    <row r="1" spans="2:22" s="75" customFormat="1" ht="15" customHeight="1" x14ac:dyDescent="0.65">
      <c r="C1" s="74"/>
      <c r="D1" s="74"/>
      <c r="E1" s="74"/>
      <c r="F1" s="74"/>
      <c r="G1" s="74"/>
      <c r="H1" s="74"/>
      <c r="I1" s="74"/>
      <c r="J1" s="74"/>
      <c r="K1" s="74"/>
      <c r="L1" s="74"/>
      <c r="M1" s="74"/>
      <c r="N1" s="74"/>
      <c r="O1" s="74"/>
      <c r="P1" s="74"/>
      <c r="Q1" s="74"/>
      <c r="R1" s="74"/>
      <c r="S1" s="74"/>
      <c r="T1" s="74"/>
      <c r="U1" s="74"/>
      <c r="V1" s="74"/>
    </row>
    <row r="2" spans="2:22" s="75" customFormat="1" ht="15" customHeight="1" x14ac:dyDescent="0.65">
      <c r="B2" s="74"/>
      <c r="C2" s="74"/>
      <c r="D2" s="74"/>
      <c r="E2" s="74"/>
      <c r="F2" s="74"/>
      <c r="G2" s="74"/>
      <c r="H2" s="74"/>
      <c r="I2" s="74"/>
      <c r="J2" s="74"/>
      <c r="K2" s="74"/>
      <c r="L2" s="74"/>
      <c r="M2" s="74"/>
      <c r="N2" s="74"/>
      <c r="O2" s="74"/>
      <c r="P2" s="74"/>
      <c r="Q2" s="74"/>
      <c r="R2" s="74"/>
      <c r="S2" s="74"/>
      <c r="T2" s="74"/>
      <c r="U2" s="74"/>
    </row>
    <row r="3" spans="2:22" ht="36.75" x14ac:dyDescent="0.85">
      <c r="B3" s="1749" t="s">
        <v>1846</v>
      </c>
      <c r="C3" s="1750"/>
      <c r="D3" s="1750"/>
      <c r="E3" s="1750"/>
      <c r="F3" s="1750"/>
      <c r="G3" s="1750"/>
      <c r="H3" s="1750"/>
      <c r="I3" s="1750"/>
    </row>
    <row r="4" spans="2:22" s="5" customFormat="1" ht="9.75" customHeight="1" x14ac:dyDescent="0.85">
      <c r="B4" s="1646"/>
      <c r="C4" s="1646"/>
      <c r="D4" s="1646"/>
      <c r="E4" s="1646"/>
      <c r="F4" s="1646"/>
      <c r="G4" s="1646"/>
      <c r="H4" s="1646"/>
      <c r="I4" s="1646"/>
      <c r="J4" s="2"/>
    </row>
    <row r="5" spans="2:22" ht="36.75" x14ac:dyDescent="0.85">
      <c r="B5" s="1749" t="s">
        <v>1847</v>
      </c>
      <c r="C5" s="1750"/>
      <c r="D5" s="1750"/>
      <c r="E5" s="1750"/>
      <c r="F5" s="1750"/>
      <c r="G5" s="1750"/>
      <c r="H5" s="1750"/>
      <c r="I5" s="1750"/>
    </row>
    <row r="6" spans="2:22" ht="12.75" customHeight="1" x14ac:dyDescent="0.65">
      <c r="B6" s="74"/>
      <c r="C6" s="74"/>
      <c r="D6" s="74"/>
      <c r="E6" s="74"/>
      <c r="F6" s="74"/>
      <c r="G6" s="74"/>
      <c r="H6" s="74"/>
      <c r="I6" s="74"/>
      <c r="J6" s="74"/>
      <c r="K6" s="74"/>
      <c r="L6" s="74"/>
      <c r="M6" s="74"/>
      <c r="N6" s="74"/>
      <c r="O6" s="74"/>
      <c r="P6" s="74"/>
      <c r="Q6" s="74"/>
      <c r="R6" s="74"/>
      <c r="S6" s="74"/>
      <c r="T6" s="74"/>
      <c r="U6" s="74"/>
    </row>
    <row r="7" spans="2:22" s="36" customFormat="1" ht="22.5" x14ac:dyDescent="0.5">
      <c r="B7" s="1656" t="s">
        <v>1718</v>
      </c>
      <c r="C7" s="412"/>
      <c r="D7" s="412"/>
      <c r="E7" s="412"/>
      <c r="F7" s="412"/>
      <c r="G7" s="412"/>
      <c r="H7" s="412"/>
      <c r="I7" s="679" t="s">
        <v>1722</v>
      </c>
      <c r="J7" s="412"/>
      <c r="K7" s="412"/>
      <c r="U7" s="49"/>
    </row>
    <row r="8" spans="2:22" ht="20.25" customHeight="1" thickBot="1" x14ac:dyDescent="0.7">
      <c r="B8" s="74"/>
      <c r="C8" s="74"/>
      <c r="D8" s="74"/>
      <c r="E8" s="74"/>
      <c r="F8" s="74"/>
      <c r="G8" s="74"/>
      <c r="H8" s="74"/>
      <c r="I8" s="74"/>
      <c r="J8" s="74"/>
      <c r="K8" s="74"/>
      <c r="L8" s="74"/>
      <c r="M8" s="74"/>
      <c r="N8" s="74"/>
      <c r="O8" s="74"/>
      <c r="P8" s="74"/>
      <c r="Q8" s="74"/>
      <c r="R8" s="74"/>
      <c r="S8" s="74"/>
      <c r="T8" s="74"/>
      <c r="U8" s="74"/>
    </row>
    <row r="9" spans="2:22" s="354" customFormat="1" ht="23.1" customHeight="1" thickTop="1" x14ac:dyDescent="0.7">
      <c r="B9" s="1936" t="s">
        <v>883</v>
      </c>
      <c r="C9" s="1736">
        <v>2014</v>
      </c>
      <c r="D9" s="1736" t="s">
        <v>1882</v>
      </c>
      <c r="E9" s="1736" t="s">
        <v>1884</v>
      </c>
      <c r="F9" s="1736" t="s">
        <v>1574</v>
      </c>
      <c r="G9" s="1736">
        <v>2018</v>
      </c>
      <c r="H9" s="1736">
        <v>2019</v>
      </c>
      <c r="I9" s="1939" t="s">
        <v>882</v>
      </c>
      <c r="J9" s="513"/>
      <c r="M9" s="513"/>
    </row>
    <row r="10" spans="2:22" s="354" customFormat="1" ht="23.1" customHeight="1" x14ac:dyDescent="0.7">
      <c r="B10" s="1937"/>
      <c r="C10" s="1737"/>
      <c r="D10" s="1737"/>
      <c r="E10" s="1737"/>
      <c r="F10" s="1737"/>
      <c r="G10" s="1737"/>
      <c r="H10" s="1737"/>
      <c r="I10" s="1940"/>
    </row>
    <row r="11" spans="2:22" s="354" customFormat="1" ht="23.1" customHeight="1" x14ac:dyDescent="0.7">
      <c r="B11" s="1938"/>
      <c r="C11" s="1738"/>
      <c r="D11" s="1738"/>
      <c r="E11" s="1738"/>
      <c r="F11" s="1738"/>
      <c r="G11" s="1738"/>
      <c r="H11" s="1738"/>
      <c r="I11" s="1941"/>
    </row>
    <row r="12" spans="2:22" s="625" customFormat="1" ht="9.9499999999999993" customHeight="1" x14ac:dyDescent="0.7">
      <c r="B12" s="669"/>
      <c r="C12" s="458"/>
      <c r="D12" s="458"/>
      <c r="E12" s="458"/>
      <c r="F12" s="458"/>
      <c r="G12" s="458"/>
      <c r="H12" s="458"/>
      <c r="I12" s="670"/>
    </row>
    <row r="13" spans="2:22" s="833" customFormat="1" ht="30.75" x14ac:dyDescent="0.2">
      <c r="B13" s="703" t="s">
        <v>420</v>
      </c>
      <c r="C13" s="832"/>
      <c r="D13" s="832"/>
      <c r="E13" s="832"/>
      <c r="F13" s="832"/>
      <c r="G13" s="832"/>
      <c r="H13" s="832"/>
      <c r="I13" s="837" t="s">
        <v>518</v>
      </c>
    </row>
    <row r="14" spans="2:22" s="582" customFormat="1" ht="9.9499999999999993" customHeight="1" x14ac:dyDescent="0.2">
      <c r="B14" s="703"/>
      <c r="C14" s="580"/>
      <c r="D14" s="580"/>
      <c r="E14" s="580"/>
      <c r="F14" s="580"/>
      <c r="G14" s="580"/>
      <c r="H14" s="580"/>
      <c r="I14" s="837"/>
    </row>
    <row r="15" spans="2:22" s="546" customFormat="1" ht="23.1" customHeight="1" x14ac:dyDescent="0.2">
      <c r="B15" s="834" t="s">
        <v>418</v>
      </c>
      <c r="C15" s="842">
        <v>175794.84619393427</v>
      </c>
      <c r="D15" s="842">
        <v>210064.92042098072</v>
      </c>
      <c r="E15" s="842">
        <v>328518.90574619983</v>
      </c>
      <c r="F15" s="842">
        <v>351018.15943067998</v>
      </c>
      <c r="G15" s="842">
        <v>1047661.8465060118</v>
      </c>
      <c r="H15" s="842">
        <v>1138889.7727441241</v>
      </c>
      <c r="I15" s="838" t="s">
        <v>419</v>
      </c>
    </row>
    <row r="16" spans="2:22" s="582" customFormat="1" ht="23.1" customHeight="1" x14ac:dyDescent="0.2">
      <c r="B16" s="835" t="s">
        <v>113</v>
      </c>
      <c r="C16" s="843">
        <v>67050.786434270005</v>
      </c>
      <c r="D16" s="843">
        <v>86808.557139399985</v>
      </c>
      <c r="E16" s="843">
        <v>145733.8685607198</v>
      </c>
      <c r="F16" s="843">
        <v>140022.95678341997</v>
      </c>
      <c r="G16" s="843">
        <v>336940.844173052</v>
      </c>
      <c r="H16" s="843">
        <v>399115.89484102366</v>
      </c>
      <c r="I16" s="839" t="s">
        <v>519</v>
      </c>
      <c r="J16" s="546"/>
    </row>
    <row r="17" spans="2:10" s="582" customFormat="1" ht="23.1" customHeight="1" x14ac:dyDescent="0.2">
      <c r="B17" s="835" t="s">
        <v>907</v>
      </c>
      <c r="C17" s="843">
        <v>71.969504309999991</v>
      </c>
      <c r="D17" s="843">
        <v>64.53818407</v>
      </c>
      <c r="E17" s="843">
        <v>591.47062502999972</v>
      </c>
      <c r="F17" s="843">
        <v>187.83018788999999</v>
      </c>
      <c r="G17" s="843">
        <v>171.17240423999999</v>
      </c>
      <c r="H17" s="843">
        <v>977.61179346815584</v>
      </c>
      <c r="I17" s="839" t="s">
        <v>908</v>
      </c>
      <c r="J17" s="546"/>
    </row>
    <row r="18" spans="2:10" s="582" customFormat="1" ht="23.1" customHeight="1" x14ac:dyDescent="0.2">
      <c r="B18" s="835" t="s">
        <v>1749</v>
      </c>
      <c r="C18" s="843">
        <v>45647.920229215117</v>
      </c>
      <c r="D18" s="843">
        <v>53119.733492775769</v>
      </c>
      <c r="E18" s="843">
        <v>21084.805791149993</v>
      </c>
      <c r="F18" s="843">
        <v>29377.12235614</v>
      </c>
      <c r="G18" s="843">
        <v>226441.85377758002</v>
      </c>
      <c r="H18" s="843">
        <v>216287.39631180911</v>
      </c>
      <c r="I18" s="839" t="s">
        <v>228</v>
      </c>
      <c r="J18" s="546"/>
    </row>
    <row r="19" spans="2:10" s="582" customFormat="1" ht="23.1" customHeight="1" x14ac:dyDescent="0.2">
      <c r="B19" s="835" t="s">
        <v>588</v>
      </c>
      <c r="C19" s="843">
        <v>6413.5946020600004</v>
      </c>
      <c r="D19" s="843">
        <v>9610.9543149599995</v>
      </c>
      <c r="E19" s="843">
        <v>12449.316563910003</v>
      </c>
      <c r="F19" s="843">
        <v>49515.439304079999</v>
      </c>
      <c r="G19" s="843">
        <v>15090.063569930002</v>
      </c>
      <c r="H19" s="843">
        <v>52267.518743435001</v>
      </c>
      <c r="I19" s="839" t="s">
        <v>114</v>
      </c>
      <c r="J19" s="546"/>
    </row>
    <row r="20" spans="2:10" s="582" customFormat="1" ht="23.1" customHeight="1" x14ac:dyDescent="0.2">
      <c r="B20" s="835" t="s">
        <v>115</v>
      </c>
      <c r="C20" s="843">
        <v>5633.5135208199972</v>
      </c>
      <c r="D20" s="843">
        <v>13699.658552800003</v>
      </c>
      <c r="E20" s="843">
        <v>52638.194960900008</v>
      </c>
      <c r="F20" s="843">
        <v>38263.122130420001</v>
      </c>
      <c r="G20" s="843">
        <v>59275.18925434001</v>
      </c>
      <c r="H20" s="843">
        <v>38730.470492405017</v>
      </c>
      <c r="I20" s="839" t="s">
        <v>520</v>
      </c>
      <c r="J20" s="546"/>
    </row>
    <row r="21" spans="2:10" s="582" customFormat="1" ht="23.1" customHeight="1" x14ac:dyDescent="0.2">
      <c r="B21" s="835" t="s">
        <v>116</v>
      </c>
      <c r="C21" s="843">
        <v>20379.460988820003</v>
      </c>
      <c r="D21" s="843">
        <v>15895.165067525999</v>
      </c>
      <c r="E21" s="843">
        <v>23134.465932879993</v>
      </c>
      <c r="F21" s="843">
        <v>22490.901215549991</v>
      </c>
      <c r="G21" s="843">
        <v>66398.165760620002</v>
      </c>
      <c r="H21" s="843">
        <v>84352.041220459476</v>
      </c>
      <c r="I21" s="839" t="s">
        <v>521</v>
      </c>
      <c r="J21" s="546"/>
    </row>
    <row r="22" spans="2:10" s="582" customFormat="1" ht="23.1" customHeight="1" x14ac:dyDescent="0.2">
      <c r="B22" s="835" t="s">
        <v>117</v>
      </c>
      <c r="C22" s="843">
        <v>14903.706174189152</v>
      </c>
      <c r="D22" s="843">
        <v>14469.818971337236</v>
      </c>
      <c r="E22" s="843">
        <v>37095.81512276001</v>
      </c>
      <c r="F22" s="843">
        <v>37410.983171040003</v>
      </c>
      <c r="G22" s="843">
        <v>258523.51224835974</v>
      </c>
      <c r="H22" s="843">
        <v>236577.63857317553</v>
      </c>
      <c r="I22" s="839" t="s">
        <v>118</v>
      </c>
      <c r="J22" s="546"/>
    </row>
    <row r="23" spans="2:10" s="582" customFormat="1" ht="23.1" customHeight="1" x14ac:dyDescent="0.2">
      <c r="B23" s="835" t="s">
        <v>119</v>
      </c>
      <c r="C23" s="843">
        <v>4217.4050163800011</v>
      </c>
      <c r="D23" s="843">
        <v>2808.5287411703434</v>
      </c>
      <c r="E23" s="843">
        <v>2952.2195536600002</v>
      </c>
      <c r="F23" s="843">
        <v>2494.46848821</v>
      </c>
      <c r="G23" s="843">
        <v>1833.0114365900004</v>
      </c>
      <c r="H23" s="843">
        <v>1781.4223639866111</v>
      </c>
      <c r="I23" s="839" t="s">
        <v>229</v>
      </c>
      <c r="J23" s="546"/>
    </row>
    <row r="24" spans="2:10" s="582" customFormat="1" ht="23.1" customHeight="1" x14ac:dyDescent="0.2">
      <c r="B24" s="835" t="s">
        <v>589</v>
      </c>
      <c r="C24" s="843">
        <v>11476.489723869998</v>
      </c>
      <c r="D24" s="843">
        <v>13587.965956941422</v>
      </c>
      <c r="E24" s="843">
        <v>32838.748635190001</v>
      </c>
      <c r="F24" s="843">
        <v>31255.335793930011</v>
      </c>
      <c r="G24" s="843">
        <v>82988.033881300013</v>
      </c>
      <c r="H24" s="843">
        <v>108799.77840436148</v>
      </c>
      <c r="I24" s="839" t="s">
        <v>226</v>
      </c>
      <c r="J24" s="546"/>
    </row>
    <row r="25" spans="2:10" s="582" customFormat="1" ht="23.1" customHeight="1" x14ac:dyDescent="0.2">
      <c r="B25" s="835" t="s">
        <v>590</v>
      </c>
      <c r="C25" s="843">
        <v>0</v>
      </c>
      <c r="D25" s="843">
        <v>0</v>
      </c>
      <c r="E25" s="843">
        <v>0</v>
      </c>
      <c r="F25" s="843">
        <v>0</v>
      </c>
      <c r="G25" s="843">
        <v>0</v>
      </c>
      <c r="H25" s="843">
        <v>0</v>
      </c>
      <c r="I25" s="839" t="s">
        <v>227</v>
      </c>
      <c r="J25" s="546"/>
    </row>
    <row r="26" spans="2:10" s="582" customFormat="1" ht="9.9499999999999993" customHeight="1" x14ac:dyDescent="0.2">
      <c r="B26" s="703"/>
      <c r="C26" s="844"/>
      <c r="D26" s="844"/>
      <c r="E26" s="844"/>
      <c r="F26" s="844"/>
      <c r="G26" s="844"/>
      <c r="H26" s="844"/>
      <c r="I26" s="837"/>
    </row>
    <row r="27" spans="2:10" s="546" customFormat="1" ht="23.1" customHeight="1" x14ac:dyDescent="0.2">
      <c r="B27" s="834" t="s">
        <v>839</v>
      </c>
      <c r="C27" s="842">
        <v>1562845.5748846903</v>
      </c>
      <c r="D27" s="842">
        <v>1497340.4330494003</v>
      </c>
      <c r="E27" s="842">
        <v>2238472.3511169599</v>
      </c>
      <c r="F27" s="842">
        <v>3019922.2033151342</v>
      </c>
      <c r="G27" s="842">
        <v>3007768.6355712987</v>
      </c>
      <c r="H27" s="842">
        <v>2982669.358356907</v>
      </c>
      <c r="I27" s="838" t="s">
        <v>591</v>
      </c>
    </row>
    <row r="28" spans="2:10" s="582" customFormat="1" ht="23.1" customHeight="1" x14ac:dyDescent="0.2">
      <c r="B28" s="835" t="s">
        <v>113</v>
      </c>
      <c r="C28" s="843">
        <v>393023.65758295008</v>
      </c>
      <c r="D28" s="843">
        <v>322908.32800346997</v>
      </c>
      <c r="E28" s="843">
        <v>424658.64547855005</v>
      </c>
      <c r="F28" s="843">
        <v>448869.84926359012</v>
      </c>
      <c r="G28" s="843">
        <v>541920.10489785997</v>
      </c>
      <c r="H28" s="843">
        <v>440872.00043300004</v>
      </c>
      <c r="I28" s="839" t="s">
        <v>519</v>
      </c>
      <c r="J28" s="546"/>
    </row>
    <row r="29" spans="2:10" s="582" customFormat="1" ht="23.1" customHeight="1" x14ac:dyDescent="0.2">
      <c r="B29" s="835" t="s">
        <v>907</v>
      </c>
      <c r="C29" s="843">
        <v>12849.168378509999</v>
      </c>
      <c r="D29" s="843">
        <v>7685.9744284400003</v>
      </c>
      <c r="E29" s="843">
        <v>12132.395542719998</v>
      </c>
      <c r="F29" s="843">
        <v>3215.8399909499999</v>
      </c>
      <c r="G29" s="843">
        <v>1977.6836863399994</v>
      </c>
      <c r="H29" s="843">
        <v>1923.9380515099997</v>
      </c>
      <c r="I29" s="839" t="s">
        <v>908</v>
      </c>
      <c r="J29" s="546"/>
    </row>
    <row r="30" spans="2:10" s="582" customFormat="1" ht="23.1" customHeight="1" x14ac:dyDescent="0.2">
      <c r="B30" s="835" t="s">
        <v>1749</v>
      </c>
      <c r="C30" s="843">
        <v>35149.291974899999</v>
      </c>
      <c r="D30" s="843">
        <v>63290.707436730008</v>
      </c>
      <c r="E30" s="843">
        <v>96944.112849119992</v>
      </c>
      <c r="F30" s="843">
        <v>103905.87906552001</v>
      </c>
      <c r="G30" s="843">
        <v>105536.66026901</v>
      </c>
      <c r="H30" s="843">
        <v>106004.98472607</v>
      </c>
      <c r="I30" s="839" t="s">
        <v>228</v>
      </c>
      <c r="J30" s="546"/>
    </row>
    <row r="31" spans="2:10" s="582" customFormat="1" ht="23.1" customHeight="1" x14ac:dyDescent="0.2">
      <c r="B31" s="835" t="s">
        <v>588</v>
      </c>
      <c r="C31" s="843">
        <v>608049.98146724002</v>
      </c>
      <c r="D31" s="843">
        <v>631713.64826459019</v>
      </c>
      <c r="E31" s="843">
        <v>902480.84995769965</v>
      </c>
      <c r="F31" s="843">
        <v>1515816.47005228</v>
      </c>
      <c r="G31" s="843">
        <v>1223933.5757957033</v>
      </c>
      <c r="H31" s="843">
        <v>1192140.9868534321</v>
      </c>
      <c r="I31" s="839" t="s">
        <v>114</v>
      </c>
      <c r="J31" s="546"/>
    </row>
    <row r="32" spans="2:10" s="582" customFormat="1" ht="23.1" customHeight="1" x14ac:dyDescent="0.2">
      <c r="B32" s="835" t="s">
        <v>115</v>
      </c>
      <c r="C32" s="843">
        <v>42153.967417279993</v>
      </c>
      <c r="D32" s="843">
        <v>30317.301109340002</v>
      </c>
      <c r="E32" s="843">
        <v>30074.667310730001</v>
      </c>
      <c r="F32" s="843">
        <v>26327.861858700002</v>
      </c>
      <c r="G32" s="843">
        <v>56300.922729290003</v>
      </c>
      <c r="H32" s="843">
        <v>52520.665358700018</v>
      </c>
      <c r="I32" s="839" t="s">
        <v>520</v>
      </c>
      <c r="J32" s="546"/>
    </row>
    <row r="33" spans="2:10" s="582" customFormat="1" ht="23.1" customHeight="1" x14ac:dyDescent="0.2">
      <c r="B33" s="835" t="s">
        <v>116</v>
      </c>
      <c r="C33" s="843">
        <v>133285.65763169</v>
      </c>
      <c r="D33" s="843">
        <v>156811.74106692002</v>
      </c>
      <c r="E33" s="843">
        <v>256108.7490171</v>
      </c>
      <c r="F33" s="843">
        <v>279599.00535759004</v>
      </c>
      <c r="G33" s="843">
        <v>313589.87239504996</v>
      </c>
      <c r="H33" s="843">
        <v>317797.94262877252</v>
      </c>
      <c r="I33" s="839" t="s">
        <v>521</v>
      </c>
      <c r="J33" s="546"/>
    </row>
    <row r="34" spans="2:10" s="582" customFormat="1" ht="23.1" customHeight="1" x14ac:dyDescent="0.2">
      <c r="B34" s="835" t="s">
        <v>117</v>
      </c>
      <c r="C34" s="843">
        <v>183642.03359669997</v>
      </c>
      <c r="D34" s="843">
        <v>146757.46351444334</v>
      </c>
      <c r="E34" s="843">
        <v>267535.25995998015</v>
      </c>
      <c r="F34" s="843">
        <v>361512.24438211403</v>
      </c>
      <c r="G34" s="843">
        <v>424524.20165878581</v>
      </c>
      <c r="H34" s="843">
        <v>398244.30245616997</v>
      </c>
      <c r="I34" s="839" t="s">
        <v>118</v>
      </c>
      <c r="J34" s="546"/>
    </row>
    <row r="35" spans="2:10" s="582" customFormat="1" ht="23.1" customHeight="1" x14ac:dyDescent="0.2">
      <c r="B35" s="835" t="s">
        <v>119</v>
      </c>
      <c r="C35" s="843">
        <v>130881.39241082003</v>
      </c>
      <c r="D35" s="843">
        <v>117457.54082517</v>
      </c>
      <c r="E35" s="843">
        <v>213228.74164557</v>
      </c>
      <c r="F35" s="843">
        <v>251612.98902887997</v>
      </c>
      <c r="G35" s="843">
        <v>307779.96068716986</v>
      </c>
      <c r="H35" s="843">
        <v>425936.39428916207</v>
      </c>
      <c r="I35" s="839" t="s">
        <v>229</v>
      </c>
      <c r="J35" s="546"/>
    </row>
    <row r="36" spans="2:10" s="582" customFormat="1" ht="23.1" customHeight="1" x14ac:dyDescent="0.2">
      <c r="B36" s="835" t="s">
        <v>589</v>
      </c>
      <c r="C36" s="843">
        <v>23810.424424600002</v>
      </c>
      <c r="D36" s="843">
        <v>20397.72840029667</v>
      </c>
      <c r="E36" s="843">
        <v>35308.929355490021</v>
      </c>
      <c r="F36" s="843">
        <v>29062.064315510001</v>
      </c>
      <c r="G36" s="843">
        <v>32205.653452089988</v>
      </c>
      <c r="H36" s="843">
        <v>47228.14356009</v>
      </c>
      <c r="I36" s="839" t="s">
        <v>226</v>
      </c>
      <c r="J36" s="546"/>
    </row>
    <row r="37" spans="2:10" s="582" customFormat="1" ht="23.1" customHeight="1" x14ac:dyDescent="0.2">
      <c r="B37" s="835" t="s">
        <v>590</v>
      </c>
      <c r="C37" s="843">
        <v>0</v>
      </c>
      <c r="D37" s="843">
        <v>0</v>
      </c>
      <c r="E37" s="843">
        <v>0</v>
      </c>
      <c r="F37" s="843">
        <v>0</v>
      </c>
      <c r="G37" s="843">
        <v>0</v>
      </c>
      <c r="H37" s="843">
        <v>0</v>
      </c>
      <c r="I37" s="839" t="s">
        <v>227</v>
      </c>
    </row>
    <row r="38" spans="2:10" s="582" customFormat="1" ht="9.9499999999999993" customHeight="1" thickBot="1" x14ac:dyDescent="0.25">
      <c r="B38" s="825"/>
      <c r="C38" s="1505"/>
      <c r="D38" s="1505"/>
      <c r="E38" s="1505"/>
      <c r="F38" s="1505"/>
      <c r="G38" s="1505"/>
      <c r="H38" s="1505"/>
      <c r="I38" s="840"/>
    </row>
    <row r="39" spans="2:10" s="582" customFormat="1" ht="9.9499999999999993" customHeight="1" thickTop="1" x14ac:dyDescent="0.2">
      <c r="B39" s="826"/>
      <c r="C39" s="843"/>
      <c r="D39" s="843"/>
      <c r="E39" s="843"/>
      <c r="F39" s="843"/>
      <c r="G39" s="843"/>
      <c r="H39" s="843"/>
      <c r="I39" s="839"/>
    </row>
    <row r="40" spans="2:10" s="833" customFormat="1" ht="23.1" customHeight="1" x14ac:dyDescent="0.2">
      <c r="B40" s="824" t="s">
        <v>0</v>
      </c>
      <c r="C40" s="845"/>
      <c r="D40" s="845"/>
      <c r="E40" s="845"/>
      <c r="F40" s="845"/>
      <c r="G40" s="845"/>
      <c r="H40" s="845"/>
      <c r="I40" s="837" t="s">
        <v>737</v>
      </c>
    </row>
    <row r="41" spans="2:10" s="582" customFormat="1" ht="9.9499999999999993" customHeight="1" x14ac:dyDescent="0.2">
      <c r="B41" s="703"/>
      <c r="C41" s="844"/>
      <c r="D41" s="844"/>
      <c r="E41" s="844"/>
      <c r="F41" s="844"/>
      <c r="G41" s="844"/>
      <c r="H41" s="844"/>
      <c r="I41" s="837"/>
    </row>
    <row r="42" spans="2:10" s="546" customFormat="1" ht="23.1" customHeight="1" x14ac:dyDescent="0.2">
      <c r="B42" s="834" t="s">
        <v>418</v>
      </c>
      <c r="C42" s="842">
        <v>175794.746193934</v>
      </c>
      <c r="D42" s="842">
        <v>210064.9204209809</v>
      </c>
      <c r="E42" s="842">
        <v>328518.90574619919</v>
      </c>
      <c r="F42" s="842">
        <v>351018.15943067987</v>
      </c>
      <c r="G42" s="842">
        <v>1047661.8465060127</v>
      </c>
      <c r="H42" s="842">
        <v>1138889.7727441257</v>
      </c>
      <c r="I42" s="838" t="s">
        <v>419</v>
      </c>
    </row>
    <row r="43" spans="2:10" s="582" customFormat="1" ht="23.1" customHeight="1" x14ac:dyDescent="0.2">
      <c r="B43" s="826" t="s">
        <v>634</v>
      </c>
      <c r="C43" s="843">
        <v>85009.685264880085</v>
      </c>
      <c r="D43" s="843">
        <v>108682.77672996941</v>
      </c>
      <c r="E43" s="843">
        <v>254401.10020206936</v>
      </c>
      <c r="F43" s="843">
        <v>231733.22748109986</v>
      </c>
      <c r="G43" s="843">
        <v>560676.1657904326</v>
      </c>
      <c r="H43" s="843">
        <v>668070.13016030705</v>
      </c>
      <c r="I43" s="839" t="s">
        <v>295</v>
      </c>
    </row>
    <row r="44" spans="2:10" s="582" customFormat="1" ht="23.1" customHeight="1" x14ac:dyDescent="0.2">
      <c r="B44" s="826" t="s">
        <v>765</v>
      </c>
      <c r="C44" s="843">
        <v>87722.573637464317</v>
      </c>
      <c r="D44" s="843">
        <v>98322.622526213221</v>
      </c>
      <c r="E44" s="843">
        <v>71036.568644999861</v>
      </c>
      <c r="F44" s="843">
        <v>116717.56717820997</v>
      </c>
      <c r="G44" s="843">
        <v>485271.51726015017</v>
      </c>
      <c r="H44" s="843">
        <v>469217.60165159858</v>
      </c>
      <c r="I44" s="841" t="s">
        <v>766</v>
      </c>
    </row>
    <row r="45" spans="2:10" s="582" customFormat="1" ht="23.1" customHeight="1" x14ac:dyDescent="0.2">
      <c r="B45" s="826" t="s">
        <v>564</v>
      </c>
      <c r="C45" s="843">
        <v>3062.4872915896199</v>
      </c>
      <c r="D45" s="843">
        <v>3059.5211647982537</v>
      </c>
      <c r="E45" s="843">
        <v>3081.2368991299982</v>
      </c>
      <c r="F45" s="843">
        <v>2567.3647713700011</v>
      </c>
      <c r="G45" s="843">
        <v>1714.1634554300001</v>
      </c>
      <c r="H45" s="843">
        <v>1602.040932219903</v>
      </c>
      <c r="I45" s="839" t="s">
        <v>296</v>
      </c>
    </row>
    <row r="46" spans="2:10" s="582" customFormat="1" ht="9.9499999999999993" customHeight="1" x14ac:dyDescent="0.2">
      <c r="B46" s="703"/>
      <c r="C46" s="844"/>
      <c r="D46" s="844"/>
      <c r="E46" s="844"/>
      <c r="F46" s="844"/>
      <c r="G46" s="844"/>
      <c r="H46" s="844"/>
      <c r="I46" s="837"/>
    </row>
    <row r="47" spans="2:10" s="546" customFormat="1" ht="23.1" customHeight="1" x14ac:dyDescent="0.2">
      <c r="B47" s="834" t="s">
        <v>839</v>
      </c>
      <c r="C47" s="842">
        <v>1562845.5748846889</v>
      </c>
      <c r="D47" s="842">
        <v>1497339.569655857</v>
      </c>
      <c r="E47" s="842">
        <v>2238472.3511169632</v>
      </c>
      <c r="F47" s="842">
        <v>3019922.2033151342</v>
      </c>
      <c r="G47" s="842">
        <v>3007769.4739273502</v>
      </c>
      <c r="H47" s="842">
        <v>2982669.3583569094</v>
      </c>
      <c r="I47" s="838" t="s">
        <v>591</v>
      </c>
    </row>
    <row r="48" spans="2:10" s="582" customFormat="1" ht="23.1" customHeight="1" x14ac:dyDescent="0.2">
      <c r="B48" s="826" t="s">
        <v>634</v>
      </c>
      <c r="C48" s="843">
        <v>275245.99415308994</v>
      </c>
      <c r="D48" s="843">
        <v>186311.58108062073</v>
      </c>
      <c r="E48" s="843">
        <v>245504.15553241034</v>
      </c>
      <c r="F48" s="843">
        <v>266690.42729066679</v>
      </c>
      <c r="G48" s="843">
        <v>297748.36937112996</v>
      </c>
      <c r="H48" s="843">
        <v>334450.90160213015</v>
      </c>
      <c r="I48" s="839" t="s">
        <v>295</v>
      </c>
    </row>
    <row r="49" spans="2:9" s="582" customFormat="1" ht="23.1" customHeight="1" x14ac:dyDescent="0.2">
      <c r="B49" s="826" t="s">
        <v>765</v>
      </c>
      <c r="C49" s="843">
        <v>1147438.7114645594</v>
      </c>
      <c r="D49" s="843">
        <v>1184231</v>
      </c>
      <c r="E49" s="843">
        <v>1780365.6363879927</v>
      </c>
      <c r="F49" s="843">
        <v>2481718.5827897275</v>
      </c>
      <c r="G49" s="843">
        <v>2380822</v>
      </c>
      <c r="H49" s="843">
        <v>2209218.2557126475</v>
      </c>
      <c r="I49" s="841" t="s">
        <v>766</v>
      </c>
    </row>
    <row r="50" spans="2:9" s="582" customFormat="1" ht="23.1" customHeight="1" x14ac:dyDescent="0.2">
      <c r="B50" s="826" t="s">
        <v>564</v>
      </c>
      <c r="C50" s="843">
        <v>140160.86926703952</v>
      </c>
      <c r="D50" s="843">
        <v>126796.98857523641</v>
      </c>
      <c r="E50" s="843">
        <v>212602.55919656</v>
      </c>
      <c r="F50" s="843">
        <v>271513.19323474006</v>
      </c>
      <c r="G50" s="843">
        <v>329199.10455622029</v>
      </c>
      <c r="H50" s="843">
        <v>439000.2010421321</v>
      </c>
      <c r="I50" s="839" t="s">
        <v>296</v>
      </c>
    </row>
    <row r="51" spans="2:9" s="582" customFormat="1" ht="9.9499999999999993" customHeight="1" thickBot="1" x14ac:dyDescent="0.25">
      <c r="B51" s="825"/>
      <c r="C51" s="1505"/>
      <c r="D51" s="1505"/>
      <c r="E51" s="1505"/>
      <c r="F51" s="1505"/>
      <c r="G51" s="1505"/>
      <c r="H51" s="1505"/>
      <c r="I51" s="840"/>
    </row>
    <row r="52" spans="2:9" s="582" customFormat="1" ht="9.9499999999999993" customHeight="1" thickTop="1" x14ac:dyDescent="0.2">
      <c r="B52" s="826"/>
      <c r="C52" s="843"/>
      <c r="D52" s="843"/>
      <c r="E52" s="843"/>
      <c r="F52" s="843"/>
      <c r="G52" s="843"/>
      <c r="H52" s="843"/>
      <c r="I52" s="839"/>
    </row>
    <row r="53" spans="2:9" s="833" customFormat="1" ht="23.1" customHeight="1" x14ac:dyDescent="0.2">
      <c r="B53" s="824" t="s">
        <v>592</v>
      </c>
      <c r="C53" s="845"/>
      <c r="D53" s="845"/>
      <c r="E53" s="845"/>
      <c r="F53" s="845"/>
      <c r="G53" s="845"/>
      <c r="H53" s="845"/>
      <c r="I53" s="837" t="s">
        <v>403</v>
      </c>
    </row>
    <row r="54" spans="2:9" s="582" customFormat="1" ht="9.9499999999999993" customHeight="1" x14ac:dyDescent="0.2">
      <c r="B54" s="703"/>
      <c r="C54" s="844"/>
      <c r="D54" s="844"/>
      <c r="E54" s="844"/>
      <c r="F54" s="844"/>
      <c r="G54" s="844"/>
      <c r="H54" s="844"/>
      <c r="I54" s="837"/>
    </row>
    <row r="55" spans="2:9" s="546" customFormat="1" ht="23.1" customHeight="1" x14ac:dyDescent="0.2">
      <c r="B55" s="834" t="s">
        <v>418</v>
      </c>
      <c r="C55" s="842">
        <v>175794.8461939343</v>
      </c>
      <c r="D55" s="842">
        <v>210064.92042098043</v>
      </c>
      <c r="E55" s="842">
        <v>328518.97511246032</v>
      </c>
      <c r="F55" s="842">
        <v>351017.59170815983</v>
      </c>
      <c r="G55" s="842">
        <v>1047661.8465060112</v>
      </c>
      <c r="H55" s="842">
        <v>1138889.7727441248</v>
      </c>
      <c r="I55" s="838" t="s">
        <v>419</v>
      </c>
    </row>
    <row r="56" spans="2:9" s="582" customFormat="1" ht="23.1" customHeight="1" x14ac:dyDescent="0.2">
      <c r="B56" s="826" t="s">
        <v>60</v>
      </c>
      <c r="C56" s="843">
        <v>96015.814700085146</v>
      </c>
      <c r="D56" s="843">
        <v>125267.62194626797</v>
      </c>
      <c r="E56" s="843">
        <v>145697</v>
      </c>
      <c r="F56" s="843">
        <v>147961</v>
      </c>
      <c r="G56" s="843">
        <v>487825.89649849071</v>
      </c>
      <c r="H56" s="843">
        <v>545418.0323983233</v>
      </c>
      <c r="I56" s="839" t="s">
        <v>834</v>
      </c>
    </row>
    <row r="57" spans="2:9" s="582" customFormat="1" ht="23.1" customHeight="1" x14ac:dyDescent="0.2">
      <c r="B57" s="836" t="s">
        <v>601</v>
      </c>
      <c r="C57" s="843">
        <v>56723.116692720003</v>
      </c>
      <c r="D57" s="843">
        <v>61396.367969130399</v>
      </c>
      <c r="E57" s="843">
        <v>146968.97511246029</v>
      </c>
      <c r="F57" s="843">
        <v>168474.01168272985</v>
      </c>
      <c r="G57" s="843">
        <v>321159.8399049805</v>
      </c>
      <c r="H57" s="843">
        <v>396073.86766401841</v>
      </c>
      <c r="I57" s="839" t="s">
        <v>795</v>
      </c>
    </row>
    <row r="58" spans="2:9" s="582" customFormat="1" ht="23.1" customHeight="1" x14ac:dyDescent="0.2">
      <c r="B58" s="826" t="s">
        <v>796</v>
      </c>
      <c r="C58" s="843">
        <v>23055.914801129151</v>
      </c>
      <c r="D58" s="843">
        <v>23400.930505582084</v>
      </c>
      <c r="E58" s="843">
        <v>35853</v>
      </c>
      <c r="F58" s="843">
        <v>34582.58002542999</v>
      </c>
      <c r="G58" s="843">
        <v>238676.11010254</v>
      </c>
      <c r="H58" s="843">
        <v>197397.87268178293</v>
      </c>
      <c r="I58" s="839" t="s">
        <v>797</v>
      </c>
    </row>
    <row r="59" spans="2:9" s="582" customFormat="1" ht="9.9499999999999993" customHeight="1" x14ac:dyDescent="0.2">
      <c r="B59" s="703"/>
      <c r="C59" s="844"/>
      <c r="D59" s="844"/>
      <c r="E59" s="844"/>
      <c r="F59" s="844"/>
      <c r="G59" s="844"/>
      <c r="H59" s="844"/>
      <c r="I59" s="837"/>
    </row>
    <row r="60" spans="2:9" s="546" customFormat="1" ht="23.1" customHeight="1" x14ac:dyDescent="0.2">
      <c r="B60" s="834" t="s">
        <v>839</v>
      </c>
      <c r="C60" s="842">
        <v>1562846.3654382993</v>
      </c>
      <c r="D60" s="842">
        <v>1497340.4330493999</v>
      </c>
      <c r="E60" s="842">
        <v>2238472.3511169604</v>
      </c>
      <c r="F60" s="842">
        <v>3019921.7932136678</v>
      </c>
      <c r="G60" s="842">
        <v>3007769.1608763533</v>
      </c>
      <c r="H60" s="842">
        <v>2982669.3583569089</v>
      </c>
      <c r="I60" s="838" t="s">
        <v>591</v>
      </c>
    </row>
    <row r="61" spans="2:9" s="582" customFormat="1" ht="23.1" customHeight="1" x14ac:dyDescent="0.2">
      <c r="B61" s="826" t="s">
        <v>60</v>
      </c>
      <c r="C61" s="843">
        <v>633689.04617523972</v>
      </c>
      <c r="D61" s="843">
        <v>622062.78444591013</v>
      </c>
      <c r="E61" s="843">
        <v>850644.82880086987</v>
      </c>
      <c r="F61" s="843">
        <v>1041347.54076572</v>
      </c>
      <c r="G61" s="843">
        <v>1099519.01985537</v>
      </c>
      <c r="H61" s="843">
        <v>978528.54270035017</v>
      </c>
      <c r="I61" s="839" t="s">
        <v>834</v>
      </c>
    </row>
    <row r="62" spans="2:9" s="582" customFormat="1" ht="23.1" customHeight="1" x14ac:dyDescent="0.2">
      <c r="B62" s="836" t="s">
        <v>601</v>
      </c>
      <c r="C62" s="843">
        <v>530523</v>
      </c>
      <c r="D62" s="843">
        <v>485046.12910804659</v>
      </c>
      <c r="E62" s="843">
        <v>771291.27795192064</v>
      </c>
      <c r="F62" s="843">
        <v>1284452.3999999999</v>
      </c>
      <c r="G62" s="843">
        <v>1112079.1410209832</v>
      </c>
      <c r="H62" s="843">
        <v>1215003.254428532</v>
      </c>
      <c r="I62" s="839" t="s">
        <v>795</v>
      </c>
    </row>
    <row r="63" spans="2:9" s="582" customFormat="1" ht="23.1" customHeight="1" x14ac:dyDescent="0.2">
      <c r="B63" s="826" t="s">
        <v>796</v>
      </c>
      <c r="C63" s="843">
        <v>398634.31926305953</v>
      </c>
      <c r="D63" s="843">
        <v>390231.51949544315</v>
      </c>
      <c r="E63" s="843">
        <v>616536.24436417001</v>
      </c>
      <c r="F63" s="843">
        <v>694121.85244794795</v>
      </c>
      <c r="G63" s="843">
        <v>796171</v>
      </c>
      <c r="H63" s="843">
        <v>789137.56122802664</v>
      </c>
      <c r="I63" s="839" t="s">
        <v>797</v>
      </c>
    </row>
    <row r="64" spans="2:9" s="582" customFormat="1" ht="9.9499999999999993" customHeight="1" thickBot="1" x14ac:dyDescent="0.25">
      <c r="B64" s="825"/>
      <c r="C64" s="1505"/>
      <c r="D64" s="1505"/>
      <c r="E64" s="1505"/>
      <c r="F64" s="1505"/>
      <c r="G64" s="1505"/>
      <c r="H64" s="1505"/>
      <c r="I64" s="840"/>
    </row>
    <row r="65" spans="2:9" s="582" customFormat="1" ht="9.9499999999999993" customHeight="1" thickTop="1" x14ac:dyDescent="0.2">
      <c r="B65" s="826"/>
      <c r="C65" s="843"/>
      <c r="D65" s="843"/>
      <c r="E65" s="843"/>
      <c r="F65" s="843"/>
      <c r="G65" s="843"/>
      <c r="H65" s="843"/>
      <c r="I65" s="839"/>
    </row>
    <row r="66" spans="2:9" s="833" customFormat="1" ht="23.1" customHeight="1" x14ac:dyDescent="0.2">
      <c r="B66" s="824" t="s">
        <v>593</v>
      </c>
      <c r="C66" s="845"/>
      <c r="D66" s="845"/>
      <c r="E66" s="845"/>
      <c r="F66" s="845"/>
      <c r="G66" s="845"/>
      <c r="H66" s="845"/>
      <c r="I66" s="837" t="s">
        <v>738</v>
      </c>
    </row>
    <row r="67" spans="2:9" s="582" customFormat="1" ht="9.9499999999999993" customHeight="1" x14ac:dyDescent="0.2">
      <c r="B67" s="703"/>
      <c r="C67" s="844"/>
      <c r="D67" s="844"/>
      <c r="E67" s="844"/>
      <c r="F67" s="844"/>
      <c r="G67" s="844"/>
      <c r="H67" s="844"/>
      <c r="I67" s="837"/>
    </row>
    <row r="68" spans="2:9" s="546" customFormat="1" ht="23.1" customHeight="1" x14ac:dyDescent="0.2">
      <c r="B68" s="834" t="s">
        <v>418</v>
      </c>
      <c r="C68" s="842">
        <v>175794.84619393427</v>
      </c>
      <c r="D68" s="842">
        <v>210064.92042098084</v>
      </c>
      <c r="E68" s="842">
        <v>328518.90574620001</v>
      </c>
      <c r="F68" s="842">
        <v>351018.15943067975</v>
      </c>
      <c r="G68" s="842">
        <v>1047661.8465060112</v>
      </c>
      <c r="H68" s="842">
        <v>1138889.7727441255</v>
      </c>
      <c r="I68" s="838" t="s">
        <v>419</v>
      </c>
    </row>
    <row r="69" spans="2:9" s="582" customFormat="1" ht="23.1" customHeight="1" x14ac:dyDescent="0.2">
      <c r="B69" s="826" t="s">
        <v>798</v>
      </c>
      <c r="C69" s="843">
        <v>52281.679547325111</v>
      </c>
      <c r="D69" s="843">
        <v>55628.725253415781</v>
      </c>
      <c r="E69" s="843">
        <v>14292.964097839998</v>
      </c>
      <c r="F69" s="843">
        <v>53533.485019740001</v>
      </c>
      <c r="G69" s="843">
        <v>19234.58370947</v>
      </c>
      <c r="H69" s="843">
        <v>58656.141127430281</v>
      </c>
      <c r="I69" s="839" t="s">
        <v>181</v>
      </c>
    </row>
    <row r="70" spans="2:9" s="582" customFormat="1" ht="23.1" customHeight="1" x14ac:dyDescent="0.2">
      <c r="B70" s="826" t="s">
        <v>869</v>
      </c>
      <c r="C70" s="843">
        <v>123513.16664660917</v>
      </c>
      <c r="D70" s="843">
        <v>154436.19516756505</v>
      </c>
      <c r="E70" s="843">
        <v>314225.94164835999</v>
      </c>
      <c r="F70" s="843">
        <v>297484.67441093974</v>
      </c>
      <c r="G70" s="843">
        <v>1028427.2627965412</v>
      </c>
      <c r="H70" s="843">
        <v>1080233.6316166951</v>
      </c>
      <c r="I70" s="839" t="s">
        <v>294</v>
      </c>
    </row>
    <row r="71" spans="2:9" s="582" customFormat="1" ht="9.9499999999999993" customHeight="1" x14ac:dyDescent="0.2">
      <c r="B71" s="703"/>
      <c r="C71" s="844"/>
      <c r="D71" s="844"/>
      <c r="E71" s="844"/>
      <c r="F71" s="844"/>
      <c r="G71" s="844"/>
      <c r="H71" s="844"/>
      <c r="I71" s="837"/>
    </row>
    <row r="72" spans="2:9" s="546" customFormat="1" ht="24" customHeight="1" x14ac:dyDescent="0.2">
      <c r="B72" s="834" t="s">
        <v>839</v>
      </c>
      <c r="C72" s="842">
        <v>1562845.5748846903</v>
      </c>
      <c r="D72" s="842">
        <v>1497340.4330493994</v>
      </c>
      <c r="E72" s="842">
        <v>2238472.3511169599</v>
      </c>
      <c r="F72" s="842">
        <v>3019921.5550832562</v>
      </c>
      <c r="G72" s="842">
        <v>3007768.6355712973</v>
      </c>
      <c r="H72" s="842">
        <v>2982669.3583569098</v>
      </c>
      <c r="I72" s="838" t="s">
        <v>591</v>
      </c>
    </row>
    <row r="73" spans="2:9" s="582" customFormat="1" ht="23.1" customHeight="1" x14ac:dyDescent="0.2">
      <c r="B73" s="826" t="s">
        <v>798</v>
      </c>
      <c r="C73" s="843">
        <v>627273.03717380995</v>
      </c>
      <c r="D73" s="843">
        <v>782707.77597543993</v>
      </c>
      <c r="E73" s="843">
        <v>1095341.8901578002</v>
      </c>
      <c r="F73" s="843">
        <v>1546918</v>
      </c>
      <c r="G73" s="843">
        <v>1460683.7093963125</v>
      </c>
      <c r="H73" s="843">
        <v>1378675.426715414</v>
      </c>
      <c r="I73" s="839" t="s">
        <v>181</v>
      </c>
    </row>
    <row r="74" spans="2:9" s="582" customFormat="1" ht="23.1" customHeight="1" x14ac:dyDescent="0.2">
      <c r="B74" s="826" t="s">
        <v>869</v>
      </c>
      <c r="C74" s="843">
        <v>935572.5377108804</v>
      </c>
      <c r="D74" s="843">
        <v>714632.65707395959</v>
      </c>
      <c r="E74" s="843">
        <v>1143130.46095916</v>
      </c>
      <c r="F74" s="843">
        <v>1473003.5550832564</v>
      </c>
      <c r="G74" s="843">
        <v>1547084.926174985</v>
      </c>
      <c r="H74" s="843">
        <v>1603993.9316414956</v>
      </c>
      <c r="I74" s="839" t="s">
        <v>294</v>
      </c>
    </row>
    <row r="75" spans="2:9" s="354" customFormat="1" ht="15" customHeight="1" thickBot="1" x14ac:dyDescent="0.75">
      <c r="B75" s="674"/>
      <c r="C75" s="673"/>
      <c r="D75" s="673"/>
      <c r="E75" s="672"/>
      <c r="F75" s="672"/>
      <c r="G75" s="672"/>
      <c r="H75" s="1506"/>
      <c r="I75" s="677"/>
    </row>
    <row r="76" spans="2:9" ht="9" customHeight="1" thickTop="1" x14ac:dyDescent="0.5">
      <c r="B76" s="675"/>
      <c r="C76" s="55"/>
      <c r="D76" s="55"/>
      <c r="E76" s="55"/>
      <c r="F76" s="55"/>
      <c r="G76" s="55"/>
      <c r="H76" s="55"/>
      <c r="I76" s="678"/>
    </row>
    <row r="77" spans="2:9" s="52" customFormat="1" ht="18.75" customHeight="1" x14ac:dyDescent="0.5">
      <c r="B77" s="515" t="s">
        <v>1544</v>
      </c>
      <c r="I77" s="515" t="s">
        <v>1748</v>
      </c>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50" orientation="portrait" r:id="rId1"/>
  <headerFooter alignWithMargins="0">
    <oddFooter>&amp;C&amp;"Times New Roman,Regular"&amp;20- 45 -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6"/>
  <dimension ref="B1:W80"/>
  <sheetViews>
    <sheetView rightToLeft="1" view="pageBreakPreview" topLeftCell="A10" zoomScale="50" zoomScaleSheetLayoutView="50" workbookViewId="0"/>
  </sheetViews>
  <sheetFormatPr defaultRowHeight="15" x14ac:dyDescent="0.35"/>
  <cols>
    <col min="1" max="1" width="9.140625" style="47"/>
    <col min="2" max="2" width="64.42578125" style="47" customWidth="1"/>
    <col min="3" max="8" width="14.7109375" style="47" customWidth="1"/>
    <col min="9" max="9" width="71.42578125" style="47" customWidth="1"/>
    <col min="10" max="16384" width="9.140625" style="47"/>
  </cols>
  <sheetData>
    <row r="1" spans="2:23" s="75" customFormat="1" ht="19.5" customHeight="1" x14ac:dyDescent="0.65">
      <c r="C1" s="74"/>
      <c r="D1" s="74"/>
      <c r="E1" s="74"/>
      <c r="F1" s="74"/>
      <c r="G1" s="74"/>
      <c r="H1" s="74"/>
      <c r="I1" s="74"/>
      <c r="J1" s="74"/>
      <c r="K1" s="74"/>
      <c r="L1" s="74"/>
      <c r="M1" s="74"/>
      <c r="N1" s="74"/>
      <c r="O1" s="74"/>
      <c r="P1" s="74"/>
      <c r="Q1" s="74"/>
      <c r="R1" s="74"/>
      <c r="S1" s="74"/>
      <c r="T1" s="74"/>
      <c r="U1" s="74"/>
      <c r="V1" s="74"/>
      <c r="W1" s="74"/>
    </row>
    <row r="2" spans="2:23" s="75" customFormat="1" ht="19.5" customHeight="1" x14ac:dyDescent="0.65">
      <c r="B2" s="74"/>
      <c r="C2" s="74"/>
      <c r="D2" s="74"/>
      <c r="E2" s="74"/>
      <c r="F2" s="74"/>
      <c r="G2" s="74"/>
      <c r="H2" s="74"/>
      <c r="I2" s="74"/>
      <c r="J2" s="74"/>
      <c r="K2" s="74"/>
      <c r="L2" s="74"/>
      <c r="M2" s="74"/>
      <c r="N2" s="74"/>
      <c r="O2" s="74"/>
      <c r="P2" s="74"/>
      <c r="Q2" s="74"/>
      <c r="R2" s="74"/>
      <c r="S2" s="74"/>
      <c r="T2" s="74"/>
      <c r="U2" s="74"/>
      <c r="V2" s="74"/>
    </row>
    <row r="3" spans="2:23" ht="36.75" x14ac:dyDescent="0.85">
      <c r="B3" s="1749" t="s">
        <v>1848</v>
      </c>
      <c r="C3" s="1750"/>
      <c r="D3" s="1750"/>
      <c r="E3" s="1750"/>
      <c r="F3" s="1750"/>
      <c r="G3" s="1750"/>
      <c r="H3" s="1750"/>
      <c r="I3" s="1750"/>
    </row>
    <row r="4" spans="2:23" s="5" customFormat="1" ht="12.75" customHeight="1" x14ac:dyDescent="0.85">
      <c r="B4" s="1646"/>
      <c r="C4" s="1646"/>
      <c r="D4" s="1646"/>
      <c r="E4" s="1646"/>
      <c r="F4" s="1646"/>
      <c r="G4" s="1646"/>
      <c r="H4" s="1646"/>
      <c r="I4" s="1646"/>
      <c r="J4" s="2"/>
    </row>
    <row r="5" spans="2:23" ht="36.75" x14ac:dyDescent="0.85">
      <c r="B5" s="1749" t="s">
        <v>1849</v>
      </c>
      <c r="C5" s="1750"/>
      <c r="D5" s="1750"/>
      <c r="E5" s="1750"/>
      <c r="F5" s="1750"/>
      <c r="G5" s="1750"/>
      <c r="H5" s="1750"/>
      <c r="I5" s="1750"/>
    </row>
    <row r="6" spans="2:23" ht="20.25" customHeight="1" x14ac:dyDescent="0.65">
      <c r="B6" s="74"/>
      <c r="C6" s="74"/>
      <c r="D6" s="74"/>
      <c r="E6" s="74"/>
      <c r="F6" s="74"/>
      <c r="G6" s="74"/>
      <c r="H6" s="74"/>
      <c r="I6" s="74"/>
      <c r="J6" s="74"/>
      <c r="K6" s="74"/>
      <c r="L6" s="74"/>
      <c r="M6" s="74"/>
      <c r="N6" s="74"/>
      <c r="O6" s="74"/>
      <c r="P6" s="74"/>
      <c r="Q6" s="74"/>
      <c r="R6" s="74"/>
      <c r="S6" s="74"/>
      <c r="T6" s="74"/>
      <c r="U6" s="74"/>
      <c r="V6" s="74"/>
    </row>
    <row r="7" spans="2:23" ht="15.75" customHeight="1" x14ac:dyDescent="0.5">
      <c r="B7" s="128"/>
      <c r="C7" s="113"/>
      <c r="D7" s="113"/>
      <c r="E7" s="113"/>
      <c r="F7" s="113"/>
      <c r="G7" s="113"/>
      <c r="H7" s="113"/>
      <c r="I7" s="99"/>
    </row>
    <row r="8" spans="2:23" ht="20.25" customHeight="1" thickBot="1" x14ac:dyDescent="0.7">
      <c r="B8" s="74"/>
      <c r="C8" s="74"/>
      <c r="D8" s="74"/>
      <c r="E8" s="74"/>
      <c r="F8" s="74"/>
      <c r="G8" s="74"/>
      <c r="H8" s="74"/>
      <c r="I8" s="74"/>
      <c r="J8" s="74"/>
      <c r="K8" s="74"/>
      <c r="L8" s="74"/>
      <c r="M8" s="74"/>
      <c r="N8" s="74"/>
      <c r="O8" s="74"/>
      <c r="P8" s="74"/>
      <c r="Q8" s="74"/>
      <c r="R8" s="74"/>
      <c r="S8" s="74"/>
      <c r="T8" s="74"/>
      <c r="U8" s="74"/>
      <c r="V8" s="74"/>
    </row>
    <row r="9" spans="2:23" s="41" customFormat="1" ht="24.95" customHeight="1" thickTop="1" x14ac:dyDescent="0.65">
      <c r="B9" s="1936" t="s">
        <v>883</v>
      </c>
      <c r="C9" s="1736">
        <v>2014</v>
      </c>
      <c r="D9" s="1736" t="s">
        <v>1882</v>
      </c>
      <c r="E9" s="1736" t="s">
        <v>1884</v>
      </c>
      <c r="F9" s="1736" t="s">
        <v>1574</v>
      </c>
      <c r="G9" s="1736">
        <v>2018</v>
      </c>
      <c r="H9" s="1736">
        <v>2019</v>
      </c>
      <c r="I9" s="1939" t="s">
        <v>882</v>
      </c>
      <c r="J9" s="684"/>
      <c r="N9" s="42"/>
    </row>
    <row r="10" spans="2:23" s="41" customFormat="1" ht="24.95" customHeight="1" x14ac:dyDescent="0.65">
      <c r="B10" s="1937"/>
      <c r="C10" s="1737"/>
      <c r="D10" s="1737"/>
      <c r="E10" s="1737"/>
      <c r="F10" s="1737"/>
      <c r="G10" s="1737"/>
      <c r="H10" s="1737"/>
      <c r="I10" s="1940"/>
      <c r="J10" s="685"/>
    </row>
    <row r="11" spans="2:23" s="41" customFormat="1" ht="24.95" customHeight="1" x14ac:dyDescent="0.65">
      <c r="B11" s="1938"/>
      <c r="C11" s="1738"/>
      <c r="D11" s="1738"/>
      <c r="E11" s="1738"/>
      <c r="F11" s="1738"/>
      <c r="G11" s="1738"/>
      <c r="H11" s="1738"/>
      <c r="I11" s="1941"/>
      <c r="J11" s="685"/>
    </row>
    <row r="12" spans="2:23" s="81" customFormat="1" ht="15" customHeight="1" x14ac:dyDescent="0.7">
      <c r="B12" s="683"/>
      <c r="C12" s="680"/>
      <c r="D12" s="680"/>
      <c r="E12" s="680"/>
      <c r="F12" s="680"/>
      <c r="G12" s="680"/>
      <c r="H12" s="680"/>
      <c r="I12" s="686"/>
    </row>
    <row r="13" spans="2:23" s="889" customFormat="1" ht="23.1" customHeight="1" x14ac:dyDescent="0.2">
      <c r="B13" s="824" t="s">
        <v>656</v>
      </c>
      <c r="C13" s="1330"/>
      <c r="D13" s="1330"/>
      <c r="E13" s="1330"/>
      <c r="F13" s="1330"/>
      <c r="G13" s="1335"/>
      <c r="H13" s="1330"/>
      <c r="I13" s="837" t="s">
        <v>698</v>
      </c>
    </row>
    <row r="14" spans="2:23" s="155" customFormat="1" ht="9.9499999999999993" customHeight="1" x14ac:dyDescent="0.2">
      <c r="B14" s="587"/>
      <c r="C14" s="1331"/>
      <c r="D14" s="1331"/>
      <c r="E14" s="1331"/>
      <c r="F14" s="1331"/>
      <c r="G14" s="1336"/>
      <c r="H14" s="1331"/>
      <c r="I14" s="839"/>
    </row>
    <row r="15" spans="2:23" s="155" customFormat="1" ht="23.1" customHeight="1" x14ac:dyDescent="0.2">
      <c r="B15" s="585" t="s">
        <v>154</v>
      </c>
      <c r="C15" s="1332">
        <v>71189.810330399981</v>
      </c>
      <c r="D15" s="1332">
        <v>97007</v>
      </c>
      <c r="E15" s="1332">
        <v>198502.61367146994</v>
      </c>
      <c r="F15" s="1332">
        <v>178252.78353422994</v>
      </c>
      <c r="G15" s="1307">
        <v>396366.20154697215</v>
      </c>
      <c r="H15" s="1332">
        <v>438365.10864352522</v>
      </c>
      <c r="I15" s="838" t="s">
        <v>657</v>
      </c>
    </row>
    <row r="16" spans="2:23" s="155" customFormat="1" ht="23.1" customHeight="1" x14ac:dyDescent="0.2">
      <c r="B16" s="587" t="s">
        <v>833</v>
      </c>
      <c r="C16" s="1333">
        <v>50601.900839719994</v>
      </c>
      <c r="D16" s="1333">
        <v>72203</v>
      </c>
      <c r="E16" s="1333">
        <v>124647.35170701986</v>
      </c>
      <c r="F16" s="1333">
        <v>118812.65155441992</v>
      </c>
      <c r="G16" s="1308">
        <v>262125.26553975069</v>
      </c>
      <c r="H16" s="1333">
        <v>290500.97156462393</v>
      </c>
      <c r="I16" s="839" t="s">
        <v>834</v>
      </c>
    </row>
    <row r="17" spans="2:9" s="155" customFormat="1" ht="23.1" customHeight="1" x14ac:dyDescent="0.2">
      <c r="B17" s="1022" t="s">
        <v>660</v>
      </c>
      <c r="C17" s="1333">
        <v>12756.074242569997</v>
      </c>
      <c r="D17" s="1333">
        <v>12374</v>
      </c>
      <c r="E17" s="1333">
        <v>1691.07747829</v>
      </c>
      <c r="F17" s="1333">
        <v>3461.3069973200004</v>
      </c>
      <c r="G17" s="1308">
        <v>5759.1514865899999</v>
      </c>
      <c r="H17" s="1333">
        <v>3038.6993133513465</v>
      </c>
      <c r="I17" s="1515" t="s">
        <v>835</v>
      </c>
    </row>
    <row r="18" spans="2:9" s="155" customFormat="1" ht="23.1" customHeight="1" x14ac:dyDescent="0.2">
      <c r="B18" s="1022" t="s">
        <v>659</v>
      </c>
      <c r="C18" s="1333">
        <v>37845.82659715</v>
      </c>
      <c r="D18" s="1333">
        <v>59829</v>
      </c>
      <c r="E18" s="1333">
        <v>122956.27422872986</v>
      </c>
      <c r="F18" s="1333">
        <v>115351.34455709992</v>
      </c>
      <c r="G18" s="1308">
        <v>256366.11405316068</v>
      </c>
      <c r="H18" s="1333">
        <v>287462.27225127257</v>
      </c>
      <c r="I18" s="1515" t="s">
        <v>836</v>
      </c>
    </row>
    <row r="19" spans="2:9" s="155" customFormat="1" ht="23.1" customHeight="1" x14ac:dyDescent="0.2">
      <c r="B19" s="587" t="s">
        <v>828</v>
      </c>
      <c r="C19" s="1333">
        <v>20587.909490679991</v>
      </c>
      <c r="D19" s="1333">
        <v>24804</v>
      </c>
      <c r="E19" s="1333">
        <v>73855.261964450081</v>
      </c>
      <c r="F19" s="1333">
        <v>59440.131979810023</v>
      </c>
      <c r="G19" s="1308">
        <v>134240.93600722143</v>
      </c>
      <c r="H19" s="1333">
        <v>147864.13707890129</v>
      </c>
      <c r="I19" s="839" t="s">
        <v>829</v>
      </c>
    </row>
    <row r="20" spans="2:9" s="155" customFormat="1" ht="23.1" customHeight="1" x14ac:dyDescent="0.2">
      <c r="B20" s="1022" t="s">
        <v>660</v>
      </c>
      <c r="C20" s="1333">
        <v>638.74726288999989</v>
      </c>
      <c r="D20" s="1333">
        <v>887</v>
      </c>
      <c r="E20" s="1333">
        <v>1397.7632266899993</v>
      </c>
      <c r="F20" s="1333">
        <v>1514.0613634899994</v>
      </c>
      <c r="G20" s="1308">
        <v>2310.4859882300007</v>
      </c>
      <c r="H20" s="1333">
        <v>1463.8071304248826</v>
      </c>
      <c r="I20" s="1515" t="s">
        <v>835</v>
      </c>
    </row>
    <row r="21" spans="2:9" s="155" customFormat="1" ht="23.1" customHeight="1" x14ac:dyDescent="0.2">
      <c r="B21" s="1022" t="s">
        <v>659</v>
      </c>
      <c r="C21" s="1333">
        <v>19949.162227789991</v>
      </c>
      <c r="D21" s="1333">
        <v>23917</v>
      </c>
      <c r="E21" s="1333">
        <v>72457.498737760077</v>
      </c>
      <c r="F21" s="1333">
        <v>57926.070616320023</v>
      </c>
      <c r="G21" s="1308">
        <v>131930.45001899143</v>
      </c>
      <c r="H21" s="1333">
        <v>146400.3299484764</v>
      </c>
      <c r="I21" s="1515" t="s">
        <v>836</v>
      </c>
    </row>
    <row r="22" spans="2:9" s="155" customFormat="1" ht="9.9499999999999993" customHeight="1" x14ac:dyDescent="0.2">
      <c r="B22" s="587"/>
      <c r="C22" s="1334"/>
      <c r="D22" s="1334"/>
      <c r="E22" s="1334"/>
      <c r="F22" s="1334"/>
      <c r="G22" s="1337"/>
      <c r="H22" s="1334"/>
      <c r="I22" s="839"/>
    </row>
    <row r="23" spans="2:9" s="155" customFormat="1" ht="23.1" customHeight="1" x14ac:dyDescent="0.2">
      <c r="B23" s="585" t="s">
        <v>661</v>
      </c>
      <c r="C23" s="1332">
        <v>74327.752132004258</v>
      </c>
      <c r="D23" s="1332">
        <v>85061</v>
      </c>
      <c r="E23" s="1332">
        <v>67947.318692020024</v>
      </c>
      <c r="F23" s="1332">
        <v>111742.19881739997</v>
      </c>
      <c r="G23" s="1307">
        <v>477201.87978533003</v>
      </c>
      <c r="H23" s="1332">
        <v>464715.09520782321</v>
      </c>
      <c r="I23" s="838" t="s">
        <v>1262</v>
      </c>
    </row>
    <row r="24" spans="2:9" s="155" customFormat="1" ht="23.1" customHeight="1" x14ac:dyDescent="0.2">
      <c r="B24" s="587" t="s">
        <v>1750</v>
      </c>
      <c r="C24" s="1333">
        <v>67831.06155160426</v>
      </c>
      <c r="D24" s="1333">
        <v>75578</v>
      </c>
      <c r="E24" s="1333">
        <v>55504.406452030031</v>
      </c>
      <c r="F24" s="1333">
        <v>62217.43483003998</v>
      </c>
      <c r="G24" s="1308">
        <v>462064.00248924003</v>
      </c>
      <c r="H24" s="1333">
        <v>412450.26810743823</v>
      </c>
      <c r="I24" s="839" t="s">
        <v>270</v>
      </c>
    </row>
    <row r="25" spans="2:9" s="155" customFormat="1" ht="23.1" customHeight="1" x14ac:dyDescent="0.2">
      <c r="B25" s="1022" t="s">
        <v>833</v>
      </c>
      <c r="C25" s="1333">
        <v>45413.894013365119</v>
      </c>
      <c r="D25" s="1333">
        <v>53065</v>
      </c>
      <c r="E25" s="1333">
        <v>21049.777725989996</v>
      </c>
      <c r="F25" s="1333">
        <v>29148.916168099982</v>
      </c>
      <c r="G25" s="1308">
        <v>225698.37837493003</v>
      </c>
      <c r="H25" s="1333">
        <v>216516.20255608013</v>
      </c>
      <c r="I25" s="1515" t="s">
        <v>834</v>
      </c>
    </row>
    <row r="26" spans="2:9" s="155" customFormat="1" ht="23.1" customHeight="1" x14ac:dyDescent="0.2">
      <c r="B26" s="1022" t="s">
        <v>828</v>
      </c>
      <c r="C26" s="1333">
        <v>22417.167538239137</v>
      </c>
      <c r="D26" s="1333">
        <v>22513</v>
      </c>
      <c r="E26" s="1333">
        <v>34454.628726040035</v>
      </c>
      <c r="F26" s="1333">
        <v>33068.518661939997</v>
      </c>
      <c r="G26" s="1308">
        <v>236365.62411430999</v>
      </c>
      <c r="H26" s="1333">
        <v>195934.06555135807</v>
      </c>
      <c r="I26" s="1515" t="s">
        <v>829</v>
      </c>
    </row>
    <row r="27" spans="2:9" s="155" customFormat="1" ht="23.1" customHeight="1" x14ac:dyDescent="0.2">
      <c r="B27" s="587" t="s">
        <v>581</v>
      </c>
      <c r="C27" s="1333">
        <v>6496.6905803999998</v>
      </c>
      <c r="D27" s="1333">
        <v>9483</v>
      </c>
      <c r="E27" s="1333">
        <v>12442.912239989999</v>
      </c>
      <c r="F27" s="1333">
        <v>49524.763987359998</v>
      </c>
      <c r="G27" s="1308">
        <v>15137.877296089999</v>
      </c>
      <c r="H27" s="1333">
        <v>52264.82710038501</v>
      </c>
      <c r="I27" s="839" t="s">
        <v>271</v>
      </c>
    </row>
    <row r="28" spans="2:9" s="155" customFormat="1" ht="23.1" customHeight="1" x14ac:dyDescent="0.2">
      <c r="B28" s="1022" t="s">
        <v>833</v>
      </c>
      <c r="C28" s="1333">
        <v>1.9847E-2</v>
      </c>
      <c r="D28" s="1333">
        <v>0</v>
      </c>
      <c r="E28" s="1333">
        <v>0</v>
      </c>
      <c r="F28" s="1333">
        <v>0</v>
      </c>
      <c r="G28" s="1308">
        <v>2.25258381</v>
      </c>
      <c r="H28" s="1333">
        <v>38400.858277620006</v>
      </c>
      <c r="I28" s="1515" t="s">
        <v>834</v>
      </c>
    </row>
    <row r="29" spans="2:9" s="155" customFormat="1" ht="23.1" customHeight="1" x14ac:dyDescent="0.2">
      <c r="B29" s="1022" t="s">
        <v>828</v>
      </c>
      <c r="C29" s="1333">
        <v>6496.6707334000002</v>
      </c>
      <c r="D29" s="1333">
        <v>9483</v>
      </c>
      <c r="E29" s="1333">
        <v>12442.912239989999</v>
      </c>
      <c r="F29" s="1333">
        <v>49524.763987359998</v>
      </c>
      <c r="G29" s="1308">
        <v>15135.62471228</v>
      </c>
      <c r="H29" s="1333">
        <v>13863.968822765</v>
      </c>
      <c r="I29" s="1515" t="s">
        <v>829</v>
      </c>
    </row>
    <row r="30" spans="2:9" s="155" customFormat="1" ht="9.9499999999999993" customHeight="1" x14ac:dyDescent="0.2">
      <c r="B30" s="587"/>
      <c r="C30" s="1334"/>
      <c r="D30" s="1334"/>
      <c r="E30" s="1334"/>
      <c r="F30" s="1334"/>
      <c r="G30" s="1337"/>
      <c r="H30" s="1334"/>
      <c r="I30" s="839"/>
    </row>
    <row r="31" spans="2:9" s="155" customFormat="1" ht="23.1" customHeight="1" x14ac:dyDescent="0.2">
      <c r="B31" s="585" t="s">
        <v>582</v>
      </c>
      <c r="C31" s="1332">
        <v>507.67869962000009</v>
      </c>
      <c r="D31" s="1332">
        <v>911.4</v>
      </c>
      <c r="E31" s="1332">
        <v>971.04572800999983</v>
      </c>
      <c r="F31" s="1332">
        <v>470.63136847999994</v>
      </c>
      <c r="G31" s="1307">
        <v>338.65901148</v>
      </c>
      <c r="H31" s="1332">
        <v>476.53112007404314</v>
      </c>
      <c r="I31" s="838" t="s">
        <v>560</v>
      </c>
    </row>
    <row r="32" spans="2:9" s="155" customFormat="1" ht="9.9499999999999993" customHeight="1" x14ac:dyDescent="0.2">
      <c r="B32" s="587"/>
      <c r="C32" s="1334"/>
      <c r="D32" s="1334"/>
      <c r="E32" s="1334"/>
      <c r="F32" s="1334"/>
      <c r="G32" s="1337"/>
      <c r="H32" s="1334"/>
      <c r="I32" s="839"/>
    </row>
    <row r="33" spans="2:9" s="155" customFormat="1" ht="23.1" customHeight="1" x14ac:dyDescent="0.2">
      <c r="B33" s="585" t="s">
        <v>273</v>
      </c>
      <c r="C33" s="1332">
        <v>2563.8899109999993</v>
      </c>
      <c r="D33" s="1332">
        <v>2165</v>
      </c>
      <c r="E33" s="1332">
        <v>2125.4330383799997</v>
      </c>
      <c r="F33" s="1332">
        <v>2119.7307067499987</v>
      </c>
      <c r="G33" s="1307">
        <v>1395.19413691</v>
      </c>
      <c r="H33" s="1332">
        <v>1133.4574147616204</v>
      </c>
      <c r="I33" s="838" t="s">
        <v>713</v>
      </c>
    </row>
    <row r="34" spans="2:9" s="155" customFormat="1" ht="9.9499999999999993" customHeight="1" x14ac:dyDescent="0.2">
      <c r="B34" s="587"/>
      <c r="C34" s="1334"/>
      <c r="D34" s="1334"/>
      <c r="E34" s="1334"/>
      <c r="F34" s="1334"/>
      <c r="G34" s="1337"/>
      <c r="H34" s="1334"/>
      <c r="I34" s="839"/>
    </row>
    <row r="35" spans="2:9" s="155" customFormat="1" ht="23.1" customHeight="1" x14ac:dyDescent="0.2">
      <c r="B35" s="585" t="s">
        <v>75</v>
      </c>
      <c r="C35" s="1332">
        <v>27205.222347910007</v>
      </c>
      <c r="D35" s="1332">
        <v>24920</v>
      </c>
      <c r="E35" s="1332">
        <v>58971.056730140059</v>
      </c>
      <c r="F35" s="1332">
        <v>58432.815003820011</v>
      </c>
      <c r="G35" s="1307">
        <v>172359.90677760003</v>
      </c>
      <c r="H35" s="1332">
        <v>234199.5803579404</v>
      </c>
      <c r="I35" s="838" t="s">
        <v>1261</v>
      </c>
    </row>
    <row r="36" spans="2:9" s="155" customFormat="1" ht="23.1" customHeight="1" x14ac:dyDescent="0.2">
      <c r="B36" s="1022" t="s">
        <v>76</v>
      </c>
      <c r="C36" s="1333">
        <v>3120.3713811999992</v>
      </c>
      <c r="D36" s="1333">
        <v>1103</v>
      </c>
      <c r="E36" s="1333">
        <v>1945.7600762699985</v>
      </c>
      <c r="F36" s="1333">
        <v>1327.2956054100005</v>
      </c>
      <c r="G36" s="1308">
        <v>1094.9156258900005</v>
      </c>
      <c r="H36" s="1333">
        <v>1198.882508009779</v>
      </c>
      <c r="I36" s="1515" t="s">
        <v>77</v>
      </c>
    </row>
    <row r="37" spans="2:9" s="155" customFormat="1" ht="23.1" customHeight="1" x14ac:dyDescent="0.2">
      <c r="B37" s="1022" t="s">
        <v>78</v>
      </c>
      <c r="C37" s="1333">
        <v>8183.27085919001</v>
      </c>
      <c r="D37" s="1333">
        <v>10174</v>
      </c>
      <c r="E37" s="1333">
        <v>27216.013696030062</v>
      </c>
      <c r="F37" s="1333">
        <v>30010.388256630016</v>
      </c>
      <c r="G37" s="1308">
        <v>84339.724342600093</v>
      </c>
      <c r="H37" s="1333">
        <v>121031.20779369761</v>
      </c>
      <c r="I37" s="1515" t="s">
        <v>1259</v>
      </c>
    </row>
    <row r="38" spans="2:9" s="155" customFormat="1" ht="23.1" customHeight="1" x14ac:dyDescent="0.2">
      <c r="B38" s="1022" t="s">
        <v>416</v>
      </c>
      <c r="C38" s="1333">
        <v>15901.580107519994</v>
      </c>
      <c r="D38" s="1333">
        <v>13643</v>
      </c>
      <c r="E38" s="1333">
        <v>29809.282957839994</v>
      </c>
      <c r="F38" s="1333">
        <v>27095.131141779999</v>
      </c>
      <c r="G38" s="1308">
        <v>86925.266809109933</v>
      </c>
      <c r="H38" s="1333">
        <v>111969.490056233</v>
      </c>
      <c r="I38" s="1515" t="s">
        <v>1260</v>
      </c>
    </row>
    <row r="39" spans="2:9" s="155" customFormat="1" ht="9.9499999999999993" customHeight="1" x14ac:dyDescent="0.2">
      <c r="B39" s="587"/>
      <c r="C39" s="1334"/>
      <c r="D39" s="1334"/>
      <c r="E39" s="1334"/>
      <c r="F39" s="1334"/>
      <c r="G39" s="1337"/>
      <c r="H39" s="1334"/>
      <c r="I39" s="839"/>
    </row>
    <row r="40" spans="2:9" s="155" customFormat="1" ht="23.1" customHeight="1" x14ac:dyDescent="0.2">
      <c r="B40" s="585" t="s">
        <v>417</v>
      </c>
      <c r="C40" s="361">
        <v>0.49277300000000002</v>
      </c>
      <c r="D40" s="361">
        <v>0.4</v>
      </c>
      <c r="E40" s="361">
        <v>1.02863818</v>
      </c>
      <c r="F40" s="361">
        <v>0</v>
      </c>
      <c r="G40" s="611">
        <v>5.2477200515568256E-3</v>
      </c>
      <c r="H40" s="361">
        <v>0</v>
      </c>
      <c r="I40" s="838" t="s">
        <v>658</v>
      </c>
    </row>
    <row r="41" spans="2:9" s="155" customFormat="1" ht="9.9499999999999993" customHeight="1" x14ac:dyDescent="0.2">
      <c r="B41" s="587"/>
      <c r="C41" s="1334"/>
      <c r="D41" s="1334"/>
      <c r="E41" s="1334"/>
      <c r="F41" s="1334"/>
      <c r="G41" s="1337"/>
      <c r="H41" s="1334"/>
      <c r="I41" s="839"/>
    </row>
    <row r="42" spans="2:9" s="155" customFormat="1" ht="23.1" customHeight="1" x14ac:dyDescent="0.2">
      <c r="B42" s="585" t="s">
        <v>850</v>
      </c>
      <c r="C42" s="1332">
        <v>175794.84619393424</v>
      </c>
      <c r="D42" s="1332">
        <v>210064.8</v>
      </c>
      <c r="E42" s="1332">
        <v>328518.49649819999</v>
      </c>
      <c r="F42" s="1332">
        <v>351018.15943067992</v>
      </c>
      <c r="G42" s="1307">
        <v>1047661.8465060123</v>
      </c>
      <c r="H42" s="1332">
        <v>1138889.7727441245</v>
      </c>
      <c r="I42" s="838" t="s">
        <v>331</v>
      </c>
    </row>
    <row r="43" spans="2:9" s="747" customFormat="1" ht="15" customHeight="1" thickBot="1" x14ac:dyDescent="0.25">
      <c r="B43" s="825"/>
      <c r="C43" s="1517"/>
      <c r="D43" s="1517"/>
      <c r="E43" s="1517"/>
      <c r="F43" s="1517"/>
      <c r="G43" s="1604"/>
      <c r="H43" s="1517"/>
      <c r="I43" s="840"/>
    </row>
    <row r="44" spans="2:9" s="747" customFormat="1" ht="15" customHeight="1" thickTop="1" x14ac:dyDescent="0.2">
      <c r="B44" s="826"/>
      <c r="C44" s="1333"/>
      <c r="D44" s="1333"/>
      <c r="E44" s="1333"/>
      <c r="F44" s="1333"/>
      <c r="G44" s="1308"/>
      <c r="H44" s="1333"/>
      <c r="I44" s="839"/>
    </row>
    <row r="45" spans="2:9" s="155" customFormat="1" ht="23.1" customHeight="1" x14ac:dyDescent="0.2">
      <c r="B45" s="824" t="s">
        <v>563</v>
      </c>
      <c r="C45" s="1333"/>
      <c r="D45" s="1333"/>
      <c r="E45" s="1333"/>
      <c r="F45" s="1333"/>
      <c r="G45" s="1308"/>
      <c r="H45" s="1333"/>
      <c r="I45" s="837" t="s">
        <v>272</v>
      </c>
    </row>
    <row r="46" spans="2:9" s="155" customFormat="1" ht="9.9499999999999993" customHeight="1" x14ac:dyDescent="0.2">
      <c r="B46" s="587"/>
      <c r="C46" s="1334"/>
      <c r="D46" s="1334"/>
      <c r="E46" s="1334"/>
      <c r="F46" s="1334"/>
      <c r="G46" s="1337"/>
      <c r="H46" s="1334"/>
      <c r="I46" s="839"/>
    </row>
    <row r="47" spans="2:9" s="155" customFormat="1" ht="23.1" customHeight="1" x14ac:dyDescent="0.2">
      <c r="B47" s="585" t="s">
        <v>154</v>
      </c>
      <c r="C47" s="1332">
        <v>691.71256883838578</v>
      </c>
      <c r="D47" s="1332">
        <v>520.4</v>
      </c>
      <c r="E47" s="1332">
        <v>519.81662269133335</v>
      </c>
      <c r="F47" s="1332">
        <v>395.02071681000001</v>
      </c>
      <c r="G47" s="1307">
        <v>309.34463159099994</v>
      </c>
      <c r="H47" s="1332">
        <v>470.76579296000006</v>
      </c>
      <c r="I47" s="838" t="s">
        <v>657</v>
      </c>
    </row>
    <row r="48" spans="2:9" s="155" customFormat="1" ht="23.1" customHeight="1" x14ac:dyDescent="0.2">
      <c r="B48" s="587" t="s">
        <v>833</v>
      </c>
      <c r="C48" s="1333">
        <v>579.1208902916668</v>
      </c>
      <c r="D48" s="1333">
        <v>433.7</v>
      </c>
      <c r="E48" s="1333">
        <v>392.00005933933335</v>
      </c>
      <c r="F48" s="1333">
        <v>306.29853969999999</v>
      </c>
      <c r="G48" s="1308">
        <v>219.09415415999996</v>
      </c>
      <c r="H48" s="1333">
        <v>350.57753662000005</v>
      </c>
      <c r="I48" s="839" t="s">
        <v>834</v>
      </c>
    </row>
    <row r="49" spans="2:9" s="155" customFormat="1" ht="23.1" customHeight="1" x14ac:dyDescent="0.2">
      <c r="B49" s="1022" t="s">
        <v>660</v>
      </c>
      <c r="C49" s="1333">
        <v>8.9160556</v>
      </c>
      <c r="D49" s="1333">
        <v>31</v>
      </c>
      <c r="E49" s="1333">
        <v>3.9503740000000001</v>
      </c>
      <c r="F49" s="1333">
        <v>4.2804929999999999</v>
      </c>
      <c r="G49" s="1308">
        <v>2.4018540000000002</v>
      </c>
      <c r="H49" s="1333">
        <v>1.1777876</v>
      </c>
      <c r="I49" s="1515" t="s">
        <v>835</v>
      </c>
    </row>
    <row r="50" spans="2:9" s="155" customFormat="1" ht="23.1" customHeight="1" x14ac:dyDescent="0.2">
      <c r="B50" s="1022" t="s">
        <v>659</v>
      </c>
      <c r="C50" s="1333">
        <v>570.20483469166675</v>
      </c>
      <c r="D50" s="1333">
        <v>402.7</v>
      </c>
      <c r="E50" s="1333">
        <v>388.04968533933334</v>
      </c>
      <c r="F50" s="1333">
        <v>302.01804670000001</v>
      </c>
      <c r="G50" s="1308">
        <v>216.69230015999997</v>
      </c>
      <c r="H50" s="1333">
        <v>349.39974902000006</v>
      </c>
      <c r="I50" s="1515" t="s">
        <v>836</v>
      </c>
    </row>
    <row r="51" spans="2:9" s="155" customFormat="1" ht="23.1" customHeight="1" x14ac:dyDescent="0.2">
      <c r="B51" s="587" t="s">
        <v>828</v>
      </c>
      <c r="C51" s="1333">
        <v>112.59167854671902</v>
      </c>
      <c r="D51" s="1333">
        <v>86.7</v>
      </c>
      <c r="E51" s="1333">
        <v>127.816563352</v>
      </c>
      <c r="F51" s="1333">
        <v>88.722177110000004</v>
      </c>
      <c r="G51" s="1308">
        <v>90.250477431000007</v>
      </c>
      <c r="H51" s="1333">
        <v>120.18825634</v>
      </c>
      <c r="I51" s="839" t="s">
        <v>829</v>
      </c>
    </row>
    <row r="52" spans="2:9" s="155" customFormat="1" ht="23.1" customHeight="1" x14ac:dyDescent="0.2">
      <c r="B52" s="1022" t="s">
        <v>660</v>
      </c>
      <c r="C52" s="1333">
        <v>4.5619216366666668</v>
      </c>
      <c r="D52" s="1333">
        <v>5</v>
      </c>
      <c r="E52" s="1333">
        <v>6.6445597999999997</v>
      </c>
      <c r="F52" s="1333">
        <v>6.5406069999999996</v>
      </c>
      <c r="G52" s="1308">
        <v>5.4441926000000009</v>
      </c>
      <c r="H52" s="1333">
        <v>9.3177614999999996</v>
      </c>
      <c r="I52" s="1515" t="s">
        <v>835</v>
      </c>
    </row>
    <row r="53" spans="2:9" s="155" customFormat="1" ht="23.1" customHeight="1" x14ac:dyDescent="0.2">
      <c r="B53" s="1022" t="s">
        <v>659</v>
      </c>
      <c r="C53" s="1333">
        <v>108.02975691005236</v>
      </c>
      <c r="D53" s="1333">
        <v>81.7</v>
      </c>
      <c r="E53" s="1333">
        <v>121.17200355200001</v>
      </c>
      <c r="F53" s="1333">
        <v>82.18157011000001</v>
      </c>
      <c r="G53" s="1308">
        <v>84.806284830999999</v>
      </c>
      <c r="H53" s="1333">
        <v>110.87049483999999</v>
      </c>
      <c r="I53" s="1515" t="s">
        <v>836</v>
      </c>
    </row>
    <row r="54" spans="2:9" s="155" customFormat="1" ht="9.9499999999999993" customHeight="1" x14ac:dyDescent="0.2">
      <c r="B54" s="587"/>
      <c r="C54" s="1334"/>
      <c r="D54" s="1334"/>
      <c r="E54" s="1334"/>
      <c r="F54" s="1334"/>
      <c r="G54" s="1337"/>
      <c r="H54" s="1334"/>
      <c r="I54" s="839"/>
    </row>
    <row r="55" spans="2:9" s="155" customFormat="1" ht="23.1" customHeight="1" x14ac:dyDescent="0.2">
      <c r="B55" s="585" t="s">
        <v>661</v>
      </c>
      <c r="C55" s="1332">
        <v>4149.4177069893904</v>
      </c>
      <c r="D55" s="1332">
        <v>3317</v>
      </c>
      <c r="E55" s="1332">
        <v>525.31327235200001</v>
      </c>
      <c r="F55" s="1332">
        <v>1014.507953862</v>
      </c>
      <c r="G55" s="1307">
        <v>889.42154313000003</v>
      </c>
      <c r="H55" s="1332">
        <v>852.524200275</v>
      </c>
      <c r="I55" s="838" t="s">
        <v>1262</v>
      </c>
    </row>
    <row r="56" spans="2:9" s="155" customFormat="1" ht="23.1" customHeight="1" x14ac:dyDescent="0.2">
      <c r="B56" s="587" t="s">
        <v>503</v>
      </c>
      <c r="C56" s="1333">
        <v>4131.58417298939</v>
      </c>
      <c r="D56" s="1333">
        <v>3306</v>
      </c>
      <c r="E56" s="1333">
        <v>504.30018035199998</v>
      </c>
      <c r="F56" s="1333">
        <v>990.56705386200008</v>
      </c>
      <c r="G56" s="1308">
        <v>810.80977113000006</v>
      </c>
      <c r="H56" s="1333">
        <v>631.12434627499999</v>
      </c>
      <c r="I56" s="839" t="s">
        <v>270</v>
      </c>
    </row>
    <row r="57" spans="2:9" s="155" customFormat="1" ht="23.1" customHeight="1" x14ac:dyDescent="0.2">
      <c r="B57" s="1022" t="s">
        <v>833</v>
      </c>
      <c r="C57" s="1333">
        <v>3599.0268251000002</v>
      </c>
      <c r="D57" s="1333">
        <v>2836</v>
      </c>
      <c r="E57" s="1333">
        <v>68.49629161</v>
      </c>
      <c r="F57" s="1333">
        <v>848.07987200000002</v>
      </c>
      <c r="G57" s="1308">
        <v>610.32526640000003</v>
      </c>
      <c r="H57" s="1333">
        <v>440.74217270999998</v>
      </c>
      <c r="I57" s="1515" t="s">
        <v>834</v>
      </c>
    </row>
    <row r="58" spans="2:9" s="155" customFormat="1" ht="23.1" customHeight="1" x14ac:dyDescent="0.2">
      <c r="B58" s="1022" t="s">
        <v>828</v>
      </c>
      <c r="C58" s="1333">
        <v>532.55734788938958</v>
      </c>
      <c r="D58" s="1333">
        <v>470</v>
      </c>
      <c r="E58" s="1333">
        <v>435.80388874199997</v>
      </c>
      <c r="F58" s="1333">
        <v>142.48718186200003</v>
      </c>
      <c r="G58" s="1308">
        <v>200.48450473000003</v>
      </c>
      <c r="H58" s="1333">
        <v>190.38217356500002</v>
      </c>
      <c r="I58" s="1515" t="s">
        <v>829</v>
      </c>
    </row>
    <row r="59" spans="2:9" s="155" customFormat="1" ht="23.1" customHeight="1" x14ac:dyDescent="0.2">
      <c r="B59" s="587" t="s">
        <v>581</v>
      </c>
      <c r="C59" s="1333">
        <v>17.833533999999997</v>
      </c>
      <c r="D59" s="1333">
        <v>11</v>
      </c>
      <c r="E59" s="1333">
        <v>21.013092</v>
      </c>
      <c r="F59" s="1333">
        <v>23.940899999999999</v>
      </c>
      <c r="G59" s="1308">
        <v>78.611772000000002</v>
      </c>
      <c r="H59" s="1333">
        <v>221.399854</v>
      </c>
      <c r="I59" s="839" t="s">
        <v>271</v>
      </c>
    </row>
    <row r="60" spans="2:9" s="155" customFormat="1" ht="23.1" customHeight="1" x14ac:dyDescent="0.2">
      <c r="B60" s="1022" t="s">
        <v>833</v>
      </c>
      <c r="C60" s="1333">
        <v>6.9999999999999999E-4</v>
      </c>
      <c r="D60" s="1333">
        <v>0</v>
      </c>
      <c r="E60" s="1333">
        <v>0</v>
      </c>
      <c r="F60" s="1333">
        <v>0</v>
      </c>
      <c r="G60" s="1308">
        <v>0</v>
      </c>
      <c r="H60" s="1333">
        <v>199.11334099999999</v>
      </c>
      <c r="I60" s="1515" t="s">
        <v>834</v>
      </c>
    </row>
    <row r="61" spans="2:9" s="155" customFormat="1" ht="23.1" customHeight="1" x14ac:dyDescent="0.2">
      <c r="B61" s="1022" t="s">
        <v>828</v>
      </c>
      <c r="C61" s="1333">
        <v>17.832833999999998</v>
      </c>
      <c r="D61" s="1333">
        <v>11</v>
      </c>
      <c r="E61" s="1333">
        <v>21.013092</v>
      </c>
      <c r="F61" s="1333">
        <v>23.940899999999999</v>
      </c>
      <c r="G61" s="1308">
        <v>78.611772000000002</v>
      </c>
      <c r="H61" s="1333">
        <v>22.286512999999999</v>
      </c>
      <c r="I61" s="1515" t="s">
        <v>829</v>
      </c>
    </row>
    <row r="62" spans="2:9" s="155" customFormat="1" ht="9.9499999999999993" customHeight="1" x14ac:dyDescent="0.2">
      <c r="B62" s="587"/>
      <c r="C62" s="1334"/>
      <c r="D62" s="1334"/>
      <c r="E62" s="1334"/>
      <c r="F62" s="1334"/>
      <c r="G62" s="1337"/>
      <c r="H62" s="1334"/>
      <c r="I62" s="839"/>
    </row>
    <row r="63" spans="2:9" s="155" customFormat="1" ht="23.1" customHeight="1" x14ac:dyDescent="0.2">
      <c r="B63" s="585" t="s">
        <v>582</v>
      </c>
      <c r="C63" s="1332">
        <v>2.9982640000000003</v>
      </c>
      <c r="D63" s="1332">
        <v>2</v>
      </c>
      <c r="E63" s="1332">
        <v>1.9913940000000001</v>
      </c>
      <c r="F63" s="1332">
        <v>1.3404750000000001</v>
      </c>
      <c r="G63" s="1307">
        <v>0.67867405000000003</v>
      </c>
      <c r="H63" s="1332">
        <v>0.55601489999999998</v>
      </c>
      <c r="I63" s="838" t="s">
        <v>560</v>
      </c>
    </row>
    <row r="64" spans="2:9" s="155" customFormat="1" ht="9.9499999999999993" customHeight="1" x14ac:dyDescent="0.2">
      <c r="B64" s="587"/>
      <c r="C64" s="1334"/>
      <c r="D64" s="1334"/>
      <c r="E64" s="1334"/>
      <c r="F64" s="1334"/>
      <c r="G64" s="1337"/>
      <c r="H64" s="1334"/>
      <c r="I64" s="839"/>
    </row>
    <row r="65" spans="2:9" s="155" customFormat="1" ht="23.1" customHeight="1" x14ac:dyDescent="0.2">
      <c r="B65" s="585" t="s">
        <v>273</v>
      </c>
      <c r="C65" s="1332">
        <v>9.976673383333333</v>
      </c>
      <c r="D65" s="1332">
        <v>5</v>
      </c>
      <c r="E65" s="1332">
        <v>3.7528513999999995</v>
      </c>
      <c r="F65" s="1332">
        <v>2.5774490000000001</v>
      </c>
      <c r="G65" s="1307">
        <v>1.9075664999999999</v>
      </c>
      <c r="H65" s="1332">
        <v>1.3718530900000001</v>
      </c>
      <c r="I65" s="838" t="s">
        <v>713</v>
      </c>
    </row>
    <row r="66" spans="2:9" s="155" customFormat="1" ht="9.9499999999999993" customHeight="1" x14ac:dyDescent="0.2">
      <c r="B66" s="587"/>
      <c r="C66" s="1334"/>
      <c r="D66" s="1334"/>
      <c r="E66" s="1334"/>
      <c r="F66" s="1334"/>
      <c r="G66" s="1337"/>
      <c r="H66" s="1334"/>
      <c r="I66" s="839"/>
    </row>
    <row r="67" spans="2:9" s="155" customFormat="1" ht="23.1" customHeight="1" x14ac:dyDescent="0.2">
      <c r="B67" s="585" t="s">
        <v>75</v>
      </c>
      <c r="C67" s="1332">
        <v>165.06654559199998</v>
      </c>
      <c r="D67" s="1332">
        <v>84</v>
      </c>
      <c r="E67" s="1332">
        <v>82.831213128999991</v>
      </c>
      <c r="F67" s="1332">
        <v>60.647927722000006</v>
      </c>
      <c r="G67" s="1307">
        <v>60.377676364000003</v>
      </c>
      <c r="H67" s="1332">
        <v>72.110048050000003</v>
      </c>
      <c r="I67" s="838" t="s">
        <v>1261</v>
      </c>
    </row>
    <row r="68" spans="2:9" s="155" customFormat="1" ht="23.1" customHeight="1" x14ac:dyDescent="0.2">
      <c r="B68" s="1022" t="s">
        <v>76</v>
      </c>
      <c r="C68" s="1333">
        <v>14.885603999999999</v>
      </c>
      <c r="D68" s="1333">
        <v>4</v>
      </c>
      <c r="E68" s="1333">
        <v>3.4017766300000005</v>
      </c>
      <c r="F68" s="1333">
        <v>1.7561705600000002</v>
      </c>
      <c r="G68" s="1308">
        <v>1.4549040500000001</v>
      </c>
      <c r="H68" s="1333">
        <v>1.3472966499999999</v>
      </c>
      <c r="I68" s="1515" t="s">
        <v>77</v>
      </c>
    </row>
    <row r="69" spans="2:9" s="155" customFormat="1" ht="23.1" customHeight="1" x14ac:dyDescent="0.2">
      <c r="B69" s="1022" t="s">
        <v>78</v>
      </c>
      <c r="C69" s="1333">
        <v>50.136632374999998</v>
      </c>
      <c r="D69" s="1333">
        <v>29</v>
      </c>
      <c r="E69" s="1333">
        <v>24.776943949999996</v>
      </c>
      <c r="F69" s="1333">
        <v>17.273822679999999</v>
      </c>
      <c r="G69" s="1308">
        <v>15.60432065</v>
      </c>
      <c r="H69" s="1333">
        <v>18.953168980000001</v>
      </c>
      <c r="I69" s="1515" t="s">
        <v>1259</v>
      </c>
    </row>
    <row r="70" spans="2:9" s="155" customFormat="1" ht="23.1" customHeight="1" x14ac:dyDescent="0.2">
      <c r="B70" s="1022" t="s">
        <v>416</v>
      </c>
      <c r="C70" s="1333">
        <v>100.04430921699999</v>
      </c>
      <c r="D70" s="1333">
        <v>51</v>
      </c>
      <c r="E70" s="1333">
        <v>54.652492549000002</v>
      </c>
      <c r="F70" s="1333">
        <v>41.617934482000003</v>
      </c>
      <c r="G70" s="1308">
        <v>43.318451664000001</v>
      </c>
      <c r="H70" s="1333">
        <v>51.809582420000005</v>
      </c>
      <c r="I70" s="1515" t="s">
        <v>1260</v>
      </c>
    </row>
    <row r="71" spans="2:9" s="155" customFormat="1" ht="10.5" customHeight="1" x14ac:dyDescent="0.2">
      <c r="B71" s="1022"/>
      <c r="C71" s="1333"/>
      <c r="D71" s="1333"/>
      <c r="E71" s="1333"/>
      <c r="F71" s="1333"/>
      <c r="G71" s="1308"/>
      <c r="H71" s="1333"/>
      <c r="I71" s="1515"/>
    </row>
    <row r="72" spans="2:9" s="155" customFormat="1" ht="23.1" customHeight="1" x14ac:dyDescent="0.2">
      <c r="B72" s="585" t="s">
        <v>417</v>
      </c>
      <c r="C72" s="1332">
        <v>4.8500000000000001E-3</v>
      </c>
      <c r="D72" s="1332">
        <v>2.1699999999999999E-4</v>
      </c>
      <c r="E72" s="1332">
        <v>8.9999999999999998E-4</v>
      </c>
      <c r="F72" s="1332">
        <v>0</v>
      </c>
      <c r="G72" s="1307">
        <v>1.9999999999999999E-6</v>
      </c>
      <c r="H72" s="1332">
        <v>0</v>
      </c>
      <c r="I72" s="838" t="s">
        <v>658</v>
      </c>
    </row>
    <row r="73" spans="2:9" s="155" customFormat="1" ht="9.9499999999999993" customHeight="1" x14ac:dyDescent="0.2">
      <c r="B73" s="587"/>
      <c r="C73" s="1334"/>
      <c r="D73" s="1334"/>
      <c r="E73" s="1334"/>
      <c r="F73" s="1334"/>
      <c r="G73" s="1337"/>
      <c r="H73" s="1334"/>
      <c r="I73" s="839"/>
    </row>
    <row r="74" spans="2:9" s="155" customFormat="1" ht="23.1" customHeight="1" x14ac:dyDescent="0.2">
      <c r="B74" s="585" t="s">
        <v>850</v>
      </c>
      <c r="C74" s="1332">
        <v>5019.17660880311</v>
      </c>
      <c r="D74" s="1332">
        <v>3928.4002169999999</v>
      </c>
      <c r="E74" s="1332">
        <v>1133.7062535723335</v>
      </c>
      <c r="F74" s="1332">
        <v>1474.094522394</v>
      </c>
      <c r="G74" s="1307">
        <v>1261.730093635</v>
      </c>
      <c r="H74" s="1332">
        <v>1397.3279092750001</v>
      </c>
      <c r="I74" s="838" t="s">
        <v>331</v>
      </c>
    </row>
    <row r="75" spans="2:9" s="41" customFormat="1" ht="15" customHeight="1" thickBot="1" x14ac:dyDescent="0.75">
      <c r="B75" s="655"/>
      <c r="C75" s="682"/>
      <c r="D75" s="682"/>
      <c r="E75" s="682"/>
      <c r="F75" s="681"/>
      <c r="G75" s="681"/>
      <c r="H75" s="1518"/>
      <c r="I75" s="687"/>
    </row>
    <row r="76" spans="2:9" ht="9" customHeight="1" thickTop="1" x14ac:dyDescent="0.5">
      <c r="B76" s="134"/>
      <c r="C76" s="135"/>
      <c r="D76" s="135"/>
      <c r="E76" s="135"/>
      <c r="F76" s="135"/>
      <c r="G76" s="135"/>
      <c r="H76" s="135"/>
      <c r="I76" s="136"/>
    </row>
    <row r="77" spans="2:9" s="36" customFormat="1" ht="9" customHeight="1" x14ac:dyDescent="0.5">
      <c r="B77" s="43"/>
      <c r="C77" s="55"/>
      <c r="D77" s="55"/>
      <c r="E77" s="55"/>
      <c r="F77" s="55"/>
      <c r="G77" s="55"/>
      <c r="H77" s="55"/>
      <c r="I77" s="101"/>
    </row>
    <row r="78" spans="2:9" s="52" customFormat="1" ht="18.75" customHeight="1" x14ac:dyDescent="0.5">
      <c r="B78" s="330" t="s">
        <v>1747</v>
      </c>
      <c r="C78" s="330"/>
      <c r="D78" s="330"/>
      <c r="E78" s="330"/>
      <c r="F78" s="330"/>
      <c r="G78" s="330"/>
      <c r="H78" s="330"/>
      <c r="I78" s="330" t="s">
        <v>1748</v>
      </c>
    </row>
    <row r="79" spans="2:9" ht="21.75" x14ac:dyDescent="0.5">
      <c r="B79" s="137"/>
      <c r="C79" s="54"/>
      <c r="D79" s="54"/>
      <c r="E79" s="54"/>
      <c r="F79" s="54"/>
      <c r="G79" s="54"/>
      <c r="H79" s="54"/>
    </row>
    <row r="80" spans="2:9" ht="21.75" x14ac:dyDescent="0.5">
      <c r="B80" s="43"/>
      <c r="C80" s="54"/>
      <c r="D80" s="54"/>
      <c r="E80" s="54"/>
      <c r="F80" s="54"/>
      <c r="G80" s="54"/>
      <c r="H80" s="54"/>
      <c r="I80" s="13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Roman,Regular"&amp;20- 46 -</oddFooter>
  </headerFooter>
  <colBreaks count="1" manualBreakCount="1">
    <brk id="9"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7"/>
  <dimension ref="B1:W83"/>
  <sheetViews>
    <sheetView rightToLeft="1" view="pageBreakPreview" zoomScale="50" zoomScaleNormal="50" zoomScaleSheetLayoutView="50" workbookViewId="0"/>
  </sheetViews>
  <sheetFormatPr defaultRowHeight="15" x14ac:dyDescent="0.35"/>
  <cols>
    <col min="1" max="1" width="9.140625" style="47"/>
    <col min="2" max="2" width="62.7109375" style="47" customWidth="1"/>
    <col min="3" max="8" width="14.5703125" style="47" customWidth="1"/>
    <col min="9" max="9" width="66" style="47" customWidth="1"/>
    <col min="10" max="10" width="9.140625" style="47"/>
    <col min="11" max="11" width="11.5703125" style="47" bestFit="1" customWidth="1"/>
    <col min="12" max="16384" width="9.140625" style="47"/>
  </cols>
  <sheetData>
    <row r="1" spans="2:23" s="75" customFormat="1" ht="19.5" customHeight="1" x14ac:dyDescent="0.65">
      <c r="C1" s="74"/>
      <c r="D1" s="74"/>
      <c r="E1" s="74"/>
      <c r="F1" s="74"/>
      <c r="G1" s="74"/>
      <c r="H1" s="74"/>
      <c r="I1" s="74"/>
      <c r="J1" s="74"/>
      <c r="K1" s="74"/>
      <c r="L1" s="74"/>
      <c r="M1" s="74"/>
      <c r="N1" s="74"/>
      <c r="O1" s="74"/>
      <c r="P1" s="74"/>
      <c r="Q1" s="74"/>
      <c r="R1" s="74"/>
      <c r="S1" s="74"/>
      <c r="T1" s="74"/>
      <c r="U1" s="74"/>
      <c r="V1" s="74"/>
      <c r="W1" s="74"/>
    </row>
    <row r="2" spans="2:23" s="75" customFormat="1" ht="19.5" customHeight="1" x14ac:dyDescent="0.65">
      <c r="B2" s="74"/>
      <c r="C2" s="74"/>
      <c r="D2" s="74"/>
      <c r="E2" s="74"/>
      <c r="F2" s="74"/>
      <c r="G2" s="74"/>
      <c r="H2" s="74"/>
      <c r="I2" s="74"/>
      <c r="J2" s="74"/>
      <c r="K2" s="74"/>
      <c r="L2" s="74"/>
      <c r="M2" s="74"/>
      <c r="N2" s="74"/>
      <c r="O2" s="74"/>
      <c r="P2" s="74"/>
      <c r="Q2" s="74"/>
      <c r="R2" s="74"/>
      <c r="S2" s="74"/>
      <c r="T2" s="74"/>
      <c r="U2" s="74"/>
      <c r="V2" s="74"/>
    </row>
    <row r="3" spans="2:23" ht="29.25" customHeight="1" x14ac:dyDescent="0.7">
      <c r="B3" s="1886" t="s">
        <v>1850</v>
      </c>
      <c r="C3" s="1942"/>
      <c r="D3" s="1942"/>
      <c r="E3" s="1942"/>
      <c r="F3" s="1942"/>
      <c r="G3" s="1942"/>
      <c r="H3" s="1942"/>
      <c r="I3" s="1942"/>
    </row>
    <row r="4" spans="2:23" s="5" customFormat="1" ht="12.75" customHeight="1" x14ac:dyDescent="0.65">
      <c r="B4" s="2"/>
      <c r="C4" s="2"/>
      <c r="D4" s="2"/>
      <c r="E4" s="2"/>
      <c r="F4" s="2"/>
      <c r="G4" s="2"/>
      <c r="H4" s="2"/>
      <c r="I4" s="2"/>
      <c r="J4" s="2"/>
    </row>
    <row r="5" spans="2:23" ht="32.25" x14ac:dyDescent="0.7">
      <c r="B5" s="1886" t="s">
        <v>1851</v>
      </c>
      <c r="C5" s="1942"/>
      <c r="D5" s="1942"/>
      <c r="E5" s="1942"/>
      <c r="F5" s="1942"/>
      <c r="G5" s="1942"/>
      <c r="H5" s="1942"/>
      <c r="I5" s="1942"/>
    </row>
    <row r="6" spans="2:23" ht="20.25" customHeight="1" x14ac:dyDescent="0.65">
      <c r="B6" s="74"/>
      <c r="C6" s="74"/>
      <c r="D6" s="74"/>
      <c r="E6" s="74"/>
      <c r="F6" s="74"/>
      <c r="G6" s="74"/>
      <c r="H6" s="74"/>
      <c r="I6" s="74"/>
      <c r="J6" s="74"/>
      <c r="K6" s="74"/>
      <c r="L6" s="74"/>
      <c r="M6" s="74"/>
      <c r="N6" s="74"/>
      <c r="O6" s="74"/>
      <c r="P6" s="74"/>
      <c r="Q6" s="74"/>
      <c r="R6" s="74"/>
      <c r="S6" s="74"/>
      <c r="T6" s="74"/>
      <c r="U6" s="74"/>
      <c r="V6" s="74"/>
    </row>
    <row r="7" spans="2:23" ht="15.75" customHeight="1" x14ac:dyDescent="0.5">
      <c r="B7" s="128"/>
      <c r="C7" s="113"/>
      <c r="D7" s="113"/>
      <c r="E7" s="113"/>
      <c r="F7" s="113"/>
      <c r="G7" s="113"/>
      <c r="H7" s="113"/>
      <c r="I7" s="99"/>
    </row>
    <row r="8" spans="2:23" ht="20.25" customHeight="1" thickBot="1" x14ac:dyDescent="0.7">
      <c r="B8" s="74"/>
      <c r="C8" s="74"/>
      <c r="D8" s="74"/>
      <c r="E8" s="74"/>
      <c r="F8" s="74"/>
      <c r="G8" s="74"/>
      <c r="H8" s="74"/>
      <c r="I8" s="74"/>
      <c r="J8" s="74"/>
      <c r="K8" s="74"/>
      <c r="L8" s="74"/>
      <c r="M8" s="74"/>
      <c r="N8" s="74"/>
      <c r="O8" s="74"/>
      <c r="P8" s="74"/>
      <c r="Q8" s="74"/>
      <c r="R8" s="74"/>
      <c r="S8" s="74"/>
      <c r="T8" s="74"/>
      <c r="U8" s="74"/>
      <c r="V8" s="74"/>
    </row>
    <row r="9" spans="2:23" s="50" customFormat="1" ht="23.1" customHeight="1" thickTop="1" x14ac:dyDescent="0.5">
      <c r="B9" s="1943" t="s">
        <v>883</v>
      </c>
      <c r="C9" s="1736">
        <v>2014</v>
      </c>
      <c r="D9" s="1736" t="s">
        <v>1882</v>
      </c>
      <c r="E9" s="1736" t="s">
        <v>1884</v>
      </c>
      <c r="F9" s="1736" t="s">
        <v>1574</v>
      </c>
      <c r="G9" s="1736">
        <v>2018</v>
      </c>
      <c r="H9" s="1736">
        <v>2019</v>
      </c>
      <c r="I9" s="1946" t="s">
        <v>882</v>
      </c>
      <c r="J9" s="79"/>
      <c r="N9" s="79"/>
    </row>
    <row r="10" spans="2:23" s="41" customFormat="1" ht="23.1" customHeight="1" x14ac:dyDescent="0.65">
      <c r="B10" s="1944"/>
      <c r="C10" s="1737"/>
      <c r="D10" s="1737"/>
      <c r="E10" s="1737"/>
      <c r="F10" s="1737"/>
      <c r="G10" s="1737"/>
      <c r="H10" s="1737"/>
      <c r="I10" s="1947"/>
    </row>
    <row r="11" spans="2:23" s="41" customFormat="1" ht="23.1" customHeight="1" x14ac:dyDescent="0.65">
      <c r="B11" s="1945"/>
      <c r="C11" s="1738"/>
      <c r="D11" s="1738"/>
      <c r="E11" s="1738"/>
      <c r="F11" s="1738"/>
      <c r="G11" s="1738"/>
      <c r="H11" s="1738"/>
      <c r="I11" s="1948"/>
    </row>
    <row r="12" spans="2:23" s="81" customFormat="1" ht="15" customHeight="1" x14ac:dyDescent="0.65">
      <c r="B12" s="129"/>
      <c r="C12" s="80"/>
      <c r="D12" s="80"/>
      <c r="E12" s="80"/>
      <c r="F12" s="80"/>
      <c r="G12" s="80"/>
      <c r="H12" s="80"/>
      <c r="I12" s="130"/>
    </row>
    <row r="13" spans="2:23" s="1339" customFormat="1" ht="23.1" customHeight="1" x14ac:dyDescent="0.2">
      <c r="B13" s="824" t="s">
        <v>656</v>
      </c>
      <c r="C13" s="1338"/>
      <c r="D13" s="1338"/>
      <c r="E13" s="1338"/>
      <c r="F13" s="1338"/>
      <c r="G13" s="1338"/>
      <c r="H13" s="1338"/>
      <c r="I13" s="837" t="s">
        <v>698</v>
      </c>
    </row>
    <row r="14" spans="2:23" s="1341" customFormat="1" ht="9.9499999999999993" customHeight="1" x14ac:dyDescent="0.2">
      <c r="B14" s="587"/>
      <c r="C14" s="1340"/>
      <c r="D14" s="1340"/>
      <c r="E14" s="1340"/>
      <c r="F14" s="1340"/>
      <c r="G14" s="1340"/>
      <c r="H14" s="1340"/>
      <c r="I14" s="839"/>
    </row>
    <row r="15" spans="2:23" s="1341" customFormat="1" ht="23.1" customHeight="1" x14ac:dyDescent="0.2">
      <c r="B15" s="585" t="s">
        <v>154</v>
      </c>
      <c r="C15" s="842">
        <v>363410.73625001998</v>
      </c>
      <c r="D15" s="842">
        <v>319800</v>
      </c>
      <c r="E15" s="842">
        <v>433534.99698509002</v>
      </c>
      <c r="F15" s="842">
        <v>414715.77550891001</v>
      </c>
      <c r="G15" s="842">
        <v>523914.77003504994</v>
      </c>
      <c r="H15" s="842">
        <v>423676.80323023</v>
      </c>
      <c r="I15" s="838" t="s">
        <v>657</v>
      </c>
    </row>
    <row r="16" spans="2:23" s="1341" customFormat="1" ht="23.1" customHeight="1" x14ac:dyDescent="0.2">
      <c r="B16" s="587" t="s">
        <v>833</v>
      </c>
      <c r="C16" s="843">
        <v>144984.81036100999</v>
      </c>
      <c r="D16" s="843">
        <v>157702</v>
      </c>
      <c r="E16" s="843">
        <v>235307.88323946</v>
      </c>
      <c r="F16" s="843">
        <v>210938.94246638997</v>
      </c>
      <c r="G16" s="843">
        <v>320373.95175900997</v>
      </c>
      <c r="H16" s="843">
        <v>203787.68173109996</v>
      </c>
      <c r="I16" s="839" t="s">
        <v>834</v>
      </c>
    </row>
    <row r="17" spans="2:9" s="1341" customFormat="1" ht="23.1" customHeight="1" x14ac:dyDescent="0.2">
      <c r="B17" s="1022" t="s">
        <v>660</v>
      </c>
      <c r="C17" s="843">
        <v>96168.944872060019</v>
      </c>
      <c r="D17" s="843">
        <v>113154</v>
      </c>
      <c r="E17" s="843">
        <v>184994.08606721999</v>
      </c>
      <c r="F17" s="843">
        <v>160658.45876886998</v>
      </c>
      <c r="G17" s="843">
        <v>261107.61779897998</v>
      </c>
      <c r="H17" s="843">
        <v>142644.41734889997</v>
      </c>
      <c r="I17" s="1515" t="s">
        <v>835</v>
      </c>
    </row>
    <row r="18" spans="2:9" s="1341" customFormat="1" ht="23.1" customHeight="1" x14ac:dyDescent="0.2">
      <c r="B18" s="1022" t="s">
        <v>659</v>
      </c>
      <c r="C18" s="843">
        <v>48815.865488949981</v>
      </c>
      <c r="D18" s="843">
        <v>44548</v>
      </c>
      <c r="E18" s="843">
        <v>50313.797172240018</v>
      </c>
      <c r="F18" s="843">
        <v>50280.483697520001</v>
      </c>
      <c r="G18" s="843">
        <v>59266.333960030002</v>
      </c>
      <c r="H18" s="843">
        <v>61143.26438220001</v>
      </c>
      <c r="I18" s="1515" t="s">
        <v>836</v>
      </c>
    </row>
    <row r="19" spans="2:9" s="1341" customFormat="1" ht="23.1" customHeight="1" x14ac:dyDescent="0.2">
      <c r="B19" s="587" t="s">
        <v>828</v>
      </c>
      <c r="C19" s="843">
        <v>218425.92588901002</v>
      </c>
      <c r="D19" s="843">
        <v>162098</v>
      </c>
      <c r="E19" s="843">
        <v>198227.11374563002</v>
      </c>
      <c r="F19" s="843">
        <v>203776.83304252004</v>
      </c>
      <c r="G19" s="843">
        <v>203540.81827603996</v>
      </c>
      <c r="H19" s="843">
        <v>219889.12149913001</v>
      </c>
      <c r="I19" s="839" t="s">
        <v>829</v>
      </c>
    </row>
    <row r="20" spans="2:9" s="1341" customFormat="1" ht="23.1" customHeight="1" x14ac:dyDescent="0.2">
      <c r="B20" s="1022" t="s">
        <v>660</v>
      </c>
      <c r="C20" s="843">
        <v>45809.792913440004</v>
      </c>
      <c r="D20" s="843">
        <v>62045</v>
      </c>
      <c r="E20" s="843">
        <v>88330.117352430039</v>
      </c>
      <c r="F20" s="843">
        <v>62050.54957779</v>
      </c>
      <c r="G20" s="843">
        <v>59970.911912320007</v>
      </c>
      <c r="H20" s="843">
        <v>57864.329202390014</v>
      </c>
      <c r="I20" s="1515" t="s">
        <v>835</v>
      </c>
    </row>
    <row r="21" spans="2:9" s="1341" customFormat="1" ht="23.1" customHeight="1" x14ac:dyDescent="0.2">
      <c r="B21" s="1022" t="s">
        <v>659</v>
      </c>
      <c r="C21" s="843">
        <v>172616.13297557001</v>
      </c>
      <c r="D21" s="843">
        <v>100053</v>
      </c>
      <c r="E21" s="843">
        <v>109896.99639319997</v>
      </c>
      <c r="F21" s="843">
        <v>141726.28346473005</v>
      </c>
      <c r="G21" s="843">
        <v>143569.90636371996</v>
      </c>
      <c r="H21" s="843">
        <v>162024.79229673999</v>
      </c>
      <c r="I21" s="1515" t="s">
        <v>836</v>
      </c>
    </row>
    <row r="22" spans="2:9" s="1341" customFormat="1" ht="9.9499999999999993" customHeight="1" x14ac:dyDescent="0.2">
      <c r="B22" s="587"/>
      <c r="C22" s="844"/>
      <c r="D22" s="844"/>
      <c r="E22" s="844"/>
      <c r="F22" s="844"/>
      <c r="G22" s="844"/>
      <c r="H22" s="844"/>
      <c r="I22" s="839"/>
    </row>
    <row r="23" spans="2:9" s="1341" customFormat="1" ht="23.1" customHeight="1" x14ac:dyDescent="0.2">
      <c r="B23" s="585" t="s">
        <v>661</v>
      </c>
      <c r="C23" s="842">
        <v>1005459.9736790584</v>
      </c>
      <c r="D23" s="842">
        <v>1009033</v>
      </c>
      <c r="E23" s="842">
        <v>1507041.4329683396</v>
      </c>
      <c r="F23" s="842">
        <v>2259009.5744430679</v>
      </c>
      <c r="G23" s="842">
        <v>2059742.6319326474</v>
      </c>
      <c r="H23" s="842">
        <v>2008709.5091613592</v>
      </c>
      <c r="I23" s="838" t="s">
        <v>1262</v>
      </c>
    </row>
    <row r="24" spans="2:9" s="1341" customFormat="1" ht="23.1" customHeight="1" x14ac:dyDescent="0.2">
      <c r="B24" s="587" t="s">
        <v>1750</v>
      </c>
      <c r="C24" s="843">
        <v>397711.28488411859</v>
      </c>
      <c r="D24" s="843">
        <v>378179</v>
      </c>
      <c r="E24" s="843">
        <v>605389.82940822956</v>
      </c>
      <c r="F24" s="843">
        <v>743724.28745343757</v>
      </c>
      <c r="G24" s="843">
        <v>836126.58953280444</v>
      </c>
      <c r="H24" s="843">
        <v>816995.76838741696</v>
      </c>
      <c r="I24" s="839" t="s">
        <v>270</v>
      </c>
    </row>
    <row r="25" spans="2:9" s="1341" customFormat="1" ht="23.1" customHeight="1" x14ac:dyDescent="0.2">
      <c r="B25" s="1022" t="s">
        <v>833</v>
      </c>
      <c r="C25" s="843">
        <v>44886.758534500026</v>
      </c>
      <c r="D25" s="843">
        <v>49992</v>
      </c>
      <c r="E25" s="843">
        <v>77183.702396489956</v>
      </c>
      <c r="F25" s="843">
        <v>111652.98458328002</v>
      </c>
      <c r="G25" s="843">
        <v>99927.02675017991</v>
      </c>
      <c r="H25" s="843">
        <v>85722.536361780003</v>
      </c>
      <c r="I25" s="1515" t="s">
        <v>834</v>
      </c>
    </row>
    <row r="26" spans="2:9" s="1341" customFormat="1" ht="23.1" customHeight="1" x14ac:dyDescent="0.2">
      <c r="B26" s="1022" t="s">
        <v>828</v>
      </c>
      <c r="C26" s="843">
        <v>352824.52634961857</v>
      </c>
      <c r="D26" s="843">
        <v>328187</v>
      </c>
      <c r="E26" s="843">
        <v>528206.12701173965</v>
      </c>
      <c r="F26" s="843">
        <v>632071.30287015752</v>
      </c>
      <c r="G26" s="843">
        <v>736199.5627826245</v>
      </c>
      <c r="H26" s="843">
        <v>731273.23202563694</v>
      </c>
      <c r="I26" s="1515" t="s">
        <v>829</v>
      </c>
    </row>
    <row r="27" spans="2:9" s="1341" customFormat="1" ht="23.1" customHeight="1" x14ac:dyDescent="0.2">
      <c r="B27" s="587" t="s">
        <v>581</v>
      </c>
      <c r="C27" s="843">
        <v>607748.68879493978</v>
      </c>
      <c r="D27" s="843">
        <v>630854</v>
      </c>
      <c r="E27" s="843">
        <v>901651.60356011009</v>
      </c>
      <c r="F27" s="843">
        <v>1515285.2869896302</v>
      </c>
      <c r="G27" s="843">
        <v>1223616.042399843</v>
      </c>
      <c r="H27" s="843">
        <v>1191713.7407739421</v>
      </c>
      <c r="I27" s="839" t="s">
        <v>271</v>
      </c>
    </row>
    <row r="28" spans="2:9" s="1341" customFormat="1" ht="23.1" customHeight="1" x14ac:dyDescent="0.2">
      <c r="B28" s="1022" t="s">
        <v>833</v>
      </c>
      <c r="C28" s="843">
        <v>443817.47727972985</v>
      </c>
      <c r="D28" s="843">
        <v>414369</v>
      </c>
      <c r="E28" s="843">
        <v>538153.24316492002</v>
      </c>
      <c r="F28" s="843">
        <v>718755.61371605005</v>
      </c>
      <c r="G28" s="843">
        <v>679218.04134618002</v>
      </c>
      <c r="H28" s="843">
        <v>689018.32460747007</v>
      </c>
      <c r="I28" s="1515" t="s">
        <v>834</v>
      </c>
    </row>
    <row r="29" spans="2:9" s="1341" customFormat="1" ht="23.1" customHeight="1" x14ac:dyDescent="0.2">
      <c r="B29" s="1022" t="s">
        <v>828</v>
      </c>
      <c r="C29" s="843">
        <v>163931.21151520999</v>
      </c>
      <c r="D29" s="843">
        <v>216485</v>
      </c>
      <c r="E29" s="843">
        <v>363498.36039519001</v>
      </c>
      <c r="F29" s="843">
        <v>796529.67327358003</v>
      </c>
      <c r="G29" s="843">
        <v>544398.00105366297</v>
      </c>
      <c r="H29" s="843">
        <v>502695.41616647202</v>
      </c>
      <c r="I29" s="1515" t="s">
        <v>829</v>
      </c>
    </row>
    <row r="30" spans="2:9" s="1341" customFormat="1" ht="9.9499999999999993" customHeight="1" x14ac:dyDescent="0.2">
      <c r="B30" s="587"/>
      <c r="C30" s="844"/>
      <c r="D30" s="844"/>
      <c r="E30" s="844"/>
      <c r="F30" s="844"/>
      <c r="G30" s="844"/>
      <c r="H30" s="844"/>
      <c r="I30" s="839"/>
    </row>
    <row r="31" spans="2:9" s="1341" customFormat="1" ht="23.1" customHeight="1" x14ac:dyDescent="0.2">
      <c r="B31" s="585" t="s">
        <v>582</v>
      </c>
      <c r="C31" s="842">
        <v>43290.666868069951</v>
      </c>
      <c r="D31" s="842">
        <v>34871</v>
      </c>
      <c r="E31" s="842">
        <v>75865.739198300013</v>
      </c>
      <c r="F31" s="842">
        <v>103744.59073681</v>
      </c>
      <c r="G31" s="842">
        <v>97403.639020479968</v>
      </c>
      <c r="H31" s="842">
        <v>172588.71404992201</v>
      </c>
      <c r="I31" s="838" t="s">
        <v>560</v>
      </c>
    </row>
    <row r="32" spans="2:9" s="1341" customFormat="1" ht="9.9499999999999993" customHeight="1" x14ac:dyDescent="0.2">
      <c r="B32" s="587"/>
      <c r="C32" s="844"/>
      <c r="D32" s="844"/>
      <c r="E32" s="844"/>
      <c r="F32" s="844"/>
      <c r="G32" s="844"/>
      <c r="H32" s="844"/>
      <c r="I32" s="839"/>
    </row>
    <row r="33" spans="2:9" s="1341" customFormat="1" ht="23.1" customHeight="1" x14ac:dyDescent="0.2">
      <c r="B33" s="585" t="s">
        <v>273</v>
      </c>
      <c r="C33" s="842">
        <v>97001.139523450023</v>
      </c>
      <c r="D33" s="842">
        <v>92041</v>
      </c>
      <c r="E33" s="842">
        <v>136986.55834059999</v>
      </c>
      <c r="F33" s="842">
        <v>167923.8733424698</v>
      </c>
      <c r="G33" s="842">
        <v>232013.07912466986</v>
      </c>
      <c r="H33" s="842">
        <v>266943.01678788994</v>
      </c>
      <c r="I33" s="838" t="s">
        <v>713</v>
      </c>
    </row>
    <row r="34" spans="2:9" s="1341" customFormat="1" ht="9.9499999999999993" customHeight="1" x14ac:dyDescent="0.2">
      <c r="B34" s="587"/>
      <c r="C34" s="844"/>
      <c r="D34" s="844"/>
      <c r="E34" s="844"/>
      <c r="F34" s="844"/>
      <c r="G34" s="844"/>
      <c r="H34" s="844"/>
      <c r="I34" s="839"/>
    </row>
    <row r="35" spans="2:9" s="1341" customFormat="1" ht="23.1" customHeight="1" x14ac:dyDescent="0.2">
      <c r="B35" s="585" t="s">
        <v>75</v>
      </c>
      <c r="C35" s="842">
        <v>53683.058564089981</v>
      </c>
      <c r="D35" s="842">
        <v>41594</v>
      </c>
      <c r="E35" s="842">
        <v>84948.716224630014</v>
      </c>
      <c r="F35" s="842">
        <v>72338.590540437013</v>
      </c>
      <c r="G35" s="842">
        <v>94694.515458449998</v>
      </c>
      <c r="H35" s="842">
        <v>103203.73441709991</v>
      </c>
      <c r="I35" s="838" t="s">
        <v>1262</v>
      </c>
    </row>
    <row r="36" spans="2:9" s="1341" customFormat="1" ht="23.1" customHeight="1" x14ac:dyDescent="0.2">
      <c r="B36" s="1022" t="s">
        <v>76</v>
      </c>
      <c r="C36" s="843">
        <v>3389.4511650399941</v>
      </c>
      <c r="D36" s="843">
        <v>2687</v>
      </c>
      <c r="E36" s="843">
        <v>6376.2688387300032</v>
      </c>
      <c r="F36" s="843">
        <v>2332.3632725300004</v>
      </c>
      <c r="G36" s="843">
        <v>2891.207134909997</v>
      </c>
      <c r="H36" s="843">
        <v>9613.6580448799905</v>
      </c>
      <c r="I36" s="1515" t="s">
        <v>77</v>
      </c>
    </row>
    <row r="37" spans="2:9" s="1341" customFormat="1" ht="23.1" customHeight="1" x14ac:dyDescent="0.2">
      <c r="B37" s="1022" t="s">
        <v>78</v>
      </c>
      <c r="C37" s="843">
        <v>9589.9899119700021</v>
      </c>
      <c r="D37" s="843">
        <v>7665</v>
      </c>
      <c r="E37" s="843">
        <v>16920.248359879999</v>
      </c>
      <c r="F37" s="843">
        <v>9394.0683026970055</v>
      </c>
      <c r="G37" s="843">
        <v>16784.78496425</v>
      </c>
      <c r="H37" s="843">
        <v>18961.216555429979</v>
      </c>
      <c r="I37" s="1515" t="s">
        <v>1259</v>
      </c>
    </row>
    <row r="38" spans="2:9" s="1341" customFormat="1" ht="23.1" customHeight="1" x14ac:dyDescent="0.2">
      <c r="B38" s="1022" t="s">
        <v>416</v>
      </c>
      <c r="C38" s="843">
        <v>40703.617487079988</v>
      </c>
      <c r="D38" s="843">
        <v>31242</v>
      </c>
      <c r="E38" s="843">
        <v>61652.199026020004</v>
      </c>
      <c r="F38" s="843">
        <v>60612.158965210008</v>
      </c>
      <c r="G38" s="843">
        <v>75018.523359290004</v>
      </c>
      <c r="H38" s="843">
        <v>74628.859816789947</v>
      </c>
      <c r="I38" s="1515" t="s">
        <v>1260</v>
      </c>
    </row>
    <row r="39" spans="2:9" s="1341" customFormat="1" ht="9.9499999999999993" customHeight="1" x14ac:dyDescent="0.2">
      <c r="B39" s="587"/>
      <c r="C39" s="1546"/>
      <c r="D39" s="1546"/>
      <c r="E39" s="1546"/>
      <c r="F39" s="1546"/>
      <c r="G39" s="1546"/>
      <c r="H39" s="1546"/>
      <c r="I39" s="839"/>
    </row>
    <row r="40" spans="2:9" s="1341" customFormat="1" ht="23.1" customHeight="1" x14ac:dyDescent="0.2">
      <c r="B40" s="585" t="s">
        <v>417</v>
      </c>
      <c r="C40" s="842"/>
      <c r="D40" s="842">
        <v>1</v>
      </c>
      <c r="E40" s="842">
        <v>94.907399999999996</v>
      </c>
      <c r="F40" s="842">
        <v>2189.7987434400002</v>
      </c>
      <c r="G40" s="842">
        <v>0</v>
      </c>
      <c r="H40" s="842">
        <v>7547.5807104099995</v>
      </c>
      <c r="I40" s="838" t="s">
        <v>658</v>
      </c>
    </row>
    <row r="41" spans="2:9" s="1341" customFormat="1" ht="9.9499999999999993" customHeight="1" x14ac:dyDescent="0.2">
      <c r="B41" s="587"/>
      <c r="C41" s="844"/>
      <c r="D41" s="844"/>
      <c r="E41" s="844"/>
      <c r="F41" s="844"/>
      <c r="G41" s="844"/>
      <c r="H41" s="844"/>
      <c r="I41" s="839"/>
    </row>
    <row r="42" spans="2:9" s="1341" customFormat="1" ht="23.1" customHeight="1" x14ac:dyDescent="0.2">
      <c r="B42" s="585" t="s">
        <v>850</v>
      </c>
      <c r="C42" s="842">
        <v>1562845.5748846885</v>
      </c>
      <c r="D42" s="842">
        <v>1497340</v>
      </c>
      <c r="E42" s="842">
        <v>2238472.3511169599</v>
      </c>
      <c r="F42" s="842">
        <v>3019922.2033151346</v>
      </c>
      <c r="G42" s="842">
        <v>3007768.6355712973</v>
      </c>
      <c r="H42" s="842">
        <v>2982669.3583569108</v>
      </c>
      <c r="I42" s="838" t="s">
        <v>331</v>
      </c>
    </row>
    <row r="43" spans="2:9" s="1341" customFormat="1" ht="15" customHeight="1" thickBot="1" x14ac:dyDescent="0.25">
      <c r="B43" s="1342"/>
      <c r="C43" s="1505"/>
      <c r="D43" s="1505"/>
      <c r="E43" s="1505"/>
      <c r="F43" s="1505"/>
      <c r="G43" s="1505"/>
      <c r="H43" s="1505"/>
      <c r="I43" s="1345"/>
    </row>
    <row r="44" spans="2:9" s="1341" customFormat="1" ht="15" customHeight="1" thickTop="1" x14ac:dyDescent="0.2">
      <c r="B44" s="1343"/>
      <c r="C44" s="843"/>
      <c r="D44" s="843"/>
      <c r="E44" s="843"/>
      <c r="F44" s="843"/>
      <c r="G44" s="843"/>
      <c r="H44" s="843"/>
      <c r="I44" s="1346"/>
    </row>
    <row r="45" spans="2:9" s="1341" customFormat="1" ht="23.1" customHeight="1" x14ac:dyDescent="0.2">
      <c r="B45" s="824" t="s">
        <v>563</v>
      </c>
      <c r="C45" s="843"/>
      <c r="D45" s="843"/>
      <c r="E45" s="843"/>
      <c r="F45" s="843"/>
      <c r="G45" s="843"/>
      <c r="H45" s="843"/>
      <c r="I45" s="837" t="s">
        <v>272</v>
      </c>
    </row>
    <row r="46" spans="2:9" s="1341" customFormat="1" ht="9.9499999999999993" customHeight="1" x14ac:dyDescent="0.2">
      <c r="B46" s="587"/>
      <c r="C46" s="844"/>
      <c r="D46" s="844"/>
      <c r="E46" s="844"/>
      <c r="F46" s="844"/>
      <c r="G46" s="844"/>
      <c r="H46" s="844"/>
      <c r="I46" s="839"/>
    </row>
    <row r="47" spans="2:9" s="1341" customFormat="1" ht="23.1" customHeight="1" x14ac:dyDescent="0.2">
      <c r="B47" s="585" t="s">
        <v>154</v>
      </c>
      <c r="C47" s="842">
        <v>3160.2719012458692</v>
      </c>
      <c r="D47" s="842">
        <v>2052.4</v>
      </c>
      <c r="E47" s="842">
        <v>1951.8804260889997</v>
      </c>
      <c r="F47" s="842">
        <v>1429.6706794440001</v>
      </c>
      <c r="G47" s="842">
        <v>2683.653968034062</v>
      </c>
      <c r="H47" s="842">
        <v>1705.0690065170002</v>
      </c>
      <c r="I47" s="838" t="s">
        <v>657</v>
      </c>
    </row>
    <row r="48" spans="2:9" s="1341" customFormat="1" ht="23.1" customHeight="1" x14ac:dyDescent="0.2">
      <c r="B48" s="587" t="s">
        <v>833</v>
      </c>
      <c r="C48" s="843">
        <v>1631.5283088253</v>
      </c>
      <c r="D48" s="843">
        <v>1232.4000000000001</v>
      </c>
      <c r="E48" s="843">
        <v>1377.7504775499999</v>
      </c>
      <c r="F48" s="843">
        <v>929.83368693</v>
      </c>
      <c r="G48" s="843">
        <v>2028.9926232799999</v>
      </c>
      <c r="H48" s="843">
        <v>980.22327336000012</v>
      </c>
      <c r="I48" s="839" t="s">
        <v>834</v>
      </c>
    </row>
    <row r="49" spans="2:9" s="1341" customFormat="1" ht="23.1" customHeight="1" x14ac:dyDescent="0.2">
      <c r="B49" s="1022" t="s">
        <v>660</v>
      </c>
      <c r="C49" s="843">
        <v>1184.1274186000001</v>
      </c>
      <c r="D49" s="843">
        <v>975.4</v>
      </c>
      <c r="E49" s="843">
        <v>1255.5390649999999</v>
      </c>
      <c r="F49" s="843">
        <v>823.96908573999997</v>
      </c>
      <c r="G49" s="843">
        <v>1898.1988332799999</v>
      </c>
      <c r="H49" s="843">
        <v>841.89284458000009</v>
      </c>
      <c r="I49" s="1515" t="s">
        <v>835</v>
      </c>
    </row>
    <row r="50" spans="2:9" s="1341" customFormat="1" ht="23.1" customHeight="1" x14ac:dyDescent="0.2">
      <c r="B50" s="1022" t="s">
        <v>659</v>
      </c>
      <c r="C50" s="843">
        <v>447.40089022530003</v>
      </c>
      <c r="D50" s="843">
        <v>257</v>
      </c>
      <c r="E50" s="843">
        <v>122.21141254999996</v>
      </c>
      <c r="F50" s="843">
        <v>105.86460119</v>
      </c>
      <c r="G50" s="843">
        <v>130.79379</v>
      </c>
      <c r="H50" s="843">
        <v>138.33042877999998</v>
      </c>
      <c r="I50" s="1515" t="s">
        <v>836</v>
      </c>
    </row>
    <row r="51" spans="2:9" s="1341" customFormat="1" ht="23.1" customHeight="1" x14ac:dyDescent="0.2">
      <c r="B51" s="587" t="s">
        <v>828</v>
      </c>
      <c r="C51" s="843">
        <v>1528.7435924205695</v>
      </c>
      <c r="D51" s="843">
        <v>820</v>
      </c>
      <c r="E51" s="843">
        <v>574.12994853899988</v>
      </c>
      <c r="F51" s="843">
        <v>499.83699251400003</v>
      </c>
      <c r="G51" s="843">
        <v>654.66134475406227</v>
      </c>
      <c r="H51" s="843">
        <v>724.84573315700015</v>
      </c>
      <c r="I51" s="839" t="s">
        <v>829</v>
      </c>
    </row>
    <row r="52" spans="2:9" s="1341" customFormat="1" ht="23.1" customHeight="1" x14ac:dyDescent="0.2">
      <c r="B52" s="1022" t="s">
        <v>660</v>
      </c>
      <c r="C52" s="843">
        <v>445.97849441</v>
      </c>
      <c r="D52" s="843">
        <v>404</v>
      </c>
      <c r="E52" s="843">
        <v>324.71804937999997</v>
      </c>
      <c r="F52" s="843">
        <v>175.79228710000001</v>
      </c>
      <c r="G52" s="843">
        <v>214.28529590843905</v>
      </c>
      <c r="H52" s="843">
        <v>220.64772314000001</v>
      </c>
      <c r="I52" s="1515" t="s">
        <v>835</v>
      </c>
    </row>
    <row r="53" spans="2:9" s="1341" customFormat="1" ht="23.1" customHeight="1" x14ac:dyDescent="0.2">
      <c r="B53" s="1022" t="s">
        <v>659</v>
      </c>
      <c r="C53" s="843">
        <v>1082.7650980105695</v>
      </c>
      <c r="D53" s="843">
        <v>416</v>
      </c>
      <c r="E53" s="843">
        <v>249.41189915899989</v>
      </c>
      <c r="F53" s="843">
        <v>324.04470541400002</v>
      </c>
      <c r="G53" s="843">
        <v>440.37604884562325</v>
      </c>
      <c r="H53" s="843">
        <v>504.19801001700012</v>
      </c>
      <c r="I53" s="1515" t="s">
        <v>836</v>
      </c>
    </row>
    <row r="54" spans="2:9" s="1341" customFormat="1" ht="9.9499999999999993" customHeight="1" x14ac:dyDescent="0.2">
      <c r="B54" s="587"/>
      <c r="C54" s="844"/>
      <c r="D54" s="844"/>
      <c r="E54" s="844"/>
      <c r="F54" s="844"/>
      <c r="G54" s="844"/>
      <c r="H54" s="844"/>
      <c r="I54" s="839"/>
    </row>
    <row r="55" spans="2:9" s="1341" customFormat="1" ht="23.1" customHeight="1" x14ac:dyDescent="0.2">
      <c r="B55" s="585" t="s">
        <v>661</v>
      </c>
      <c r="C55" s="842">
        <v>8676.1485253566316</v>
      </c>
      <c r="D55" s="842">
        <v>7687.4</v>
      </c>
      <c r="E55" s="842">
        <v>7129.8225193770013</v>
      </c>
      <c r="F55" s="842">
        <v>10512.5024041778</v>
      </c>
      <c r="G55" s="842">
        <v>8420.5635389102208</v>
      </c>
      <c r="H55" s="842">
        <v>9088.6310329910048</v>
      </c>
      <c r="I55" s="838" t="s">
        <v>1262</v>
      </c>
    </row>
    <row r="56" spans="2:9" s="1341" customFormat="1" ht="23.1" customHeight="1" x14ac:dyDescent="0.2">
      <c r="B56" s="587" t="s">
        <v>1750</v>
      </c>
      <c r="C56" s="844">
        <v>3483.8665861016325</v>
      </c>
      <c r="D56" s="844">
        <v>2353</v>
      </c>
      <c r="E56" s="844">
        <v>2316.8747736570008</v>
      </c>
      <c r="F56" s="844">
        <v>2829.7949542637998</v>
      </c>
      <c r="G56" s="844">
        <v>3465.2508903592211</v>
      </c>
      <c r="H56" s="844">
        <v>3532.699071601005</v>
      </c>
      <c r="I56" s="839" t="s">
        <v>270</v>
      </c>
    </row>
    <row r="57" spans="2:9" s="1341" customFormat="1" ht="23.1" customHeight="1" x14ac:dyDescent="0.2">
      <c r="B57" s="1022" t="s">
        <v>833</v>
      </c>
      <c r="C57" s="843">
        <v>1056.4970997950006</v>
      </c>
      <c r="D57" s="843">
        <v>875</v>
      </c>
      <c r="E57" s="843">
        <v>929.84189899799958</v>
      </c>
      <c r="F57" s="843">
        <v>1218.1880635750001</v>
      </c>
      <c r="G57" s="843">
        <v>1291.7943304944201</v>
      </c>
      <c r="H57" s="843">
        <v>1209.1526008190006</v>
      </c>
      <c r="I57" s="1515" t="s">
        <v>834</v>
      </c>
    </row>
    <row r="58" spans="2:9" s="1341" customFormat="1" ht="23.1" customHeight="1" x14ac:dyDescent="0.2">
      <c r="B58" s="1022" t="s">
        <v>828</v>
      </c>
      <c r="C58" s="843">
        <v>2427.3694863066321</v>
      </c>
      <c r="D58" s="843">
        <v>1478</v>
      </c>
      <c r="E58" s="843">
        <v>1387.0328746590012</v>
      </c>
      <c r="F58" s="843">
        <v>1611.6068906887999</v>
      </c>
      <c r="G58" s="843">
        <v>2173.456559864801</v>
      </c>
      <c r="H58" s="843">
        <v>2323.5464707820042</v>
      </c>
      <c r="I58" s="1515" t="s">
        <v>829</v>
      </c>
    </row>
    <row r="59" spans="2:9" s="1341" customFormat="1" ht="23.1" customHeight="1" x14ac:dyDescent="0.2">
      <c r="B59" s="587" t="s">
        <v>581</v>
      </c>
      <c r="C59" s="844">
        <v>5192.281939255</v>
      </c>
      <c r="D59" s="844">
        <v>5334.4</v>
      </c>
      <c r="E59" s="844">
        <v>4812.9477457200001</v>
      </c>
      <c r="F59" s="844">
        <v>7682.7074499139999</v>
      </c>
      <c r="G59" s="844">
        <v>4955.3126485510002</v>
      </c>
      <c r="H59" s="844">
        <v>5555.9319613900007</v>
      </c>
      <c r="I59" s="839" t="s">
        <v>271</v>
      </c>
    </row>
    <row r="60" spans="2:9" s="1341" customFormat="1" ht="23.1" customHeight="1" x14ac:dyDescent="0.2">
      <c r="B60" s="1022" t="s">
        <v>833</v>
      </c>
      <c r="C60" s="843">
        <v>4132.9841980000001</v>
      </c>
      <c r="D60" s="843">
        <v>4031.4</v>
      </c>
      <c r="E60" s="843">
        <v>3308.1394495</v>
      </c>
      <c r="F60" s="843">
        <v>3398.0790259999999</v>
      </c>
      <c r="G60" s="843">
        <v>2814.5248179999999</v>
      </c>
      <c r="H60" s="843">
        <v>3343.486077</v>
      </c>
      <c r="I60" s="1515" t="s">
        <v>834</v>
      </c>
    </row>
    <row r="61" spans="2:9" s="1341" customFormat="1" ht="23.1" customHeight="1" x14ac:dyDescent="0.2">
      <c r="B61" s="1022" t="s">
        <v>828</v>
      </c>
      <c r="C61" s="843">
        <v>1059.2977412549999</v>
      </c>
      <c r="D61" s="843">
        <v>1303</v>
      </c>
      <c r="E61" s="843">
        <v>1504.8082962200001</v>
      </c>
      <c r="F61" s="843">
        <v>4284.6284239140005</v>
      </c>
      <c r="G61" s="843">
        <v>2140.7878305510003</v>
      </c>
      <c r="H61" s="843">
        <v>2212.4458843900002</v>
      </c>
      <c r="I61" s="1515" t="s">
        <v>829</v>
      </c>
    </row>
    <row r="62" spans="2:9" s="1341" customFormat="1" ht="9.9499999999999993" customHeight="1" x14ac:dyDescent="0.2">
      <c r="B62" s="587"/>
      <c r="C62" s="1546"/>
      <c r="D62" s="1546"/>
      <c r="E62" s="1546"/>
      <c r="F62" s="1546"/>
      <c r="G62" s="1546"/>
      <c r="H62" s="1546"/>
      <c r="I62" s="839"/>
    </row>
    <row r="63" spans="2:9" s="1341" customFormat="1" ht="22.5" customHeight="1" x14ac:dyDescent="0.2">
      <c r="B63" s="585" t="s">
        <v>582</v>
      </c>
      <c r="C63" s="842">
        <v>73.898859011999988</v>
      </c>
      <c r="D63" s="842">
        <v>49</v>
      </c>
      <c r="E63" s="842">
        <v>86.96962353699999</v>
      </c>
      <c r="F63" s="842">
        <v>123.68658641642293</v>
      </c>
      <c r="G63" s="842">
        <v>119.24919567199998</v>
      </c>
      <c r="H63" s="842">
        <v>130.51310719399999</v>
      </c>
      <c r="I63" s="838" t="s">
        <v>560</v>
      </c>
    </row>
    <row r="64" spans="2:9" s="1341" customFormat="1" ht="9.9499999999999993" customHeight="1" x14ac:dyDescent="0.2">
      <c r="B64" s="587"/>
      <c r="C64" s="1546"/>
      <c r="D64" s="1546"/>
      <c r="E64" s="1546"/>
      <c r="F64" s="1546"/>
      <c r="G64" s="1546"/>
      <c r="H64" s="1546"/>
      <c r="I64" s="839"/>
    </row>
    <row r="65" spans="2:9" s="1341" customFormat="1" ht="23.1" customHeight="1" x14ac:dyDescent="0.2">
      <c r="B65" s="585" t="s">
        <v>273</v>
      </c>
      <c r="C65" s="842">
        <v>144.03538893957142</v>
      </c>
      <c r="D65" s="842">
        <v>107</v>
      </c>
      <c r="E65" s="842">
        <v>70.344157720000027</v>
      </c>
      <c r="F65" s="842">
        <v>94.488651451604198</v>
      </c>
      <c r="G65" s="842">
        <v>143.597735449</v>
      </c>
      <c r="H65" s="842">
        <v>179.209556037</v>
      </c>
      <c r="I65" s="838" t="s">
        <v>713</v>
      </c>
    </row>
    <row r="66" spans="2:9" s="1341" customFormat="1" ht="9.9499999999999993" customHeight="1" x14ac:dyDescent="0.2">
      <c r="B66" s="587"/>
      <c r="C66" s="844"/>
      <c r="D66" s="844"/>
      <c r="E66" s="844"/>
      <c r="F66" s="844"/>
      <c r="G66" s="844"/>
      <c r="H66" s="844"/>
      <c r="I66" s="839"/>
    </row>
    <row r="67" spans="2:9" s="1341" customFormat="1" ht="23.1" customHeight="1" x14ac:dyDescent="0.2">
      <c r="B67" s="585" t="s">
        <v>75</v>
      </c>
      <c r="C67" s="842">
        <v>129.46679986626663</v>
      </c>
      <c r="D67" s="842">
        <v>72</v>
      </c>
      <c r="E67" s="842">
        <v>74.118623282999977</v>
      </c>
      <c r="F67" s="842">
        <v>63.986196618273837</v>
      </c>
      <c r="G67" s="842">
        <v>96.101724813999994</v>
      </c>
      <c r="H67" s="842">
        <v>109.46101066400004</v>
      </c>
      <c r="I67" s="838" t="s">
        <v>1262</v>
      </c>
    </row>
    <row r="68" spans="2:9" s="1341" customFormat="1" ht="23.1" customHeight="1" x14ac:dyDescent="0.2">
      <c r="B68" s="1022" t="s">
        <v>76</v>
      </c>
      <c r="C68" s="843">
        <v>7.1850409000000006</v>
      </c>
      <c r="D68" s="843">
        <v>5</v>
      </c>
      <c r="E68" s="843">
        <v>3.8814744099999987</v>
      </c>
      <c r="F68" s="843">
        <v>1.8940038600000002</v>
      </c>
      <c r="G68" s="843">
        <v>4.936326471000001</v>
      </c>
      <c r="H68" s="843">
        <v>15.678049623999996</v>
      </c>
      <c r="I68" s="1515" t="s">
        <v>77</v>
      </c>
    </row>
    <row r="69" spans="2:9" s="1341" customFormat="1" ht="23.1" customHeight="1" x14ac:dyDescent="0.2">
      <c r="B69" s="1022" t="s">
        <v>78</v>
      </c>
      <c r="C69" s="843">
        <v>38.047315953999991</v>
      </c>
      <c r="D69" s="843">
        <v>23</v>
      </c>
      <c r="E69" s="843">
        <v>21.481604364999999</v>
      </c>
      <c r="F69" s="843">
        <v>19.42305120227384</v>
      </c>
      <c r="G69" s="843">
        <v>44.026611993999985</v>
      </c>
      <c r="H69" s="843">
        <v>47.059209852000016</v>
      </c>
      <c r="I69" s="1515" t="s">
        <v>1259</v>
      </c>
    </row>
    <row r="70" spans="2:9" s="1341" customFormat="1" ht="23.1" customHeight="1" x14ac:dyDescent="0.2">
      <c r="B70" s="1022" t="s">
        <v>416</v>
      </c>
      <c r="C70" s="843">
        <v>84.234443012266652</v>
      </c>
      <c r="D70" s="843">
        <v>44</v>
      </c>
      <c r="E70" s="843">
        <v>48.755544507999979</v>
      </c>
      <c r="F70" s="843">
        <v>42.669141556</v>
      </c>
      <c r="G70" s="843">
        <v>47.138786349</v>
      </c>
      <c r="H70" s="843">
        <v>46.723751188000023</v>
      </c>
      <c r="I70" s="1515" t="s">
        <v>1260</v>
      </c>
    </row>
    <row r="71" spans="2:9" s="1341" customFormat="1" ht="9.9499999999999993" customHeight="1" x14ac:dyDescent="0.2">
      <c r="B71" s="587"/>
      <c r="C71" s="844"/>
      <c r="D71" s="844"/>
      <c r="E71" s="844"/>
      <c r="F71" s="844"/>
      <c r="G71" s="844"/>
      <c r="H71" s="844"/>
      <c r="I71" s="839"/>
    </row>
    <row r="72" spans="2:9" s="1341" customFormat="1" ht="21.75" customHeight="1" x14ac:dyDescent="0.2">
      <c r="B72" s="585" t="s">
        <v>417</v>
      </c>
      <c r="C72" s="842">
        <v>0</v>
      </c>
      <c r="D72" s="842">
        <v>0.04</v>
      </c>
      <c r="E72" s="842">
        <v>0.04</v>
      </c>
      <c r="F72" s="842">
        <v>0.23899999999999999</v>
      </c>
      <c r="G72" s="842">
        <v>0</v>
      </c>
      <c r="H72" s="842">
        <v>0.537076</v>
      </c>
      <c r="I72" s="838" t="s">
        <v>658</v>
      </c>
    </row>
    <row r="73" spans="2:9" s="1341" customFormat="1" ht="9.9499999999999993" customHeight="1" x14ac:dyDescent="0.2">
      <c r="B73" s="587"/>
      <c r="C73" s="844"/>
      <c r="D73" s="844"/>
      <c r="E73" s="844"/>
      <c r="F73" s="844"/>
      <c r="G73" s="844"/>
      <c r="H73" s="844"/>
      <c r="I73" s="839"/>
    </row>
    <row r="74" spans="2:9" s="1341" customFormat="1" ht="23.1" customHeight="1" x14ac:dyDescent="0.2">
      <c r="B74" s="585" t="s">
        <v>850</v>
      </c>
      <c r="C74" s="842">
        <v>12183.82147442034</v>
      </c>
      <c r="D74" s="842">
        <v>9967.84</v>
      </c>
      <c r="E74" s="842">
        <v>9313.1753500060022</v>
      </c>
      <c r="F74" s="842">
        <v>12224.5735181081</v>
      </c>
      <c r="G74" s="842">
        <v>11463.166162879283</v>
      </c>
      <c r="H74" s="842">
        <v>11213.420789403006</v>
      </c>
      <c r="I74" s="838" t="s">
        <v>331</v>
      </c>
    </row>
    <row r="75" spans="2:9" s="41" customFormat="1" ht="15" customHeight="1" thickBot="1" x14ac:dyDescent="0.7">
      <c r="B75" s="1344"/>
      <c r="C75" s="133"/>
      <c r="D75" s="133"/>
      <c r="E75" s="133"/>
      <c r="F75" s="132"/>
      <c r="G75" s="132"/>
      <c r="H75" s="1516"/>
      <c r="I75" s="1347"/>
    </row>
    <row r="76" spans="2:9" ht="9" customHeight="1" thickTop="1" x14ac:dyDescent="0.5">
      <c r="B76" s="134"/>
      <c r="C76" s="135"/>
      <c r="D76" s="135"/>
      <c r="E76" s="135"/>
      <c r="F76" s="135"/>
      <c r="G76" s="135"/>
      <c r="H76" s="135"/>
      <c r="I76" s="136"/>
    </row>
    <row r="77" spans="2:9" s="36" customFormat="1" ht="9" customHeight="1" x14ac:dyDescent="0.5">
      <c r="B77" s="43"/>
      <c r="C77" s="55"/>
      <c r="D77" s="55"/>
      <c r="E77" s="55"/>
      <c r="F77" s="55"/>
      <c r="G77" s="55"/>
      <c r="H77" s="55"/>
      <c r="I77" s="101"/>
    </row>
    <row r="78" spans="2:9" s="52" customFormat="1" ht="18.75" customHeight="1" x14ac:dyDescent="0.5">
      <c r="B78" s="52" t="s">
        <v>1747</v>
      </c>
      <c r="I78" s="52" t="s">
        <v>1748</v>
      </c>
    </row>
    <row r="83" spans="7:8" x14ac:dyDescent="0.35">
      <c r="G83" s="106"/>
      <c r="H83" s="106"/>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Roman,Regular"&amp;20- 47 -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8"/>
  <dimension ref="A1:AF73"/>
  <sheetViews>
    <sheetView rightToLeft="1" view="pageBreakPreview" zoomScale="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9.42578125" style="47" customWidth="1"/>
    <col min="2" max="2" width="63.140625" style="47" customWidth="1"/>
    <col min="3" max="20" width="15.28515625" style="47" customWidth="1"/>
    <col min="21" max="21" width="61.7109375" style="47" customWidth="1"/>
    <col min="22" max="16384" width="9.140625" style="47"/>
  </cols>
  <sheetData>
    <row r="1" spans="1:22" s="5" customFormat="1" ht="16.5" customHeight="1" x14ac:dyDescent="0.65">
      <c r="B1" s="2"/>
      <c r="C1" s="2"/>
      <c r="D1" s="2"/>
      <c r="E1" s="2"/>
      <c r="F1" s="2"/>
      <c r="G1" s="2"/>
      <c r="H1" s="2"/>
      <c r="I1" s="2"/>
      <c r="J1" s="2"/>
      <c r="K1" s="2"/>
      <c r="L1" s="2"/>
      <c r="M1" s="2"/>
      <c r="N1" s="2"/>
      <c r="O1" s="2"/>
      <c r="P1" s="2"/>
      <c r="Q1" s="2"/>
      <c r="R1" s="2"/>
      <c r="S1" s="2"/>
      <c r="T1" s="2"/>
      <c r="U1" s="2"/>
    </row>
    <row r="2" spans="1:22" s="5" customFormat="1" ht="16.5" customHeight="1" x14ac:dyDescent="0.65">
      <c r="B2" s="2"/>
      <c r="C2" s="2"/>
      <c r="D2" s="2"/>
      <c r="E2" s="2"/>
      <c r="F2" s="2"/>
      <c r="G2" s="2"/>
      <c r="H2" s="2"/>
      <c r="I2" s="2"/>
      <c r="J2" s="2"/>
      <c r="K2" s="2"/>
      <c r="L2" s="2"/>
      <c r="M2" s="2"/>
      <c r="N2" s="2"/>
      <c r="O2" s="2"/>
      <c r="P2" s="2"/>
      <c r="Q2" s="2"/>
      <c r="R2" s="2"/>
      <c r="S2" s="2"/>
      <c r="T2" s="2"/>
      <c r="U2" s="2"/>
    </row>
    <row r="3" spans="1:22" s="5" customFormat="1" ht="16.5" customHeight="1" x14ac:dyDescent="0.65">
      <c r="B3" s="2"/>
      <c r="C3" s="2"/>
      <c r="D3" s="2"/>
      <c r="E3" s="2"/>
      <c r="F3" s="2"/>
      <c r="G3" s="2"/>
      <c r="H3" s="2"/>
      <c r="I3" s="2"/>
      <c r="J3" s="2"/>
      <c r="K3" s="2"/>
      <c r="L3" s="2"/>
      <c r="M3" s="2"/>
      <c r="N3" s="2"/>
      <c r="O3" s="2"/>
      <c r="P3" s="2"/>
      <c r="Q3" s="2"/>
      <c r="R3" s="2"/>
      <c r="S3" s="2"/>
      <c r="T3" s="2"/>
      <c r="U3" s="2"/>
    </row>
    <row r="4" spans="1:22" s="1358" customFormat="1" ht="29.25" customHeight="1" x14ac:dyDescent="0.2">
      <c r="B4" s="1949" t="s">
        <v>1852</v>
      </c>
      <c r="C4" s="1949"/>
      <c r="D4" s="1949"/>
      <c r="E4" s="1949"/>
      <c r="F4" s="1949"/>
      <c r="G4" s="1949"/>
      <c r="H4" s="1949"/>
      <c r="I4" s="1949"/>
      <c r="J4" s="1949"/>
      <c r="K4" s="1949"/>
      <c r="L4" s="1949" t="s">
        <v>1853</v>
      </c>
      <c r="M4" s="1949"/>
      <c r="N4" s="1949"/>
      <c r="O4" s="1949"/>
      <c r="P4" s="1949"/>
      <c r="Q4" s="1949"/>
      <c r="R4" s="1949"/>
      <c r="S4" s="1949"/>
      <c r="T4" s="1949"/>
      <c r="U4" s="1949"/>
    </row>
    <row r="5" spans="1:22" s="75" customFormat="1" ht="16.5" customHeight="1" x14ac:dyDescent="0.65">
      <c r="B5" s="74"/>
      <c r="C5" s="74"/>
      <c r="D5" s="74"/>
      <c r="E5" s="74"/>
      <c r="F5" s="74"/>
      <c r="G5" s="74"/>
      <c r="H5" s="74"/>
      <c r="I5" s="74"/>
      <c r="J5" s="74"/>
      <c r="K5" s="74"/>
      <c r="L5" s="74"/>
      <c r="M5" s="74"/>
      <c r="N5" s="74"/>
      <c r="O5" s="74"/>
      <c r="P5" s="74"/>
      <c r="Q5" s="74"/>
      <c r="R5" s="74"/>
      <c r="S5" s="74"/>
      <c r="T5" s="74"/>
      <c r="U5" s="74"/>
    </row>
    <row r="6" spans="1:22" s="75" customFormat="1" ht="16.5" customHeight="1" x14ac:dyDescent="0.65">
      <c r="B6" s="74"/>
      <c r="C6" s="74"/>
      <c r="D6" s="74"/>
      <c r="E6" s="74"/>
      <c r="F6" s="74"/>
      <c r="G6" s="74"/>
      <c r="H6" s="74"/>
      <c r="I6" s="74"/>
      <c r="J6" s="74"/>
      <c r="K6" s="74"/>
      <c r="L6" s="74"/>
      <c r="M6" s="74"/>
      <c r="N6" s="74"/>
      <c r="O6" s="74"/>
      <c r="P6" s="74"/>
      <c r="Q6" s="74"/>
      <c r="R6" s="74"/>
      <c r="S6" s="74"/>
      <c r="T6" s="74"/>
      <c r="U6" s="74"/>
    </row>
    <row r="7" spans="1:22" s="412" customFormat="1" ht="22.5" x14ac:dyDescent="0.5">
      <c r="B7" s="1655" t="s">
        <v>1718</v>
      </c>
      <c r="C7" s="466"/>
      <c r="D7" s="466"/>
      <c r="E7" s="466"/>
      <c r="F7" s="466"/>
      <c r="G7" s="466"/>
      <c r="H7" s="466"/>
      <c r="I7" s="466"/>
      <c r="J7" s="466"/>
      <c r="K7" s="466"/>
      <c r="L7" s="466"/>
      <c r="M7" s="466"/>
      <c r="N7" s="466"/>
      <c r="O7" s="466"/>
      <c r="P7" s="466"/>
      <c r="Q7" s="466"/>
      <c r="R7" s="466"/>
      <c r="S7" s="466"/>
      <c r="T7" s="466"/>
      <c r="U7" s="225" t="s">
        <v>1722</v>
      </c>
    </row>
    <row r="8" spans="1:22" s="75" customFormat="1" ht="19.5" customHeight="1" thickBot="1" x14ac:dyDescent="0.7">
      <c r="B8" s="74"/>
      <c r="C8" s="74"/>
      <c r="D8" s="74"/>
      <c r="E8" s="74"/>
      <c r="F8" s="74"/>
      <c r="G8" s="74"/>
      <c r="H8" s="74"/>
      <c r="I8" s="74"/>
      <c r="J8" s="74"/>
      <c r="K8" s="74"/>
      <c r="L8" s="74"/>
      <c r="M8" s="74"/>
      <c r="N8" s="74"/>
      <c r="O8" s="74"/>
      <c r="P8" s="74"/>
      <c r="Q8" s="74"/>
      <c r="R8" s="74"/>
      <c r="S8" s="74"/>
      <c r="T8" s="74"/>
      <c r="U8" s="74"/>
    </row>
    <row r="9" spans="1:22" s="1479" customFormat="1" ht="24.95" customHeight="1" thickTop="1" x14ac:dyDescent="0.7">
      <c r="A9" s="254"/>
      <c r="B9" s="1930" t="s">
        <v>883</v>
      </c>
      <c r="C9" s="1736">
        <v>2014</v>
      </c>
      <c r="D9" s="1736" t="s">
        <v>1882</v>
      </c>
      <c r="E9" s="1736" t="s">
        <v>1884</v>
      </c>
      <c r="F9" s="1736" t="s">
        <v>1574</v>
      </c>
      <c r="G9" s="1736">
        <v>2018</v>
      </c>
      <c r="H9" s="1736">
        <v>2019</v>
      </c>
      <c r="I9" s="1763">
        <v>2019</v>
      </c>
      <c r="J9" s="1764"/>
      <c r="K9" s="1764"/>
      <c r="L9" s="1761">
        <v>2019</v>
      </c>
      <c r="M9" s="1761"/>
      <c r="N9" s="1761"/>
      <c r="O9" s="1761"/>
      <c r="P9" s="1761"/>
      <c r="Q9" s="1761"/>
      <c r="R9" s="1761"/>
      <c r="S9" s="1761"/>
      <c r="T9" s="1762"/>
      <c r="U9" s="1743" t="s">
        <v>882</v>
      </c>
    </row>
    <row r="10" spans="1:22" s="41" customFormat="1" ht="23.25" customHeight="1" x14ac:dyDescent="0.65">
      <c r="B10" s="1931"/>
      <c r="C10" s="1737"/>
      <c r="D10" s="1737"/>
      <c r="E10" s="1737"/>
      <c r="F10" s="1737"/>
      <c r="G10" s="1737"/>
      <c r="H10" s="1737"/>
      <c r="I10" s="362" t="s">
        <v>372</v>
      </c>
      <c r="J10" s="363" t="s">
        <v>373</v>
      </c>
      <c r="K10" s="363" t="s">
        <v>374</v>
      </c>
      <c r="L10" s="363" t="s">
        <v>375</v>
      </c>
      <c r="M10" s="363" t="s">
        <v>376</v>
      </c>
      <c r="N10" s="363" t="s">
        <v>366</v>
      </c>
      <c r="O10" s="363" t="s">
        <v>367</v>
      </c>
      <c r="P10" s="363" t="s">
        <v>368</v>
      </c>
      <c r="Q10" s="363" t="s">
        <v>369</v>
      </c>
      <c r="R10" s="363" t="s">
        <v>370</v>
      </c>
      <c r="S10" s="363" t="s">
        <v>371</v>
      </c>
      <c r="T10" s="364" t="s">
        <v>1466</v>
      </c>
      <c r="U10" s="1744"/>
    </row>
    <row r="11" spans="1:22" s="1349" customFormat="1" ht="23.25" customHeight="1" x14ac:dyDescent="0.65">
      <c r="A11" s="41"/>
      <c r="B11" s="1932"/>
      <c r="C11" s="1738"/>
      <c r="D11" s="1738"/>
      <c r="E11" s="1738"/>
      <c r="F11" s="1738"/>
      <c r="G11" s="1738"/>
      <c r="H11" s="1738"/>
      <c r="I11" s="365" t="s">
        <v>669</v>
      </c>
      <c r="J11" s="366" t="s">
        <v>149</v>
      </c>
      <c r="K11" s="366" t="s">
        <v>150</v>
      </c>
      <c r="L11" s="366" t="s">
        <v>151</v>
      </c>
      <c r="M11" s="366" t="s">
        <v>365</v>
      </c>
      <c r="N11" s="366" t="s">
        <v>663</v>
      </c>
      <c r="O11" s="366" t="s">
        <v>664</v>
      </c>
      <c r="P11" s="366" t="s">
        <v>665</v>
      </c>
      <c r="Q11" s="366" t="s">
        <v>666</v>
      </c>
      <c r="R11" s="366" t="s">
        <v>667</v>
      </c>
      <c r="S11" s="366" t="s">
        <v>668</v>
      </c>
      <c r="T11" s="367" t="s">
        <v>662</v>
      </c>
      <c r="U11" s="1745"/>
    </row>
    <row r="12" spans="1:22" s="254" customFormat="1" ht="10.5" customHeight="1" x14ac:dyDescent="0.7">
      <c r="B12" s="341"/>
      <c r="C12" s="444"/>
      <c r="D12" s="444"/>
      <c r="E12" s="444"/>
      <c r="F12" s="444"/>
      <c r="G12" s="444"/>
      <c r="H12" s="444"/>
      <c r="I12" s="446"/>
      <c r="J12" s="445"/>
      <c r="K12" s="445"/>
      <c r="L12" s="445"/>
      <c r="M12" s="445"/>
      <c r="N12" s="445"/>
      <c r="O12" s="445"/>
      <c r="P12" s="445"/>
      <c r="Q12" s="445"/>
      <c r="R12" s="445"/>
      <c r="S12" s="445"/>
      <c r="T12" s="447"/>
      <c r="U12" s="329"/>
    </row>
    <row r="13" spans="1:22" s="1348" customFormat="1" ht="24.95" customHeight="1" x14ac:dyDescent="0.2">
      <c r="B13" s="1357" t="s">
        <v>263</v>
      </c>
      <c r="C13" s="1276"/>
      <c r="D13" s="1276"/>
      <c r="E13" s="1276"/>
      <c r="F13" s="1276"/>
      <c r="G13" s="1276"/>
      <c r="H13" s="1276"/>
      <c r="I13" s="1278"/>
      <c r="J13" s="1277"/>
      <c r="K13" s="1277"/>
      <c r="L13" s="1277"/>
      <c r="M13" s="1277"/>
      <c r="N13" s="1277"/>
      <c r="O13" s="1277"/>
      <c r="P13" s="1277"/>
      <c r="Q13" s="1277"/>
      <c r="R13" s="1277"/>
      <c r="S13" s="1277"/>
      <c r="T13" s="1279"/>
      <c r="U13" s="374" t="s">
        <v>22</v>
      </c>
    </row>
    <row r="14" spans="1:22" s="360" customFormat="1" ht="10.5" customHeight="1" x14ac:dyDescent="0.2">
      <c r="B14" s="587"/>
      <c r="C14" s="1056"/>
      <c r="D14" s="1056"/>
      <c r="E14" s="1056"/>
      <c r="F14" s="1056"/>
      <c r="G14" s="1056"/>
      <c r="H14" s="1056"/>
      <c r="I14" s="1057"/>
      <c r="J14" s="1058"/>
      <c r="K14" s="1058"/>
      <c r="L14" s="1058"/>
      <c r="M14" s="1058"/>
      <c r="N14" s="1058"/>
      <c r="O14" s="1058"/>
      <c r="P14" s="1058"/>
      <c r="Q14" s="1058"/>
      <c r="R14" s="1058"/>
      <c r="S14" s="1058"/>
      <c r="T14" s="1059"/>
      <c r="U14" s="599"/>
    </row>
    <row r="15" spans="1:22" s="360" customFormat="1" ht="24.95" customHeight="1" x14ac:dyDescent="0.2">
      <c r="B15" s="587" t="s">
        <v>191</v>
      </c>
      <c r="C15" s="843">
        <v>120708.8846629855</v>
      </c>
      <c r="D15" s="843">
        <v>139665.49433595093</v>
      </c>
      <c r="E15" s="843">
        <v>239548.16523872002</v>
      </c>
      <c r="F15" s="843">
        <v>252615.74573084005</v>
      </c>
      <c r="G15" s="843">
        <v>834526.95318333257</v>
      </c>
      <c r="H15" s="843">
        <v>897247.50249103329</v>
      </c>
      <c r="I15" s="1028">
        <v>67989.113804904409</v>
      </c>
      <c r="J15" s="1029">
        <v>69053.589998480937</v>
      </c>
      <c r="K15" s="1029">
        <v>84740.913649961221</v>
      </c>
      <c r="L15" s="1029">
        <v>79782.708485525858</v>
      </c>
      <c r="M15" s="1029">
        <v>65654.305920699597</v>
      </c>
      <c r="N15" s="1029">
        <v>56515.955108737253</v>
      </c>
      <c r="O15" s="1029">
        <v>76810.865677875394</v>
      </c>
      <c r="P15" s="1029">
        <v>55823.769475761997</v>
      </c>
      <c r="Q15" s="1029">
        <v>79040.607252330185</v>
      </c>
      <c r="R15" s="1029">
        <v>81404.155207607357</v>
      </c>
      <c r="S15" s="1029">
        <v>84778.035931735983</v>
      </c>
      <c r="T15" s="1095">
        <v>95653.481977413205</v>
      </c>
      <c r="U15" s="599" t="s">
        <v>1208</v>
      </c>
      <c r="V15" s="821"/>
    </row>
    <row r="16" spans="1:22" s="360" customFormat="1" ht="24.95" customHeight="1" x14ac:dyDescent="0.2">
      <c r="B16" s="587" t="s">
        <v>787</v>
      </c>
      <c r="C16" s="843">
        <v>31473.772604483955</v>
      </c>
      <c r="D16" s="843">
        <v>34850.239142210128</v>
      </c>
      <c r="E16" s="843">
        <v>29167.638793580001</v>
      </c>
      <c r="F16" s="843">
        <v>31834.391499459998</v>
      </c>
      <c r="G16" s="843">
        <v>72460.523520454735</v>
      </c>
      <c r="H16" s="843">
        <v>71975.511837953905</v>
      </c>
      <c r="I16" s="1028">
        <v>3811.5249170278144</v>
      </c>
      <c r="J16" s="1029">
        <v>7235.051466429295</v>
      </c>
      <c r="K16" s="1029">
        <v>6247.976966257801</v>
      </c>
      <c r="L16" s="1029">
        <v>6921.1005273112278</v>
      </c>
      <c r="M16" s="1029">
        <v>4630.8531022311272</v>
      </c>
      <c r="N16" s="1029">
        <v>5994.3687176029753</v>
      </c>
      <c r="O16" s="1029">
        <v>5716.4207659919339</v>
      </c>
      <c r="P16" s="1029">
        <v>4492.1658009240746</v>
      </c>
      <c r="Q16" s="1029">
        <v>6272.68613808183</v>
      </c>
      <c r="R16" s="1029">
        <v>6379.9951871747262</v>
      </c>
      <c r="S16" s="1029">
        <v>6354.3819636276421</v>
      </c>
      <c r="T16" s="1095">
        <v>7918.986285293463</v>
      </c>
      <c r="U16" s="599" t="s">
        <v>825</v>
      </c>
      <c r="V16" s="821"/>
    </row>
    <row r="17" spans="2:32" s="360" customFormat="1" ht="24.95" customHeight="1" x14ac:dyDescent="0.2">
      <c r="B17" s="587" t="s">
        <v>723</v>
      </c>
      <c r="C17" s="843">
        <v>7399.0230905125991</v>
      </c>
      <c r="D17" s="843">
        <v>9133.4828327435116</v>
      </c>
      <c r="E17" s="843">
        <v>2350.3814013800002</v>
      </c>
      <c r="F17" s="843">
        <v>1089.42334686</v>
      </c>
      <c r="G17" s="843">
        <v>3866.5851083773559</v>
      </c>
      <c r="H17" s="843">
        <v>45261.214096908399</v>
      </c>
      <c r="I17" s="1028">
        <v>512.51130116879199</v>
      </c>
      <c r="J17" s="1029">
        <v>496.28757288613178</v>
      </c>
      <c r="K17" s="1029">
        <v>418.46113911977449</v>
      </c>
      <c r="L17" s="1029">
        <v>676.61161698648698</v>
      </c>
      <c r="M17" s="1029">
        <v>600.76026100021704</v>
      </c>
      <c r="N17" s="1029">
        <v>754.74224330454729</v>
      </c>
      <c r="O17" s="1029">
        <v>844.75738853531357</v>
      </c>
      <c r="P17" s="1029">
        <v>484.75276601313391</v>
      </c>
      <c r="Q17" s="1029">
        <v>229.24838684153923</v>
      </c>
      <c r="R17" s="1029">
        <v>38699.314793878366</v>
      </c>
      <c r="S17" s="1029">
        <v>710.9363479714649</v>
      </c>
      <c r="T17" s="1095">
        <v>832.83027920262737</v>
      </c>
      <c r="U17" s="599" t="s">
        <v>675</v>
      </c>
      <c r="V17" s="821"/>
    </row>
    <row r="18" spans="2:32" s="360" customFormat="1" ht="24.95" customHeight="1" x14ac:dyDescent="0.2">
      <c r="B18" s="587" t="s">
        <v>676</v>
      </c>
      <c r="C18" s="843">
        <v>199.80669573</v>
      </c>
      <c r="D18" s="843">
        <v>446.37457797999991</v>
      </c>
      <c r="E18" s="843">
        <v>867.02974540000002</v>
      </c>
      <c r="F18" s="843">
        <v>1395.2026503700001</v>
      </c>
      <c r="G18" s="843">
        <v>3688.5756851671908</v>
      </c>
      <c r="H18" s="843">
        <v>4967.3961499195511</v>
      </c>
      <c r="I18" s="1028">
        <v>441.26784220344706</v>
      </c>
      <c r="J18" s="1029">
        <v>294.3293832276396</v>
      </c>
      <c r="K18" s="1029">
        <v>342.23058111805148</v>
      </c>
      <c r="L18" s="1029">
        <v>388.62855229676052</v>
      </c>
      <c r="M18" s="1029">
        <v>151.80158969683546</v>
      </c>
      <c r="N18" s="1029">
        <v>242.52690361584175</v>
      </c>
      <c r="O18" s="1029">
        <v>325.32606215956127</v>
      </c>
      <c r="P18" s="1029">
        <v>535.67499379068249</v>
      </c>
      <c r="Q18" s="1029">
        <v>478.91215494628625</v>
      </c>
      <c r="R18" s="1029">
        <v>424.13813516512937</v>
      </c>
      <c r="S18" s="1029">
        <v>551.38563584959616</v>
      </c>
      <c r="T18" s="1095">
        <v>791.1743158497203</v>
      </c>
      <c r="U18" s="599" t="s">
        <v>788</v>
      </c>
      <c r="V18" s="821"/>
    </row>
    <row r="19" spans="2:32" s="360" customFormat="1" ht="24.95" customHeight="1" x14ac:dyDescent="0.2">
      <c r="B19" s="587" t="s">
        <v>872</v>
      </c>
      <c r="C19" s="843">
        <v>16013.359140222246</v>
      </c>
      <c r="D19" s="843">
        <v>25969.329532096228</v>
      </c>
      <c r="E19" s="843">
        <v>56585.690567119993</v>
      </c>
      <c r="F19" s="843">
        <v>64083.396203150005</v>
      </c>
      <c r="G19" s="843">
        <v>133119.20900868028</v>
      </c>
      <c r="H19" s="843">
        <v>119438.14816830677</v>
      </c>
      <c r="I19" s="1028">
        <v>7753.2264024724718</v>
      </c>
      <c r="J19" s="1029">
        <v>11850.090072541949</v>
      </c>
      <c r="K19" s="1029">
        <v>9204.5810487534327</v>
      </c>
      <c r="L19" s="1029">
        <v>15761.544032847247</v>
      </c>
      <c r="M19" s="1029">
        <v>7365.9088598496164</v>
      </c>
      <c r="N19" s="1029">
        <v>6928.9235764605473</v>
      </c>
      <c r="O19" s="1029">
        <v>10408.449185031699</v>
      </c>
      <c r="P19" s="1029">
        <v>9160.1523882721958</v>
      </c>
      <c r="Q19" s="1029">
        <v>11018.753438740139</v>
      </c>
      <c r="R19" s="1029">
        <v>9836.8382198764157</v>
      </c>
      <c r="S19" s="1029">
        <v>8401.424127104372</v>
      </c>
      <c r="T19" s="1095">
        <v>11748.256816356676</v>
      </c>
      <c r="U19" s="599" t="s">
        <v>677</v>
      </c>
      <c r="V19" s="821"/>
    </row>
    <row r="20" spans="2:32" s="355" customFormat="1" ht="24.95" customHeight="1" x14ac:dyDescent="0.2">
      <c r="B20" s="585" t="s">
        <v>850</v>
      </c>
      <c r="C20" s="842">
        <v>175794.8461939343</v>
      </c>
      <c r="D20" s="842">
        <v>210064.92042098081</v>
      </c>
      <c r="E20" s="842">
        <v>328518.90574620001</v>
      </c>
      <c r="F20" s="842">
        <v>351018.15943068004</v>
      </c>
      <c r="G20" s="842">
        <v>1047661.8465060123</v>
      </c>
      <c r="H20" s="842">
        <v>1138889.772744122</v>
      </c>
      <c r="I20" s="953">
        <v>80507.644267776937</v>
      </c>
      <c r="J20" s="954">
        <v>88929.348493565951</v>
      </c>
      <c r="K20" s="954">
        <v>100954.16338521028</v>
      </c>
      <c r="L20" s="954">
        <v>103530.59321496758</v>
      </c>
      <c r="M20" s="954">
        <v>78403.629733477399</v>
      </c>
      <c r="N20" s="954">
        <v>70436.516549721171</v>
      </c>
      <c r="O20" s="954">
        <v>94105.819079593901</v>
      </c>
      <c r="P20" s="954">
        <v>70496.515424762081</v>
      </c>
      <c r="Q20" s="954">
        <v>97040.207370939985</v>
      </c>
      <c r="R20" s="954">
        <v>136744.44154370201</v>
      </c>
      <c r="S20" s="954">
        <v>100796.16400628907</v>
      </c>
      <c r="T20" s="956">
        <v>116944.72967411569</v>
      </c>
      <c r="U20" s="597" t="s">
        <v>331</v>
      </c>
      <c r="V20" s="821"/>
      <c r="W20" s="358"/>
      <c r="X20" s="358"/>
      <c r="Y20" s="358"/>
      <c r="Z20" s="358"/>
      <c r="AA20" s="358"/>
      <c r="AB20" s="358"/>
      <c r="AC20" s="358"/>
      <c r="AD20" s="358"/>
      <c r="AE20" s="358"/>
      <c r="AF20" s="358"/>
    </row>
    <row r="21" spans="2:32" s="360" customFormat="1" ht="20.25" customHeight="1" thickBot="1" x14ac:dyDescent="0.25">
      <c r="B21" s="825"/>
      <c r="C21" s="1505"/>
      <c r="D21" s="1505"/>
      <c r="E21" s="1505"/>
      <c r="F21" s="1505"/>
      <c r="G21" s="1505"/>
      <c r="H21" s="1505"/>
      <c r="I21" s="1352"/>
      <c r="J21" s="1350"/>
      <c r="K21" s="1350"/>
      <c r="L21" s="1350"/>
      <c r="M21" s="1350"/>
      <c r="N21" s="1350"/>
      <c r="O21" s="1350"/>
      <c r="P21" s="1350"/>
      <c r="Q21" s="1350"/>
      <c r="R21" s="1350"/>
      <c r="S21" s="1350"/>
      <c r="T21" s="1351"/>
      <c r="U21" s="1356"/>
      <c r="V21" s="821"/>
    </row>
    <row r="22" spans="2:32" s="360" customFormat="1" ht="10.5" customHeight="1" thickTop="1" x14ac:dyDescent="0.2">
      <c r="B22" s="587"/>
      <c r="C22" s="843"/>
      <c r="D22" s="843"/>
      <c r="E22" s="843"/>
      <c r="F22" s="843"/>
      <c r="G22" s="843"/>
      <c r="H22" s="843"/>
      <c r="I22" s="1028"/>
      <c r="J22" s="1029"/>
      <c r="K22" s="1029"/>
      <c r="L22" s="1029"/>
      <c r="M22" s="1029"/>
      <c r="N22" s="1029"/>
      <c r="O22" s="1029"/>
      <c r="P22" s="1029"/>
      <c r="Q22" s="1029"/>
      <c r="R22" s="1029"/>
      <c r="S22" s="1029"/>
      <c r="T22" s="1095"/>
      <c r="U22" s="599"/>
      <c r="V22" s="821"/>
    </row>
    <row r="23" spans="2:32" s="1348" customFormat="1" ht="24.95" customHeight="1" x14ac:dyDescent="0.2">
      <c r="B23" s="824" t="s">
        <v>678</v>
      </c>
      <c r="C23" s="845"/>
      <c r="D23" s="845"/>
      <c r="E23" s="845"/>
      <c r="F23" s="845"/>
      <c r="G23" s="845"/>
      <c r="H23" s="845"/>
      <c r="I23" s="1353"/>
      <c r="J23" s="1354"/>
      <c r="K23" s="1354"/>
      <c r="L23" s="1354"/>
      <c r="M23" s="1354"/>
      <c r="N23" s="1354"/>
      <c r="O23" s="1354"/>
      <c r="P23" s="1354"/>
      <c r="Q23" s="1354"/>
      <c r="R23" s="1354"/>
      <c r="S23" s="1354"/>
      <c r="T23" s="1355"/>
      <c r="U23" s="374" t="s">
        <v>1230</v>
      </c>
      <c r="V23" s="821"/>
    </row>
    <row r="24" spans="2:32" s="360" customFormat="1" ht="10.5" customHeight="1" x14ac:dyDescent="0.2">
      <c r="B24" s="587"/>
      <c r="C24" s="843"/>
      <c r="D24" s="843"/>
      <c r="E24" s="843"/>
      <c r="F24" s="843"/>
      <c r="G24" s="843"/>
      <c r="H24" s="843"/>
      <c r="I24" s="1028"/>
      <c r="J24" s="1029"/>
      <c r="K24" s="1029"/>
      <c r="L24" s="1029"/>
      <c r="M24" s="1029"/>
      <c r="N24" s="1029"/>
      <c r="O24" s="1029"/>
      <c r="P24" s="1029"/>
      <c r="Q24" s="1029"/>
      <c r="R24" s="1029"/>
      <c r="S24" s="1029"/>
      <c r="T24" s="1095"/>
      <c r="U24" s="599"/>
      <c r="V24" s="821"/>
    </row>
    <row r="25" spans="2:32" s="360" customFormat="1" ht="24.95" customHeight="1" x14ac:dyDescent="0.2">
      <c r="B25" s="587" t="s">
        <v>266</v>
      </c>
      <c r="C25" s="843">
        <v>36068.593706999149</v>
      </c>
      <c r="D25" s="843">
        <v>22245.560819515009</v>
      </c>
      <c r="E25" s="843">
        <v>48771.05957837998</v>
      </c>
      <c r="F25" s="843">
        <v>28180.058314180013</v>
      </c>
      <c r="G25" s="843">
        <v>53995.5079975029</v>
      </c>
      <c r="H25" s="843">
        <v>86873.378904601399</v>
      </c>
      <c r="I25" s="1028">
        <v>4270.6224583261892</v>
      </c>
      <c r="J25" s="1029">
        <v>5453.3580935219943</v>
      </c>
      <c r="K25" s="1029">
        <v>7652.3568573598923</v>
      </c>
      <c r="L25" s="1029">
        <v>8658.4957164809384</v>
      </c>
      <c r="M25" s="1029">
        <v>7525.5210121334894</v>
      </c>
      <c r="N25" s="1029">
        <v>6577.6358671926582</v>
      </c>
      <c r="O25" s="1029">
        <v>8966.9244267237627</v>
      </c>
      <c r="P25" s="1029">
        <v>5748.8973949197143</v>
      </c>
      <c r="Q25" s="1029">
        <v>6891.8375722494411</v>
      </c>
      <c r="R25" s="1029">
        <v>6276.6142064927126</v>
      </c>
      <c r="S25" s="1029">
        <v>7260.6937507525881</v>
      </c>
      <c r="T25" s="1095">
        <v>11590.42154844801</v>
      </c>
      <c r="U25" s="599" t="s">
        <v>267</v>
      </c>
      <c r="V25" s="821"/>
    </row>
    <row r="26" spans="2:32" s="360" customFormat="1" ht="24.95" customHeight="1" x14ac:dyDescent="0.2">
      <c r="B26" s="587" t="s">
        <v>1248</v>
      </c>
      <c r="C26" s="843">
        <v>3382.6704270256282</v>
      </c>
      <c r="D26" s="843">
        <v>4364.728151057363</v>
      </c>
      <c r="E26" s="843">
        <v>2204.5261462200001</v>
      </c>
      <c r="F26" s="843">
        <v>2628.4055890199998</v>
      </c>
      <c r="G26" s="843">
        <v>9263.7724915600011</v>
      </c>
      <c r="H26" s="843">
        <v>9219.5998968235363</v>
      </c>
      <c r="I26" s="1028">
        <v>231.66747447113505</v>
      </c>
      <c r="J26" s="1029">
        <v>1246.6121597550032</v>
      </c>
      <c r="K26" s="1029">
        <v>134.64788632275301</v>
      </c>
      <c r="L26" s="1029">
        <v>1072.972361919175</v>
      </c>
      <c r="M26" s="1029">
        <v>846.07377039724099</v>
      </c>
      <c r="N26" s="1029">
        <v>1543.1953192208921</v>
      </c>
      <c r="O26" s="1029">
        <v>150.36779984223097</v>
      </c>
      <c r="P26" s="1029">
        <v>756.50972976435514</v>
      </c>
      <c r="Q26" s="1029">
        <v>310.56771360731835</v>
      </c>
      <c r="R26" s="1029">
        <v>985.96238563671704</v>
      </c>
      <c r="S26" s="1029">
        <v>604.20142981463493</v>
      </c>
      <c r="T26" s="1095">
        <v>1336.8218660720804</v>
      </c>
      <c r="U26" s="599" t="s">
        <v>438</v>
      </c>
      <c r="V26" s="821"/>
    </row>
    <row r="27" spans="2:32" s="360" customFormat="1" ht="24.95" customHeight="1" x14ac:dyDescent="0.2">
      <c r="B27" s="587" t="s">
        <v>1247</v>
      </c>
      <c r="C27" s="843">
        <v>242.24064748000004</v>
      </c>
      <c r="D27" s="843">
        <v>856.08147230000009</v>
      </c>
      <c r="E27" s="843">
        <v>4402.6812411700012</v>
      </c>
      <c r="F27" s="843">
        <v>5741.4658791899992</v>
      </c>
      <c r="G27" s="843">
        <v>17990.24771639653</v>
      </c>
      <c r="H27" s="843">
        <v>17656.1201664418</v>
      </c>
      <c r="I27" s="1028">
        <v>1018.2688764002751</v>
      </c>
      <c r="J27" s="1029">
        <v>2667.2191974831776</v>
      </c>
      <c r="K27" s="1029">
        <v>1615.8254094490178</v>
      </c>
      <c r="L27" s="1029">
        <v>1604.8736170142381</v>
      </c>
      <c r="M27" s="1029">
        <v>971.62297096697648</v>
      </c>
      <c r="N27" s="1029">
        <v>973.8625786994354</v>
      </c>
      <c r="O27" s="1029">
        <v>1566.4814591876816</v>
      </c>
      <c r="P27" s="1029">
        <v>1493.7290050801284</v>
      </c>
      <c r="Q27" s="1029">
        <v>1657.7031010375019</v>
      </c>
      <c r="R27" s="1029">
        <v>1304.405095673329</v>
      </c>
      <c r="S27" s="1029">
        <v>1178.8236579175364</v>
      </c>
      <c r="T27" s="1095">
        <v>1603.3051975325022</v>
      </c>
      <c r="U27" s="599" t="s">
        <v>704</v>
      </c>
      <c r="V27" s="821"/>
    </row>
    <row r="28" spans="2:32" s="360" customFormat="1" ht="24.95" customHeight="1" x14ac:dyDescent="0.2">
      <c r="B28" s="587" t="s">
        <v>364</v>
      </c>
      <c r="C28" s="843">
        <v>1147.0454396306868</v>
      </c>
      <c r="D28" s="843">
        <v>672.91924771000015</v>
      </c>
      <c r="E28" s="843">
        <v>1889.7624672699997</v>
      </c>
      <c r="F28" s="843">
        <v>2071.7866434299999</v>
      </c>
      <c r="G28" s="843">
        <v>7767.8656554218996</v>
      </c>
      <c r="H28" s="843">
        <v>13848.315748587147</v>
      </c>
      <c r="I28" s="1028">
        <v>674.87680445990941</v>
      </c>
      <c r="J28" s="1029">
        <v>693.60388527197301</v>
      </c>
      <c r="K28" s="1029">
        <v>1922.2885676996548</v>
      </c>
      <c r="L28" s="1029">
        <v>1128.5818166149072</v>
      </c>
      <c r="M28" s="1029">
        <v>797.39591098205779</v>
      </c>
      <c r="N28" s="1029">
        <v>1376.7050218801892</v>
      </c>
      <c r="O28" s="1029">
        <v>1355.8276507215014</v>
      </c>
      <c r="P28" s="1029">
        <v>540.15327140269733</v>
      </c>
      <c r="Q28" s="1029">
        <v>1389.5865702894366</v>
      </c>
      <c r="R28" s="1029">
        <v>1315.0190823972919</v>
      </c>
      <c r="S28" s="1029">
        <v>1757.2683059830943</v>
      </c>
      <c r="T28" s="1095">
        <v>897.00886088443269</v>
      </c>
      <c r="U28" s="599" t="s">
        <v>650</v>
      </c>
      <c r="V28" s="821"/>
    </row>
    <row r="29" spans="2:32" s="360" customFormat="1" ht="24.95" customHeight="1" x14ac:dyDescent="0.2">
      <c r="B29" s="587" t="s">
        <v>268</v>
      </c>
      <c r="C29" s="843">
        <v>1216.8782164560021</v>
      </c>
      <c r="D29" s="843">
        <v>452.48481453000005</v>
      </c>
      <c r="E29" s="843">
        <v>786.55692769999996</v>
      </c>
      <c r="F29" s="843">
        <v>807.74317382000004</v>
      </c>
      <c r="G29" s="843">
        <v>3589.1143766599998</v>
      </c>
      <c r="H29" s="843">
        <v>5247.4037185724555</v>
      </c>
      <c r="I29" s="1028">
        <v>520.9636806853141</v>
      </c>
      <c r="J29" s="1029">
        <v>295.08306806118844</v>
      </c>
      <c r="K29" s="1029">
        <v>306.7368638880904</v>
      </c>
      <c r="L29" s="1029">
        <v>360.10135029028771</v>
      </c>
      <c r="M29" s="1029">
        <v>420.24857273183301</v>
      </c>
      <c r="N29" s="1029">
        <v>659.48279781524718</v>
      </c>
      <c r="O29" s="1029">
        <v>190.51505511939459</v>
      </c>
      <c r="P29" s="1029">
        <v>195.77586514302817</v>
      </c>
      <c r="Q29" s="1029">
        <v>864.19126313756192</v>
      </c>
      <c r="R29" s="1029">
        <v>304.75965005042889</v>
      </c>
      <c r="S29" s="1029">
        <v>588.63782743202046</v>
      </c>
      <c r="T29" s="1095">
        <v>540.90772421806082</v>
      </c>
      <c r="U29" s="599" t="s">
        <v>751</v>
      </c>
      <c r="V29" s="821"/>
    </row>
    <row r="30" spans="2:32" s="360" customFormat="1" ht="24.95" customHeight="1" x14ac:dyDescent="0.2">
      <c r="B30" s="587" t="s">
        <v>447</v>
      </c>
      <c r="C30" s="843">
        <v>22107.738953950025</v>
      </c>
      <c r="D30" s="843">
        <v>27261.636806789997</v>
      </c>
      <c r="E30" s="843">
        <v>38086.207998650003</v>
      </c>
      <c r="F30" s="843">
        <v>31274.526288069996</v>
      </c>
      <c r="G30" s="843">
        <v>166535.7628937175</v>
      </c>
      <c r="H30" s="843">
        <v>189299.91813573858</v>
      </c>
      <c r="I30" s="1028">
        <v>10686.697582928677</v>
      </c>
      <c r="J30" s="1029">
        <v>10782.990807834454</v>
      </c>
      <c r="K30" s="1029">
        <v>11298.218601111077</v>
      </c>
      <c r="L30" s="1029">
        <v>13633.685843364439</v>
      </c>
      <c r="M30" s="1029">
        <v>15348.685761619257</v>
      </c>
      <c r="N30" s="1029">
        <v>12734.413858304295</v>
      </c>
      <c r="O30" s="1029">
        <v>19180.544855989945</v>
      </c>
      <c r="P30" s="1029">
        <v>15551.665793276221</v>
      </c>
      <c r="Q30" s="1029">
        <v>20910.671374907288</v>
      </c>
      <c r="R30" s="1029">
        <v>20691.489085894693</v>
      </c>
      <c r="S30" s="1029">
        <v>20457.116329116812</v>
      </c>
      <c r="T30" s="1095">
        <v>18023.738241391442</v>
      </c>
      <c r="U30" s="599" t="s">
        <v>448</v>
      </c>
      <c r="V30" s="821"/>
    </row>
    <row r="31" spans="2:32" s="360" customFormat="1" ht="24.95" customHeight="1" x14ac:dyDescent="0.2">
      <c r="B31" s="587" t="s">
        <v>444</v>
      </c>
      <c r="C31" s="843">
        <v>10273.395362890969</v>
      </c>
      <c r="D31" s="843">
        <v>14960.509470846224</v>
      </c>
      <c r="E31" s="843">
        <v>26881.665101300005</v>
      </c>
      <c r="F31" s="843">
        <v>30606.046219190011</v>
      </c>
      <c r="G31" s="843">
        <v>68746.34597813795</v>
      </c>
      <c r="H31" s="843">
        <v>57668.259667395483</v>
      </c>
      <c r="I31" s="1028">
        <v>4536.2663917240561</v>
      </c>
      <c r="J31" s="1029">
        <v>8244.5996037059303</v>
      </c>
      <c r="K31" s="1029">
        <v>5576.7514256279528</v>
      </c>
      <c r="L31" s="1029">
        <v>8622.7338280429176</v>
      </c>
      <c r="M31" s="1029">
        <v>1383.5004810224191</v>
      </c>
      <c r="N31" s="1029">
        <v>1527.4700457005683</v>
      </c>
      <c r="O31" s="1029">
        <v>4977.5201933147191</v>
      </c>
      <c r="P31" s="1029">
        <v>3848.7511596610739</v>
      </c>
      <c r="Q31" s="1029">
        <v>4029.5253370571063</v>
      </c>
      <c r="R31" s="1029">
        <v>3601.6014149182161</v>
      </c>
      <c r="S31" s="1029">
        <v>4035.4343507356512</v>
      </c>
      <c r="T31" s="1095">
        <v>7284.1054358848696</v>
      </c>
      <c r="U31" s="599" t="s">
        <v>445</v>
      </c>
      <c r="V31" s="821"/>
    </row>
    <row r="32" spans="2:32" s="360" customFormat="1" ht="24.95" customHeight="1" x14ac:dyDescent="0.2">
      <c r="B32" s="587" t="s">
        <v>754</v>
      </c>
      <c r="C32" s="843">
        <v>24152.286631676321</v>
      </c>
      <c r="D32" s="843">
        <v>40085.076820355927</v>
      </c>
      <c r="E32" s="843">
        <v>58914.734552880007</v>
      </c>
      <c r="F32" s="843">
        <v>100811.75268054004</v>
      </c>
      <c r="G32" s="843">
        <v>135809.07169422001</v>
      </c>
      <c r="H32" s="843">
        <v>140738.45652139359</v>
      </c>
      <c r="I32" s="1028">
        <v>6647.0931106517119</v>
      </c>
      <c r="J32" s="1029">
        <v>8416.3406388257754</v>
      </c>
      <c r="K32" s="1029">
        <v>10475.294109844808</v>
      </c>
      <c r="L32" s="1029">
        <v>12954.298242487948</v>
      </c>
      <c r="M32" s="1029">
        <v>10353.187586623808</v>
      </c>
      <c r="N32" s="1029">
        <v>10450.544824722856</v>
      </c>
      <c r="O32" s="1029">
        <v>15333.759800082778</v>
      </c>
      <c r="P32" s="1029">
        <v>9972.1266780947117</v>
      </c>
      <c r="Q32" s="1029">
        <v>13744.847874344065</v>
      </c>
      <c r="R32" s="1029">
        <v>15174.213805299472</v>
      </c>
      <c r="S32" s="1029">
        <v>11741.233647398003</v>
      </c>
      <c r="T32" s="1095">
        <v>15475.516203017647</v>
      </c>
      <c r="U32" s="599" t="s">
        <v>360</v>
      </c>
      <c r="V32" s="821"/>
    </row>
    <row r="33" spans="2:22" s="360" customFormat="1" ht="24.95" customHeight="1" x14ac:dyDescent="0.2">
      <c r="B33" s="587" t="s">
        <v>361</v>
      </c>
      <c r="C33" s="843">
        <v>7836.1482370599979</v>
      </c>
      <c r="D33" s="843">
        <v>15942.561083840003</v>
      </c>
      <c r="E33" s="843">
        <v>25352.21835589</v>
      </c>
      <c r="F33" s="843">
        <v>26374.119949469998</v>
      </c>
      <c r="G33" s="843">
        <v>109765.02696099548</v>
      </c>
      <c r="H33" s="843">
        <v>133293.94127892735</v>
      </c>
      <c r="I33" s="1028">
        <v>15093.237440683713</v>
      </c>
      <c r="J33" s="1029">
        <v>13929.325831375068</v>
      </c>
      <c r="K33" s="1029">
        <v>13993.106766728735</v>
      </c>
      <c r="L33" s="1029">
        <v>9065.1408734321449</v>
      </c>
      <c r="M33" s="1029">
        <v>5643.4287132644631</v>
      </c>
      <c r="N33" s="1029">
        <v>6548.7462317305481</v>
      </c>
      <c r="O33" s="1029">
        <v>10602.911835392766</v>
      </c>
      <c r="P33" s="1029">
        <v>8261.2574129394743</v>
      </c>
      <c r="Q33" s="1029">
        <v>9338.6647184625872</v>
      </c>
      <c r="R33" s="1029">
        <v>13041.363148878998</v>
      </c>
      <c r="S33" s="1029">
        <v>15499.675055963315</v>
      </c>
      <c r="T33" s="1095">
        <v>12277.083250075508</v>
      </c>
      <c r="U33" s="599" t="s">
        <v>826</v>
      </c>
      <c r="V33" s="821"/>
    </row>
    <row r="34" spans="2:22" s="360" customFormat="1" ht="24.95" customHeight="1" x14ac:dyDescent="0.2">
      <c r="B34" s="587" t="s">
        <v>700</v>
      </c>
      <c r="C34" s="843">
        <v>15687.757055309998</v>
      </c>
      <c r="D34" s="843">
        <v>11639.49304007</v>
      </c>
      <c r="E34" s="843">
        <v>20015.476939079996</v>
      </c>
      <c r="F34" s="843">
        <v>16216.242361049994</v>
      </c>
      <c r="G34" s="843">
        <v>62751.612829660779</v>
      </c>
      <c r="H34" s="843">
        <v>36917.62106302067</v>
      </c>
      <c r="I34" s="1028">
        <v>3192.670346994646</v>
      </c>
      <c r="J34" s="1029">
        <v>4413.7278708860849</v>
      </c>
      <c r="K34" s="1029">
        <v>5636.9764653342763</v>
      </c>
      <c r="L34" s="1029">
        <v>4334.3531762095781</v>
      </c>
      <c r="M34" s="1029">
        <v>843.13634555808471</v>
      </c>
      <c r="N34" s="1029">
        <v>850.20960059893798</v>
      </c>
      <c r="O34" s="1029">
        <v>1761.1854237370624</v>
      </c>
      <c r="P34" s="1029">
        <v>1591.0433362716353</v>
      </c>
      <c r="Q34" s="1029">
        <v>3895.5395064911086</v>
      </c>
      <c r="R34" s="1029">
        <v>3928.0298988917466</v>
      </c>
      <c r="S34" s="1029">
        <v>4515.8115359168987</v>
      </c>
      <c r="T34" s="1095">
        <v>1954.9375561306131</v>
      </c>
      <c r="U34" s="599" t="s">
        <v>701</v>
      </c>
      <c r="V34" s="821"/>
    </row>
    <row r="35" spans="2:22" s="360" customFormat="1" ht="24.95" customHeight="1" x14ac:dyDescent="0.2">
      <c r="B35" s="587" t="s">
        <v>441</v>
      </c>
      <c r="C35" s="843">
        <v>165.37182945000001</v>
      </c>
      <c r="D35" s="843">
        <v>374.14899013999997</v>
      </c>
      <c r="E35" s="843">
        <v>710.62608780999983</v>
      </c>
      <c r="F35" s="843">
        <v>1193.5979791099999</v>
      </c>
      <c r="G35" s="843">
        <v>3165.3903281507437</v>
      </c>
      <c r="H35" s="843">
        <v>3912.2994473023873</v>
      </c>
      <c r="I35" s="1028">
        <v>400.90170928602623</v>
      </c>
      <c r="J35" s="1029">
        <v>190.24707674183819</v>
      </c>
      <c r="K35" s="1029">
        <v>258.03995704784177</v>
      </c>
      <c r="L35" s="1029">
        <v>315.31277480577563</v>
      </c>
      <c r="M35" s="1029">
        <v>87.979547686298105</v>
      </c>
      <c r="N35" s="1029">
        <v>184.15565282925255</v>
      </c>
      <c r="O35" s="1029">
        <v>220.67026555891823</v>
      </c>
      <c r="P35" s="1029">
        <v>470.67570617408978</v>
      </c>
      <c r="Q35" s="1029">
        <v>417.24589766869917</v>
      </c>
      <c r="R35" s="1029">
        <v>266.40212861986362</v>
      </c>
      <c r="S35" s="1029">
        <v>438.30363812907666</v>
      </c>
      <c r="T35" s="1095">
        <v>662.36509275470758</v>
      </c>
      <c r="U35" s="599" t="s">
        <v>789</v>
      </c>
      <c r="V35" s="821"/>
    </row>
    <row r="36" spans="2:22" s="360" customFormat="1" ht="24.95" customHeight="1" x14ac:dyDescent="0.2">
      <c r="B36" s="587" t="s">
        <v>702</v>
      </c>
      <c r="C36" s="843">
        <v>219.68303549000001</v>
      </c>
      <c r="D36" s="843">
        <v>1552.7495497699999</v>
      </c>
      <c r="E36" s="843">
        <v>16084.957001479999</v>
      </c>
      <c r="F36" s="843">
        <v>15190.565622620001</v>
      </c>
      <c r="G36" s="843">
        <v>12881.98213181</v>
      </c>
      <c r="H36" s="843">
        <v>8642.2193814997445</v>
      </c>
      <c r="I36" s="1028">
        <v>369.10565531795396</v>
      </c>
      <c r="J36" s="1029">
        <v>643.83630090106965</v>
      </c>
      <c r="K36" s="1029">
        <v>654.74945911441148</v>
      </c>
      <c r="L36" s="1029">
        <v>963.70208601802574</v>
      </c>
      <c r="M36" s="1029">
        <v>192.5278864814936</v>
      </c>
      <c r="N36" s="1029">
        <v>171.63547283946073</v>
      </c>
      <c r="O36" s="1029">
        <v>685.22681226553209</v>
      </c>
      <c r="P36" s="1029">
        <v>649.20720881148804</v>
      </c>
      <c r="Q36" s="1029">
        <v>921.64144672746386</v>
      </c>
      <c r="R36" s="1029">
        <v>1156.0838366799314</v>
      </c>
      <c r="S36" s="1029">
        <v>1011.929903085879</v>
      </c>
      <c r="T36" s="1095">
        <v>1222.5733132570335</v>
      </c>
      <c r="U36" s="599" t="s">
        <v>703</v>
      </c>
      <c r="V36" s="821"/>
    </row>
    <row r="37" spans="2:22" s="360" customFormat="1" ht="24.95" customHeight="1" x14ac:dyDescent="0.2">
      <c r="B37" s="587" t="s">
        <v>193</v>
      </c>
      <c r="C37" s="843">
        <v>1080.89029639</v>
      </c>
      <c r="D37" s="843">
        <v>3225.2130659099994</v>
      </c>
      <c r="E37" s="843">
        <v>6330.7615066100007</v>
      </c>
      <c r="F37" s="843">
        <v>6023.3438339999993</v>
      </c>
      <c r="G37" s="843">
        <v>14160.439776520081</v>
      </c>
      <c r="H37" s="843">
        <v>26377.610229084847</v>
      </c>
      <c r="I37" s="1028">
        <v>2388.2364301193038</v>
      </c>
      <c r="J37" s="1029">
        <v>2456.3862566535608</v>
      </c>
      <c r="K37" s="1029">
        <v>4949.7550722408605</v>
      </c>
      <c r="L37" s="1029">
        <v>1867.1351272486329</v>
      </c>
      <c r="M37" s="1029">
        <v>79.054317513640541</v>
      </c>
      <c r="N37" s="1029">
        <v>361.07152720973789</v>
      </c>
      <c r="O37" s="1029">
        <v>538.17834193837666</v>
      </c>
      <c r="P37" s="1029">
        <v>199.39084800412246</v>
      </c>
      <c r="Q37" s="1029">
        <v>4729.0112253479774</v>
      </c>
      <c r="R37" s="1029">
        <v>2701.1420552996497</v>
      </c>
      <c r="S37" s="1029">
        <v>1220.2876469695902</v>
      </c>
      <c r="T37" s="1095">
        <v>4887.9613805393883</v>
      </c>
      <c r="U37" s="599" t="s">
        <v>203</v>
      </c>
      <c r="V37" s="821"/>
    </row>
    <row r="38" spans="2:22" s="360" customFormat="1" ht="24.95" customHeight="1" x14ac:dyDescent="0.2">
      <c r="B38" s="587" t="s">
        <v>1205</v>
      </c>
      <c r="C38" s="843">
        <v>194.22608393000002</v>
      </c>
      <c r="D38" s="843">
        <v>834.1580462500001</v>
      </c>
      <c r="E38" s="843">
        <v>856.50383684000008</v>
      </c>
      <c r="F38" s="843">
        <v>370.65527109999999</v>
      </c>
      <c r="G38" s="843">
        <v>434.38249925000002</v>
      </c>
      <c r="H38" s="843">
        <v>2359.767028036676</v>
      </c>
      <c r="I38" s="1028">
        <v>10.114949435027578</v>
      </c>
      <c r="J38" s="1029">
        <v>47.314740157587799</v>
      </c>
      <c r="K38" s="1029">
        <v>135.36000580555475</v>
      </c>
      <c r="L38" s="1029">
        <v>29.128839656969891</v>
      </c>
      <c r="M38" s="1029">
        <v>95.957084333500603</v>
      </c>
      <c r="N38" s="1029">
        <v>31.532294552141607</v>
      </c>
      <c r="O38" s="1029">
        <v>12.89440205850525</v>
      </c>
      <c r="P38" s="1029">
        <v>1.0987702172259026</v>
      </c>
      <c r="Q38" s="1029">
        <v>1045.0835414554579</v>
      </c>
      <c r="R38" s="1029">
        <v>588.0604440105526</v>
      </c>
      <c r="S38" s="1029">
        <v>203.36241796709189</v>
      </c>
      <c r="T38" s="1095">
        <v>159.85953838705998</v>
      </c>
      <c r="U38" s="599" t="s">
        <v>265</v>
      </c>
      <c r="V38" s="821"/>
    </row>
    <row r="39" spans="2:22" s="360" customFormat="1" ht="24.95" customHeight="1" x14ac:dyDescent="0.2">
      <c r="B39" s="587" t="s">
        <v>192</v>
      </c>
      <c r="C39" s="843">
        <v>4872.1995184400002</v>
      </c>
      <c r="D39" s="843">
        <v>9013.1117172300019</v>
      </c>
      <c r="E39" s="843">
        <v>17317.260703279997</v>
      </c>
      <c r="F39" s="843">
        <v>16351.031801669998</v>
      </c>
      <c r="G39" s="843">
        <v>121135.198454995</v>
      </c>
      <c r="H39" s="843">
        <v>121216.60444102084</v>
      </c>
      <c r="I39" s="1028">
        <v>9988.8395462931312</v>
      </c>
      <c r="J39" s="1029">
        <v>9928.6119633194739</v>
      </c>
      <c r="K39" s="1029">
        <v>14820.312647449095</v>
      </c>
      <c r="L39" s="1029">
        <v>14946.191103499597</v>
      </c>
      <c r="M39" s="1029">
        <v>13232.724071689698</v>
      </c>
      <c r="N39" s="1029">
        <v>9588.921193200822</v>
      </c>
      <c r="O39" s="1029">
        <v>8085.6203968649797</v>
      </c>
      <c r="P39" s="1029">
        <v>5312.0161433346329</v>
      </c>
      <c r="Q39" s="1029">
        <v>7308.9536922949283</v>
      </c>
      <c r="R39" s="1029">
        <v>7027.9757645723694</v>
      </c>
      <c r="S39" s="1029">
        <v>8620.7877810134032</v>
      </c>
      <c r="T39" s="1095">
        <v>12355.65013748869</v>
      </c>
      <c r="U39" s="599" t="s">
        <v>202</v>
      </c>
      <c r="V39" s="821"/>
    </row>
    <row r="40" spans="2:22" s="360" customFormat="1" ht="24.95" customHeight="1" x14ac:dyDescent="0.2">
      <c r="B40" s="587" t="s">
        <v>199</v>
      </c>
      <c r="C40" s="843">
        <v>22.31455055</v>
      </c>
      <c r="D40" s="843">
        <v>145.10860313000001</v>
      </c>
      <c r="E40" s="843">
        <v>254.23548699999998</v>
      </c>
      <c r="F40" s="843">
        <v>256.92223479999996</v>
      </c>
      <c r="G40" s="843">
        <v>424.38679999999999</v>
      </c>
      <c r="H40" s="843">
        <v>162.61612152231783</v>
      </c>
      <c r="I40" s="1028">
        <v>0</v>
      </c>
      <c r="J40" s="1029">
        <v>0</v>
      </c>
      <c r="K40" s="1029">
        <v>0</v>
      </c>
      <c r="L40" s="1029">
        <v>0</v>
      </c>
      <c r="M40" s="1029">
        <v>37.814035577813193</v>
      </c>
      <c r="N40" s="1029">
        <v>0</v>
      </c>
      <c r="O40" s="1029">
        <v>0</v>
      </c>
      <c r="P40" s="1029">
        <v>43.264723127428262</v>
      </c>
      <c r="Q40" s="1029">
        <v>81.537362817076357</v>
      </c>
      <c r="R40" s="1029">
        <v>0</v>
      </c>
      <c r="S40" s="1029">
        <v>0</v>
      </c>
      <c r="T40" s="1095">
        <v>0</v>
      </c>
      <c r="U40" s="599" t="s">
        <v>209</v>
      </c>
      <c r="V40" s="821"/>
    </row>
    <row r="41" spans="2:22" s="360" customFormat="1" ht="24.95" customHeight="1" x14ac:dyDescent="0.2">
      <c r="B41" s="587" t="s">
        <v>752</v>
      </c>
      <c r="C41" s="843">
        <v>1504.1984542399996</v>
      </c>
      <c r="D41" s="843">
        <v>2339.1548379999999</v>
      </c>
      <c r="E41" s="843">
        <v>5548.6042315699997</v>
      </c>
      <c r="F41" s="843">
        <v>5818.7839507600002</v>
      </c>
      <c r="G41" s="843">
        <v>30562.680812355116</v>
      </c>
      <c r="H41" s="843">
        <v>40087.236524034561</v>
      </c>
      <c r="I41" s="1028">
        <v>2638.392678160254</v>
      </c>
      <c r="J41" s="1029">
        <v>2483.6177521618511</v>
      </c>
      <c r="K41" s="1029">
        <v>3100.8165583844907</v>
      </c>
      <c r="L41" s="1029">
        <v>2684.4167710942288</v>
      </c>
      <c r="M41" s="1029">
        <v>2529.035397717741</v>
      </c>
      <c r="N41" s="1029">
        <v>2804.8157134453591</v>
      </c>
      <c r="O41" s="1029">
        <v>2995.0248196181692</v>
      </c>
      <c r="P41" s="1029">
        <v>2415.3537183899207</v>
      </c>
      <c r="Q41" s="1029">
        <v>3887.3946181994343</v>
      </c>
      <c r="R41" s="1029">
        <v>3595.757981037058</v>
      </c>
      <c r="S41" s="1029">
        <v>4647.522582406742</v>
      </c>
      <c r="T41" s="1095">
        <v>6305.087933419306</v>
      </c>
      <c r="U41" s="599" t="s">
        <v>753</v>
      </c>
      <c r="V41" s="821"/>
    </row>
    <row r="42" spans="2:22" s="360" customFormat="1" ht="24.95" customHeight="1" x14ac:dyDescent="0.2">
      <c r="B42" s="587" t="s">
        <v>195</v>
      </c>
      <c r="C42" s="856">
        <v>6099.0958880407034</v>
      </c>
      <c r="D42" s="843">
        <v>5655.0731755017669</v>
      </c>
      <c r="E42" s="843">
        <v>129.87107896999999</v>
      </c>
      <c r="F42" s="843">
        <v>285.86702667999992</v>
      </c>
      <c r="G42" s="843">
        <v>1476.0692784297519</v>
      </c>
      <c r="H42" s="843">
        <v>1093.8138963922102</v>
      </c>
      <c r="I42" s="762">
        <v>146.52842410467358</v>
      </c>
      <c r="J42" s="760">
        <v>35.806310172034195</v>
      </c>
      <c r="K42" s="760">
        <v>3.8342378739316243</v>
      </c>
      <c r="L42" s="760">
        <v>90.909322414578355</v>
      </c>
      <c r="M42" s="760">
        <v>27.58746608390992</v>
      </c>
      <c r="N42" s="760">
        <v>10.3136214969298</v>
      </c>
      <c r="O42" s="760">
        <v>485.65932951154247</v>
      </c>
      <c r="P42" s="760">
        <v>27.05091582015277</v>
      </c>
      <c r="Q42" s="760">
        <v>6.4675214316129956</v>
      </c>
      <c r="R42" s="760">
        <v>51.36466816184776</v>
      </c>
      <c r="S42" s="760">
        <v>40.105951056392001</v>
      </c>
      <c r="T42" s="761">
        <v>168.18612826460475</v>
      </c>
      <c r="U42" s="599" t="s">
        <v>205</v>
      </c>
      <c r="V42" s="821"/>
    </row>
    <row r="43" spans="2:22" s="360" customFormat="1" ht="24.95" customHeight="1" x14ac:dyDescent="0.2">
      <c r="B43" s="587" t="s">
        <v>651</v>
      </c>
      <c r="C43" s="856">
        <v>51.614749200000006</v>
      </c>
      <c r="D43" s="843">
        <v>25.073257199999997</v>
      </c>
      <c r="E43" s="843">
        <v>83.919062010000005</v>
      </c>
      <c r="F43" s="843">
        <v>82.966140899999999</v>
      </c>
      <c r="G43" s="843">
        <v>729</v>
      </c>
      <c r="H43" s="843">
        <v>330.89653437056296</v>
      </c>
      <c r="I43" s="762">
        <v>0</v>
      </c>
      <c r="J43" s="760">
        <v>36.071424730037947</v>
      </c>
      <c r="K43" s="760">
        <v>75.939841536922003</v>
      </c>
      <c r="L43" s="760">
        <v>0</v>
      </c>
      <c r="M43" s="760">
        <v>36.746256212711046</v>
      </c>
      <c r="N43" s="760">
        <v>0</v>
      </c>
      <c r="O43" s="760">
        <v>0</v>
      </c>
      <c r="P43" s="760">
        <v>48.751907299074723</v>
      </c>
      <c r="Q43" s="760">
        <v>0</v>
      </c>
      <c r="R43" s="760">
        <v>45.520027459055655</v>
      </c>
      <c r="S43" s="760">
        <v>0</v>
      </c>
      <c r="T43" s="761">
        <v>87.86707713276158</v>
      </c>
      <c r="U43" s="599" t="s">
        <v>652</v>
      </c>
      <c r="V43" s="821"/>
    </row>
    <row r="44" spans="2:22" s="360" customFormat="1" ht="24.95" customHeight="1" x14ac:dyDescent="0.2">
      <c r="B44" s="587" t="s">
        <v>200</v>
      </c>
      <c r="C44" s="856">
        <v>1521.10147899</v>
      </c>
      <c r="D44" s="843">
        <v>1408.73056365</v>
      </c>
      <c r="E44" s="843">
        <v>4019.7737044100004</v>
      </c>
      <c r="F44" s="843">
        <v>5099.5332854500002</v>
      </c>
      <c r="G44" s="843">
        <v>26607.984339690003</v>
      </c>
      <c r="H44" s="843">
        <v>43826.985977313823</v>
      </c>
      <c r="I44" s="762">
        <v>4683.1840891087131</v>
      </c>
      <c r="J44" s="760">
        <v>3309.4581539318983</v>
      </c>
      <c r="K44" s="760">
        <v>4820.2684098086138</v>
      </c>
      <c r="L44" s="760">
        <v>3095.6055137830322</v>
      </c>
      <c r="M44" s="760">
        <v>3011.501721232466</v>
      </c>
      <c r="N44" s="760">
        <v>2725.6783866511937</v>
      </c>
      <c r="O44" s="760">
        <v>3510.9218624114706</v>
      </c>
      <c r="P44" s="760">
        <v>2598.8259965956963</v>
      </c>
      <c r="Q44" s="760">
        <v>3526.2745357550216</v>
      </c>
      <c r="R44" s="760">
        <v>3206.5499268887484</v>
      </c>
      <c r="S44" s="760">
        <v>4377.2124713378153</v>
      </c>
      <c r="T44" s="761">
        <v>4961.5049098091549</v>
      </c>
      <c r="U44" s="599" t="s">
        <v>207</v>
      </c>
      <c r="V44" s="821"/>
    </row>
    <row r="45" spans="2:22" s="360" customFormat="1" ht="24.95" customHeight="1" x14ac:dyDescent="0.2">
      <c r="B45" s="587" t="s">
        <v>653</v>
      </c>
      <c r="C45" s="856">
        <v>4777.9054426298371</v>
      </c>
      <c r="D45" s="843">
        <v>6307.445630242044</v>
      </c>
      <c r="E45" s="843">
        <v>305.70452568999997</v>
      </c>
      <c r="F45" s="843">
        <v>493.19593027999991</v>
      </c>
      <c r="G45" s="843">
        <v>3443.0049099575208</v>
      </c>
      <c r="H45" s="843">
        <v>2077.5135576856283</v>
      </c>
      <c r="I45" s="762">
        <v>60.469951656061561</v>
      </c>
      <c r="J45" s="760">
        <v>211.99292333045651</v>
      </c>
      <c r="K45" s="760">
        <v>103.2511430345852</v>
      </c>
      <c r="L45" s="760">
        <v>317.39657251780903</v>
      </c>
      <c r="M45" s="760">
        <v>66.068279609066238</v>
      </c>
      <c r="N45" s="760">
        <v>134.32802893436539</v>
      </c>
      <c r="O45" s="760">
        <v>429.54304391572151</v>
      </c>
      <c r="P45" s="760">
        <v>22.401720228953657</v>
      </c>
      <c r="Q45" s="760">
        <v>182.63531207735664</v>
      </c>
      <c r="R45" s="760">
        <v>280.95416703436922</v>
      </c>
      <c r="S45" s="760">
        <v>105.34286247361085</v>
      </c>
      <c r="T45" s="761">
        <v>163.1295528732723</v>
      </c>
      <c r="U45" s="599" t="s">
        <v>654</v>
      </c>
      <c r="V45" s="821"/>
    </row>
    <row r="46" spans="2:22" s="360" customFormat="1" ht="24.95" customHeight="1" x14ac:dyDescent="0.2">
      <c r="B46" s="587" t="s">
        <v>442</v>
      </c>
      <c r="C46" s="856">
        <v>168.67244602000005</v>
      </c>
      <c r="D46" s="843">
        <v>438.01860349000003</v>
      </c>
      <c r="E46" s="843">
        <v>1028.9913849899999</v>
      </c>
      <c r="F46" s="843">
        <v>1151.4029878700001</v>
      </c>
      <c r="G46" s="843">
        <v>1843.8761613563636</v>
      </c>
      <c r="H46" s="843">
        <v>2795.3929109979626</v>
      </c>
      <c r="I46" s="762">
        <v>64.983204719319033</v>
      </c>
      <c r="J46" s="760">
        <v>151.146639539023</v>
      </c>
      <c r="K46" s="760">
        <v>333.97609695618013</v>
      </c>
      <c r="L46" s="760">
        <v>514.11299818536429</v>
      </c>
      <c r="M46" s="760">
        <v>500.88806216108287</v>
      </c>
      <c r="N46" s="760">
        <v>140.02024849910754</v>
      </c>
      <c r="O46" s="760">
        <v>102.17816184689075</v>
      </c>
      <c r="P46" s="760">
        <v>338.14054745973112</v>
      </c>
      <c r="Q46" s="760">
        <v>220.67303091733552</v>
      </c>
      <c r="R46" s="760">
        <v>177.53842071244611</v>
      </c>
      <c r="S46" s="760">
        <v>143.97861197558501</v>
      </c>
      <c r="T46" s="761">
        <v>107.75688802589714</v>
      </c>
      <c r="U46" s="599" t="s">
        <v>443</v>
      </c>
      <c r="V46" s="821"/>
    </row>
    <row r="47" spans="2:22" s="360" customFormat="1" ht="24.75" customHeight="1" x14ac:dyDescent="0.2">
      <c r="B47" s="587" t="s">
        <v>198</v>
      </c>
      <c r="C47" s="856">
        <v>720.6100050199999</v>
      </c>
      <c r="D47" s="843">
        <v>1095.43041081</v>
      </c>
      <c r="E47" s="843">
        <v>2677.83943873</v>
      </c>
      <c r="F47" s="843">
        <v>4828.6901352999985</v>
      </c>
      <c r="G47" s="843">
        <v>21772.66171595909</v>
      </c>
      <c r="H47" s="843">
        <v>9687.253630991614</v>
      </c>
      <c r="I47" s="762">
        <v>812.24996742755991</v>
      </c>
      <c r="J47" s="760">
        <v>1516.2329301386908</v>
      </c>
      <c r="K47" s="760">
        <v>601.4009474263396</v>
      </c>
      <c r="L47" s="760">
        <v>844.66847889240478</v>
      </c>
      <c r="M47" s="760">
        <v>1016.8334288357014</v>
      </c>
      <c r="N47" s="760">
        <v>640.75799039837125</v>
      </c>
      <c r="O47" s="760">
        <v>552.89621250999051</v>
      </c>
      <c r="P47" s="760">
        <v>410.65179220839508</v>
      </c>
      <c r="Q47" s="760">
        <v>677.92285469489286</v>
      </c>
      <c r="R47" s="760">
        <v>599.66056706869563</v>
      </c>
      <c r="S47" s="760">
        <v>921.23369439786313</v>
      </c>
      <c r="T47" s="761">
        <v>1092.7447669927094</v>
      </c>
      <c r="U47" s="599" t="s">
        <v>206</v>
      </c>
      <c r="V47" s="821"/>
    </row>
    <row r="48" spans="2:22" s="360" customFormat="1" ht="24.95" customHeight="1" x14ac:dyDescent="0.2">
      <c r="B48" s="587" t="s">
        <v>196</v>
      </c>
      <c r="C48" s="856">
        <v>1110.7019517900001</v>
      </c>
      <c r="D48" s="843">
        <v>1242.21949993</v>
      </c>
      <c r="E48" s="843">
        <v>1510.8732612499998</v>
      </c>
      <c r="F48" s="843">
        <v>2053.6282861000004</v>
      </c>
      <c r="G48" s="843">
        <v>11083.67622405628</v>
      </c>
      <c r="H48" s="843">
        <v>14963.183752240699</v>
      </c>
      <c r="I48" s="762">
        <v>1654.7335233596143</v>
      </c>
      <c r="J48" s="760">
        <v>944.5231822299163</v>
      </c>
      <c r="K48" s="760">
        <v>1242.6208225274793</v>
      </c>
      <c r="L48" s="760">
        <v>1144.9679078110089</v>
      </c>
      <c r="M48" s="760">
        <v>803.70887483712715</v>
      </c>
      <c r="N48" s="760">
        <v>326.17496242968832</v>
      </c>
      <c r="O48" s="760">
        <v>1279.3386000250873</v>
      </c>
      <c r="P48" s="760">
        <v>1028.5060164046472</v>
      </c>
      <c r="Q48" s="760">
        <v>1624.0782578279207</v>
      </c>
      <c r="R48" s="760">
        <v>1849.8265191460305</v>
      </c>
      <c r="S48" s="760">
        <v>1720.2507652987338</v>
      </c>
      <c r="T48" s="761">
        <v>1344.4543203434457</v>
      </c>
      <c r="U48" s="599" t="s">
        <v>204</v>
      </c>
      <c r="V48" s="821"/>
    </row>
    <row r="49" spans="2:22" s="360" customFormat="1" ht="24.95" customHeight="1" x14ac:dyDescent="0.2">
      <c r="B49" s="587" t="s">
        <v>994</v>
      </c>
      <c r="C49" s="856">
        <v>2683.5393561100004</v>
      </c>
      <c r="D49" s="843">
        <v>1625.7863764199999</v>
      </c>
      <c r="E49" s="843">
        <v>3048.5078808100002</v>
      </c>
      <c r="F49" s="843">
        <v>3687.8195132000001</v>
      </c>
      <c r="G49" s="843">
        <v>60438.332247879189</v>
      </c>
      <c r="H49" s="843">
        <v>35152.105852923829</v>
      </c>
      <c r="I49" s="762">
        <v>3323.326809131634</v>
      </c>
      <c r="J49" s="760">
        <v>4346.8923901845665</v>
      </c>
      <c r="K49" s="760">
        <v>4840.305726861533</v>
      </c>
      <c r="L49" s="760">
        <v>5440.8950840804664</v>
      </c>
      <c r="M49" s="760">
        <v>4418.7769545776482</v>
      </c>
      <c r="N49" s="760">
        <v>1634.919245376271</v>
      </c>
      <c r="O49" s="760">
        <v>2314.7817144223673</v>
      </c>
      <c r="P49" s="760">
        <v>1383.9217182232292</v>
      </c>
      <c r="Q49" s="760">
        <v>1239.2757558388739</v>
      </c>
      <c r="R49" s="760">
        <v>1672.1070459806349</v>
      </c>
      <c r="S49" s="760">
        <v>2021.8893387179182</v>
      </c>
      <c r="T49" s="761">
        <v>2515.0140695286887</v>
      </c>
      <c r="U49" s="599" t="s">
        <v>1062</v>
      </c>
      <c r="V49" s="821"/>
    </row>
    <row r="50" spans="2:22" s="360" customFormat="1" ht="24.95" customHeight="1" x14ac:dyDescent="0.2">
      <c r="B50" s="587" t="s">
        <v>1174</v>
      </c>
      <c r="C50" s="856">
        <v>7737.8425598251461</v>
      </c>
      <c r="D50" s="843">
        <v>11231.384645910199</v>
      </c>
      <c r="E50" s="843">
        <v>190.02291118000002</v>
      </c>
      <c r="F50" s="843">
        <v>252.16196172999997</v>
      </c>
      <c r="G50" s="843">
        <v>590.53244801999995</v>
      </c>
      <c r="H50" s="843">
        <v>1852.2061554334675</v>
      </c>
      <c r="I50" s="762">
        <v>77.210311882895837</v>
      </c>
      <c r="J50" s="760">
        <v>79.792846458775969</v>
      </c>
      <c r="K50" s="760">
        <v>62.78145178287317</v>
      </c>
      <c r="L50" s="760">
        <v>175.23704961151316</v>
      </c>
      <c r="M50" s="760">
        <v>559.88646704039047</v>
      </c>
      <c r="N50" s="760">
        <v>52.980238578298575</v>
      </c>
      <c r="O50" s="760">
        <v>173.31593047616562</v>
      </c>
      <c r="P50" s="760">
        <v>61.768680564182439</v>
      </c>
      <c r="Q50" s="760">
        <v>78.478149939244503</v>
      </c>
      <c r="R50" s="760">
        <v>81.3931297676546</v>
      </c>
      <c r="S50" s="760">
        <v>197.16385485641504</v>
      </c>
      <c r="T50" s="761">
        <v>252.19804447505817</v>
      </c>
      <c r="U50" s="599" t="s">
        <v>1177</v>
      </c>
      <c r="V50" s="821"/>
    </row>
    <row r="51" spans="2:22" s="360" customFormat="1" ht="24.95" customHeight="1" x14ac:dyDescent="0.2">
      <c r="B51" s="587" t="s">
        <v>439</v>
      </c>
      <c r="C51" s="856">
        <v>632.76630689000001</v>
      </c>
      <c r="D51" s="843">
        <v>513.16644191</v>
      </c>
      <c r="E51" s="843">
        <v>2081.2654403699999</v>
      </c>
      <c r="F51" s="843">
        <v>672.20853662000013</v>
      </c>
      <c r="G51" s="843">
        <v>2135.0158831000003</v>
      </c>
      <c r="H51" s="843">
        <v>2748.6256198703145</v>
      </c>
      <c r="I51" s="762">
        <v>265.75480886025156</v>
      </c>
      <c r="J51" s="760">
        <v>272.85265514011144</v>
      </c>
      <c r="K51" s="760">
        <v>54.773483701348738</v>
      </c>
      <c r="L51" s="760">
        <v>43.577767388500391</v>
      </c>
      <c r="M51" s="760">
        <v>15.973058468335594</v>
      </c>
      <c r="N51" s="760">
        <v>604.40837330851002</v>
      </c>
      <c r="O51" s="760">
        <v>250.79723026003637</v>
      </c>
      <c r="P51" s="760">
        <v>119.56130273325</v>
      </c>
      <c r="Q51" s="760">
        <v>0</v>
      </c>
      <c r="R51" s="760">
        <v>66.833696934997548</v>
      </c>
      <c r="S51" s="760">
        <v>519.7418739481617</v>
      </c>
      <c r="T51" s="761">
        <v>534.35136912681128</v>
      </c>
      <c r="U51" s="599" t="s">
        <v>440</v>
      </c>
      <c r="V51" s="821"/>
    </row>
    <row r="52" spans="2:22" s="360" customFormat="1" ht="24.95" customHeight="1" x14ac:dyDescent="0.2">
      <c r="B52" s="587" t="s">
        <v>993</v>
      </c>
      <c r="C52" s="856">
        <v>467.06593437999999</v>
      </c>
      <c r="D52" s="843">
        <v>941.19385136999995</v>
      </c>
      <c r="E52" s="843">
        <v>2186.0663511900002</v>
      </c>
      <c r="F52" s="843">
        <v>2431.64715359</v>
      </c>
      <c r="G52" s="843">
        <v>5377.6007664399995</v>
      </c>
      <c r="H52" s="843">
        <v>4292.8994988038939</v>
      </c>
      <c r="I52" s="762">
        <v>602.11189204310188</v>
      </c>
      <c r="J52" s="760">
        <v>129.51092524361161</v>
      </c>
      <c r="K52" s="760">
        <v>575.46819945392303</v>
      </c>
      <c r="L52" s="760">
        <v>205.74040517575764</v>
      </c>
      <c r="M52" s="760">
        <v>154.63899176654297</v>
      </c>
      <c r="N52" s="760">
        <v>380.6506158732135</v>
      </c>
      <c r="O52" s="760">
        <v>710.58386390624526</v>
      </c>
      <c r="P52" s="760">
        <v>243.68356093180191</v>
      </c>
      <c r="Q52" s="760">
        <v>241.8196837857318</v>
      </c>
      <c r="R52" s="760">
        <v>245.78178815576072</v>
      </c>
      <c r="S52" s="760">
        <v>586.68583877841752</v>
      </c>
      <c r="T52" s="761">
        <v>216.22373368978614</v>
      </c>
      <c r="U52" s="599" t="s">
        <v>1061</v>
      </c>
      <c r="V52" s="821"/>
    </row>
    <row r="53" spans="2:22" s="360" customFormat="1" ht="24.95" customHeight="1" x14ac:dyDescent="0.2">
      <c r="B53" s="587" t="s">
        <v>995</v>
      </c>
      <c r="C53" s="856">
        <v>152.33810374000001</v>
      </c>
      <c r="D53" s="843">
        <v>912.24423361000004</v>
      </c>
      <c r="E53" s="843">
        <v>4127.8426618799995</v>
      </c>
      <c r="F53" s="843">
        <v>1424.7957897699998</v>
      </c>
      <c r="G53" s="843">
        <v>6410.6949274399994</v>
      </c>
      <c r="H53" s="843">
        <v>5536.9192301830262</v>
      </c>
      <c r="I53" s="762">
        <v>1380.849173662202</v>
      </c>
      <c r="J53" s="760">
        <v>574.56126793027124</v>
      </c>
      <c r="K53" s="760">
        <v>394.45884181517687</v>
      </c>
      <c r="L53" s="760">
        <v>417.57165848792744</v>
      </c>
      <c r="M53" s="760">
        <v>22.44432046006736</v>
      </c>
      <c r="N53" s="760">
        <v>5.8676072013236062</v>
      </c>
      <c r="O53" s="760">
        <v>97.168622349113946</v>
      </c>
      <c r="P53" s="760">
        <v>610.26223193487647</v>
      </c>
      <c r="Q53" s="760">
        <v>189.39374959257731</v>
      </c>
      <c r="R53" s="760">
        <v>496.66419112261576</v>
      </c>
      <c r="S53" s="760">
        <v>231.52928804068898</v>
      </c>
      <c r="T53" s="761">
        <v>1116.1482775861846</v>
      </c>
      <c r="U53" s="599" t="s">
        <v>1063</v>
      </c>
      <c r="V53" s="821"/>
    </row>
    <row r="54" spans="2:22" s="360" customFormat="1" ht="24.75" customHeight="1" x14ac:dyDescent="0.2">
      <c r="B54" s="587" t="s">
        <v>705</v>
      </c>
      <c r="C54" s="856">
        <v>292.25442054467726</v>
      </c>
      <c r="D54" s="843">
        <v>195.05253871999997</v>
      </c>
      <c r="E54" s="843">
        <v>875.28148883999995</v>
      </c>
      <c r="F54" s="843">
        <v>1866.7099010499999</v>
      </c>
      <c r="G54" s="843">
        <v>5097.5426579100003</v>
      </c>
      <c r="H54" s="843">
        <v>9003.9623848868505</v>
      </c>
      <c r="I54" s="762">
        <v>109.08637616251974</v>
      </c>
      <c r="J54" s="760">
        <v>103.38545454545455</v>
      </c>
      <c r="K54" s="760">
        <v>90</v>
      </c>
      <c r="L54" s="760">
        <v>1454.9531436324407</v>
      </c>
      <c r="M54" s="760">
        <v>828.51264811985027</v>
      </c>
      <c r="N54" s="760">
        <v>865.23869837541122</v>
      </c>
      <c r="O54" s="760">
        <v>1058.0362130948674</v>
      </c>
      <c r="P54" s="760">
        <v>1368.9066925007096</v>
      </c>
      <c r="Q54" s="760">
        <v>873.46077538545467</v>
      </c>
      <c r="R54" s="760">
        <v>1483.3545379508528</v>
      </c>
      <c r="S54" s="760">
        <v>769.02784511928996</v>
      </c>
      <c r="T54" s="761">
        <v>0</v>
      </c>
      <c r="U54" s="599" t="s">
        <v>707</v>
      </c>
      <c r="V54" s="821"/>
    </row>
    <row r="55" spans="2:22" s="360" customFormat="1" ht="24.95" customHeight="1" x14ac:dyDescent="0.2">
      <c r="B55" s="587" t="s">
        <v>1172</v>
      </c>
      <c r="C55" s="856">
        <v>2433.5897240894083</v>
      </c>
      <c r="D55" s="843">
        <v>987.37071532052335</v>
      </c>
      <c r="E55" s="843">
        <v>122.60984246</v>
      </c>
      <c r="F55" s="843">
        <v>353.43698071</v>
      </c>
      <c r="G55" s="843">
        <v>966.37606672226445</v>
      </c>
      <c r="H55" s="843">
        <v>1961.704260608318</v>
      </c>
      <c r="I55" s="762">
        <v>162.38285296998919</v>
      </c>
      <c r="J55" s="760">
        <v>70.07291704791453</v>
      </c>
      <c r="K55" s="760">
        <v>279.73230022500479</v>
      </c>
      <c r="L55" s="760">
        <v>266.54153689125576</v>
      </c>
      <c r="M55" s="760">
        <v>370.27690014809718</v>
      </c>
      <c r="N55" s="760">
        <v>84.764108197895453</v>
      </c>
      <c r="O55" s="760">
        <v>198.58119105464823</v>
      </c>
      <c r="P55" s="760">
        <v>34.420150312254684</v>
      </c>
      <c r="Q55" s="760">
        <v>133.92847264739663</v>
      </c>
      <c r="R55" s="760">
        <v>166.82544813283155</v>
      </c>
      <c r="S55" s="760">
        <v>56.592978004954702</v>
      </c>
      <c r="T55" s="761">
        <v>137.58540497607584</v>
      </c>
      <c r="U55" s="599" t="s">
        <v>1171</v>
      </c>
      <c r="V55" s="821"/>
    </row>
    <row r="56" spans="2:22" s="360" customFormat="1" ht="24.95" customHeight="1" x14ac:dyDescent="0.2">
      <c r="B56" s="587" t="s">
        <v>1173</v>
      </c>
      <c r="C56" s="856">
        <v>254.58272754000001</v>
      </c>
      <c r="D56" s="843">
        <v>239.52257434999999</v>
      </c>
      <c r="E56" s="843">
        <v>527.56028819999995</v>
      </c>
      <c r="F56" s="843">
        <v>996.71834746000013</v>
      </c>
      <c r="G56" s="843">
        <v>2552.0567926606282</v>
      </c>
      <c r="H56" s="843">
        <v>3895.110938268529</v>
      </c>
      <c r="I56" s="762">
        <v>147.97786455034438</v>
      </c>
      <c r="J56" s="760">
        <v>188.74165064425472</v>
      </c>
      <c r="K56" s="760">
        <v>30.714636196201614</v>
      </c>
      <c r="L56" s="760">
        <v>68.964976455385511</v>
      </c>
      <c r="M56" s="760">
        <v>132.29038357429079</v>
      </c>
      <c r="N56" s="760">
        <v>516.98588521146394</v>
      </c>
      <c r="O56" s="760">
        <v>555.07870364136204</v>
      </c>
      <c r="P56" s="760">
        <v>129.95164674031909</v>
      </c>
      <c r="Q56" s="760">
        <v>431.41633246121944</v>
      </c>
      <c r="R56" s="760">
        <v>470.3824643984176</v>
      </c>
      <c r="S56" s="760">
        <v>423.73373050235136</v>
      </c>
      <c r="T56" s="761">
        <v>798.87266389291813</v>
      </c>
      <c r="U56" s="599" t="s">
        <v>1176</v>
      </c>
      <c r="V56" s="821"/>
    </row>
    <row r="57" spans="2:22" s="360" customFormat="1" ht="24.95" customHeight="1" x14ac:dyDescent="0.2">
      <c r="B57" s="587" t="s">
        <v>362</v>
      </c>
      <c r="C57" s="856">
        <v>1383.997575780953</v>
      </c>
      <c r="D57" s="843">
        <v>4116.0819966399995</v>
      </c>
      <c r="E57" s="843">
        <v>8926.4373797000007</v>
      </c>
      <c r="F57" s="843">
        <v>8559.0091222300016</v>
      </c>
      <c r="G57" s="843">
        <v>15459.70171035</v>
      </c>
      <c r="H57" s="843">
        <v>15719.133260488183</v>
      </c>
      <c r="I57" s="762">
        <v>996.73581094195958</v>
      </c>
      <c r="J57" s="760">
        <v>654.03917048465564</v>
      </c>
      <c r="K57" s="760">
        <v>1146.2123341968843</v>
      </c>
      <c r="L57" s="760">
        <v>1708.4387825168014</v>
      </c>
      <c r="M57" s="760">
        <v>1858.624535640334</v>
      </c>
      <c r="N57" s="760">
        <v>1167.4270175058559</v>
      </c>
      <c r="O57" s="760">
        <v>1173.5602161894287</v>
      </c>
      <c r="P57" s="760">
        <v>664.75414828873829</v>
      </c>
      <c r="Q57" s="760">
        <v>1902.4326076066093</v>
      </c>
      <c r="R57" s="760">
        <v>1662.2826672967606</v>
      </c>
      <c r="S57" s="760">
        <v>1287.3069447639887</v>
      </c>
      <c r="T57" s="761">
        <v>1497.3190250561636</v>
      </c>
      <c r="U57" s="599" t="s">
        <v>363</v>
      </c>
      <c r="V57" s="821"/>
    </row>
    <row r="58" spans="2:22" s="360" customFormat="1" ht="24.95" customHeight="1" x14ac:dyDescent="0.2">
      <c r="B58" s="587" t="s">
        <v>1206</v>
      </c>
      <c r="C58" s="843">
        <v>124.96835011854925</v>
      </c>
      <c r="D58" s="843">
        <v>496.61132096000006</v>
      </c>
      <c r="E58" s="843">
        <v>281.79124990999998</v>
      </c>
      <c r="F58" s="843">
        <v>160.98373611000002</v>
      </c>
      <c r="G58" s="843">
        <v>952.67617350000012</v>
      </c>
      <c r="H58" s="843">
        <v>1184.9192740494086</v>
      </c>
      <c r="I58" s="1028">
        <v>0</v>
      </c>
      <c r="J58" s="1029">
        <v>0.49424387667946157</v>
      </c>
      <c r="K58" s="1029">
        <v>320.26595664462104</v>
      </c>
      <c r="L58" s="1029">
        <v>0</v>
      </c>
      <c r="M58" s="1029">
        <v>4.2856203649911295</v>
      </c>
      <c r="N58" s="1029">
        <v>0</v>
      </c>
      <c r="O58" s="1029">
        <v>174.83737246365666</v>
      </c>
      <c r="P58" s="1029">
        <v>0</v>
      </c>
      <c r="Q58" s="1029">
        <v>12.962776660102547</v>
      </c>
      <c r="R58" s="1029">
        <v>0.98253590475560904</v>
      </c>
      <c r="S58" s="1029">
        <v>192.51432524573804</v>
      </c>
      <c r="T58" s="1095">
        <v>478.57644288886416</v>
      </c>
      <c r="U58" s="599" t="s">
        <v>1207</v>
      </c>
      <c r="V58" s="821"/>
    </row>
    <row r="59" spans="2:22" s="360" customFormat="1" ht="24.95" customHeight="1" x14ac:dyDescent="0.2">
      <c r="B59" s="587" t="s">
        <v>1175</v>
      </c>
      <c r="C59" s="843">
        <v>529.76981953948996</v>
      </c>
      <c r="D59" s="843">
        <v>195.09131261000002</v>
      </c>
      <c r="E59" s="843">
        <v>300.69151522999999</v>
      </c>
      <c r="F59" s="843">
        <v>478.75041467</v>
      </c>
      <c r="G59" s="843">
        <v>88.176698869999996</v>
      </c>
      <c r="H59" s="843">
        <v>619.93334694952068</v>
      </c>
      <c r="I59" s="1028">
        <v>0</v>
      </c>
      <c r="J59" s="1029">
        <v>8.0918120037675774</v>
      </c>
      <c r="K59" s="1029">
        <v>0</v>
      </c>
      <c r="L59" s="1029">
        <v>0</v>
      </c>
      <c r="M59" s="1029">
        <v>0</v>
      </c>
      <c r="N59" s="1029">
        <v>0</v>
      </c>
      <c r="O59" s="1029">
        <v>0</v>
      </c>
      <c r="P59" s="1029">
        <v>241.229730051758</v>
      </c>
      <c r="Q59" s="1029">
        <v>0</v>
      </c>
      <c r="R59" s="1029">
        <v>0</v>
      </c>
      <c r="S59" s="1029">
        <v>0</v>
      </c>
      <c r="T59" s="1095">
        <v>370.61180489399504</v>
      </c>
      <c r="U59" s="599" t="s">
        <v>1178</v>
      </c>
      <c r="V59" s="821"/>
    </row>
    <row r="60" spans="2:22" s="360" customFormat="1" ht="24.95" customHeight="1" x14ac:dyDescent="0.2">
      <c r="B60" s="587" t="s">
        <v>455</v>
      </c>
      <c r="C60" s="843">
        <v>2468.7051338114379</v>
      </c>
      <c r="D60" s="843">
        <v>4373.686960340001</v>
      </c>
      <c r="E60" s="843">
        <v>142.53771856</v>
      </c>
      <c r="F60" s="843">
        <v>641.55726561000006</v>
      </c>
      <c r="G60" s="843">
        <v>6469.0230555400012</v>
      </c>
      <c r="H60" s="843">
        <v>2341.0260391839452</v>
      </c>
      <c r="I60" s="1028">
        <v>3.7450695512820515</v>
      </c>
      <c r="J60" s="1029">
        <v>881.04291699999999</v>
      </c>
      <c r="K60" s="1029">
        <v>92.499916047985494</v>
      </c>
      <c r="L60" s="1029">
        <v>1.9047541013265072</v>
      </c>
      <c r="M60" s="1029">
        <v>0.17574807441691723</v>
      </c>
      <c r="N60" s="1029">
        <v>426.6000831380594</v>
      </c>
      <c r="O60" s="1029">
        <v>501.92340008123563</v>
      </c>
      <c r="P60" s="1029">
        <v>0</v>
      </c>
      <c r="Q60" s="1029">
        <v>21.68000499457472</v>
      </c>
      <c r="R60" s="1029">
        <v>79.35495403552531</v>
      </c>
      <c r="S60" s="1029">
        <v>172.3275733503213</v>
      </c>
      <c r="T60" s="1095">
        <v>159.77161880921776</v>
      </c>
      <c r="U60" s="599" t="s">
        <v>446</v>
      </c>
      <c r="V60" s="821"/>
    </row>
    <row r="61" spans="2:22" s="360" customFormat="1" ht="24.95" customHeight="1" x14ac:dyDescent="0.2">
      <c r="B61" s="587" t="s">
        <v>997</v>
      </c>
      <c r="C61" s="843">
        <v>2.4676660799999999</v>
      </c>
      <c r="D61" s="843">
        <v>21.411217779999998</v>
      </c>
      <c r="E61" s="843">
        <v>28.789539460000007</v>
      </c>
      <c r="F61" s="843">
        <v>46.341892199999997</v>
      </c>
      <c r="G61" s="843">
        <v>58.500480009999997</v>
      </c>
      <c r="H61" s="843">
        <v>501.65443137918288</v>
      </c>
      <c r="I61" s="1028">
        <v>128.14848259355591</v>
      </c>
      <c r="J61" s="1029">
        <v>231.33965268200873</v>
      </c>
      <c r="K61" s="1029">
        <v>0</v>
      </c>
      <c r="L61" s="1029">
        <v>0</v>
      </c>
      <c r="M61" s="1029">
        <v>0</v>
      </c>
      <c r="N61" s="1029">
        <v>0</v>
      </c>
      <c r="O61" s="1029">
        <v>18.399999999999999</v>
      </c>
      <c r="P61" s="1029">
        <v>0</v>
      </c>
      <c r="Q61" s="1029">
        <v>0</v>
      </c>
      <c r="R61" s="1029">
        <v>56.748739412889833</v>
      </c>
      <c r="S61" s="1029">
        <v>57.751142903046883</v>
      </c>
      <c r="T61" s="1095">
        <v>9.2664137876815413</v>
      </c>
      <c r="U61" s="599" t="s">
        <v>1065</v>
      </c>
      <c r="V61" s="821"/>
    </row>
    <row r="62" spans="2:22" s="360" customFormat="1" ht="24.95" customHeight="1" x14ac:dyDescent="0.2">
      <c r="B62" s="587" t="s">
        <v>1891</v>
      </c>
      <c r="C62" s="843">
        <v>0</v>
      </c>
      <c r="D62" s="843">
        <v>729.88982999999996</v>
      </c>
      <c r="E62" s="843">
        <v>4635.2162032699998</v>
      </c>
      <c r="F62" s="843">
        <v>4957.8650238400005</v>
      </c>
      <c r="G62" s="843">
        <v>5094.3</v>
      </c>
      <c r="H62" s="843">
        <v>0</v>
      </c>
      <c r="I62" s="1028">
        <v>0</v>
      </c>
      <c r="J62" s="1029">
        <v>0</v>
      </c>
      <c r="K62" s="1029">
        <v>0</v>
      </c>
      <c r="L62" s="1029">
        <v>0</v>
      </c>
      <c r="M62" s="1029">
        <v>0</v>
      </c>
      <c r="N62" s="1029">
        <v>0</v>
      </c>
      <c r="O62" s="1029">
        <v>0</v>
      </c>
      <c r="P62" s="1029">
        <v>0</v>
      </c>
      <c r="Q62" s="1029">
        <v>0</v>
      </c>
      <c r="R62" s="1029">
        <v>0</v>
      </c>
      <c r="S62" s="1029">
        <v>0</v>
      </c>
      <c r="T62" s="1095">
        <v>0</v>
      </c>
      <c r="U62" s="599" t="s">
        <v>1892</v>
      </c>
      <c r="V62" s="821"/>
    </row>
    <row r="63" spans="2:22" s="360" customFormat="1" ht="24.75" customHeight="1" x14ac:dyDescent="0.2">
      <c r="B63" s="587" t="s">
        <v>996</v>
      </c>
      <c r="C63" s="843">
        <v>20.558621599999999</v>
      </c>
      <c r="D63" s="843">
        <v>25.464479460000003</v>
      </c>
      <c r="E63" s="843">
        <v>15.0656</v>
      </c>
      <c r="F63" s="843">
        <v>0</v>
      </c>
      <c r="G63" s="843">
        <v>10.355500800000002</v>
      </c>
      <c r="H63" s="843">
        <v>38400.858277619998</v>
      </c>
      <c r="I63" s="1028">
        <v>0</v>
      </c>
      <c r="J63" s="1029">
        <v>0</v>
      </c>
      <c r="K63" s="1029">
        <v>0</v>
      </c>
      <c r="L63" s="1029">
        <v>0</v>
      </c>
      <c r="M63" s="1029">
        <v>0</v>
      </c>
      <c r="N63" s="1029">
        <v>0</v>
      </c>
      <c r="O63" s="1029">
        <v>0</v>
      </c>
      <c r="P63" s="1029">
        <v>0</v>
      </c>
      <c r="Q63" s="1029">
        <v>0</v>
      </c>
      <c r="R63" s="1029">
        <v>38400.858277619998</v>
      </c>
      <c r="S63" s="1029">
        <v>0</v>
      </c>
      <c r="T63" s="1095">
        <v>0</v>
      </c>
      <c r="U63" s="599" t="s">
        <v>1064</v>
      </c>
      <c r="V63" s="821"/>
    </row>
    <row r="64" spans="2:22" s="360" customFormat="1" ht="24.95" customHeight="1" x14ac:dyDescent="0.2">
      <c r="B64" s="587" t="s">
        <v>26</v>
      </c>
      <c r="C64" s="843">
        <v>11987.059485225294</v>
      </c>
      <c r="D64" s="843">
        <v>11324.274247311743</v>
      </c>
      <c r="E64" s="843">
        <v>16864.409055960001</v>
      </c>
      <c r="F64" s="843">
        <v>20575.82220729001</v>
      </c>
      <c r="G64" s="843">
        <v>50025.899069967098</v>
      </c>
      <c r="H64" s="843">
        <v>47382.305639480022</v>
      </c>
      <c r="I64" s="1028">
        <v>3220.2105191142286</v>
      </c>
      <c r="J64" s="1029">
        <v>3290.4237795959452</v>
      </c>
      <c r="K64" s="1029">
        <v>3354.4223857125426</v>
      </c>
      <c r="L64" s="1029">
        <v>5497.9837348424098</v>
      </c>
      <c r="M64" s="1029">
        <v>4186.5165499709819</v>
      </c>
      <c r="N64" s="1029">
        <v>4335.0034386031621</v>
      </c>
      <c r="O64" s="1029">
        <v>3894.5638730179508</v>
      </c>
      <c r="P64" s="1029">
        <v>4112.8099018522726</v>
      </c>
      <c r="Q64" s="1029">
        <v>4253.3047332297938</v>
      </c>
      <c r="R64" s="1029">
        <v>3690.577786163668</v>
      </c>
      <c r="S64" s="1029">
        <v>3190.6850549155638</v>
      </c>
      <c r="T64" s="1095">
        <v>4355.8038824614978</v>
      </c>
      <c r="U64" s="599" t="s">
        <v>655</v>
      </c>
      <c r="V64" s="821"/>
    </row>
    <row r="65" spans="1:22" s="355" customFormat="1" ht="24.95" customHeight="1" x14ac:dyDescent="0.2">
      <c r="A65" s="360"/>
      <c r="B65" s="585" t="s">
        <v>850</v>
      </c>
      <c r="C65" s="842">
        <v>175794.84619393424</v>
      </c>
      <c r="D65" s="842">
        <v>210064.92042098078</v>
      </c>
      <c r="E65" s="842">
        <v>328518.90574620001</v>
      </c>
      <c r="F65" s="842">
        <v>351018.15943067998</v>
      </c>
      <c r="G65" s="842">
        <v>1047661.8465060123</v>
      </c>
      <c r="H65" s="842">
        <v>1138889.7727441241</v>
      </c>
      <c r="I65" s="953">
        <v>80507.644267777228</v>
      </c>
      <c r="J65" s="954">
        <v>88929.348493566096</v>
      </c>
      <c r="K65" s="954">
        <v>100954.16338521069</v>
      </c>
      <c r="L65" s="954">
        <v>103530.5932149678</v>
      </c>
      <c r="M65" s="954">
        <v>78403.629733477836</v>
      </c>
      <c r="N65" s="954">
        <v>70436.516549721535</v>
      </c>
      <c r="O65" s="954">
        <v>94105.819079594119</v>
      </c>
      <c r="P65" s="954">
        <v>70496.515424761979</v>
      </c>
      <c r="Q65" s="954">
        <v>97040.20737094013</v>
      </c>
      <c r="R65" s="954">
        <v>136744.44154370157</v>
      </c>
      <c r="S65" s="954">
        <v>100796.16400628918</v>
      </c>
      <c r="T65" s="956">
        <v>116944.72967411611</v>
      </c>
      <c r="U65" s="597" t="s">
        <v>331</v>
      </c>
      <c r="V65" s="821"/>
    </row>
    <row r="66" spans="1:22" s="254" customFormat="1" ht="24.95" customHeight="1" thickBot="1" x14ac:dyDescent="0.75">
      <c r="B66" s="654"/>
      <c r="C66" s="1625"/>
      <c r="D66" s="1625"/>
      <c r="E66" s="1625"/>
      <c r="F66" s="1625"/>
      <c r="G66" s="1625"/>
      <c r="H66" s="1625"/>
      <c r="I66" s="1626"/>
      <c r="J66" s="1627"/>
      <c r="K66" s="1627"/>
      <c r="L66" s="1627"/>
      <c r="M66" s="1627"/>
      <c r="N66" s="1627"/>
      <c r="O66" s="1627"/>
      <c r="P66" s="1627"/>
      <c r="Q66" s="1627"/>
      <c r="R66" s="1627"/>
      <c r="S66" s="1627"/>
      <c r="T66" s="1628"/>
      <c r="U66" s="1629"/>
    </row>
    <row r="67" spans="1:22" ht="9" customHeight="1" thickTop="1" x14ac:dyDescent="0.5">
      <c r="B67" s="125"/>
      <c r="C67" s="55"/>
      <c r="D67" s="55"/>
      <c r="E67" s="55"/>
      <c r="F67" s="55"/>
      <c r="G67" s="55"/>
      <c r="H67" s="55"/>
      <c r="I67" s="55"/>
      <c r="J67" s="55"/>
      <c r="K67" s="55"/>
      <c r="L67" s="55"/>
      <c r="M67" s="55"/>
      <c r="N67" s="55"/>
      <c r="O67" s="55"/>
      <c r="P67" s="55"/>
      <c r="Q67" s="55"/>
      <c r="R67" s="55"/>
      <c r="S67" s="55"/>
      <c r="T67" s="55"/>
      <c r="U67" s="126"/>
    </row>
    <row r="68" spans="1:22" s="330" customFormat="1" ht="18.75" customHeight="1" x14ac:dyDescent="0.5">
      <c r="B68" s="330" t="s">
        <v>1747</v>
      </c>
      <c r="U68" s="330" t="s">
        <v>1748</v>
      </c>
    </row>
    <row r="69" spans="1:22" ht="21.75" x14ac:dyDescent="0.5">
      <c r="B69" s="45"/>
      <c r="C69" s="55"/>
      <c r="D69" s="55"/>
      <c r="E69" s="55"/>
      <c r="F69" s="55"/>
      <c r="G69" s="55"/>
      <c r="H69" s="55"/>
      <c r="I69" s="55"/>
      <c r="J69" s="55"/>
      <c r="K69" s="55"/>
      <c r="L69" s="55"/>
      <c r="M69" s="55"/>
      <c r="N69" s="55"/>
      <c r="O69" s="55"/>
      <c r="P69" s="55"/>
      <c r="Q69" s="55"/>
      <c r="R69" s="55"/>
      <c r="S69" s="55"/>
      <c r="T69" s="55"/>
      <c r="U69" s="45"/>
    </row>
    <row r="70" spans="1:22" ht="21.75" x14ac:dyDescent="0.5">
      <c r="B70" s="45"/>
      <c r="C70" s="55"/>
      <c r="D70" s="55"/>
      <c r="E70" s="55"/>
      <c r="F70" s="55"/>
      <c r="G70" s="55"/>
      <c r="H70" s="55"/>
      <c r="I70" s="55"/>
      <c r="J70" s="55"/>
      <c r="K70" s="55"/>
      <c r="L70" s="55"/>
      <c r="M70" s="55"/>
      <c r="N70" s="55"/>
      <c r="O70" s="55"/>
      <c r="P70" s="55"/>
      <c r="Q70" s="55"/>
      <c r="R70" s="55"/>
      <c r="S70" s="55"/>
      <c r="T70" s="55"/>
      <c r="U70" s="45"/>
    </row>
    <row r="71" spans="1:22" ht="21.75" x14ac:dyDescent="0.5">
      <c r="B71" s="45"/>
      <c r="C71" s="55"/>
      <c r="D71" s="55"/>
      <c r="E71" s="55"/>
      <c r="F71" s="55"/>
      <c r="G71" s="55"/>
      <c r="H71" s="55"/>
      <c r="I71" s="55"/>
      <c r="J71" s="55"/>
      <c r="K71" s="55"/>
      <c r="L71" s="55"/>
      <c r="M71" s="55"/>
      <c r="N71" s="55"/>
      <c r="O71" s="55"/>
      <c r="P71" s="55"/>
      <c r="Q71" s="55"/>
      <c r="R71" s="55"/>
      <c r="S71" s="55"/>
      <c r="T71" s="55"/>
      <c r="U71" s="45"/>
    </row>
    <row r="72" spans="1:22" ht="21.75" x14ac:dyDescent="0.5">
      <c r="B72" s="53"/>
      <c r="C72" s="54"/>
      <c r="D72" s="54"/>
      <c r="E72" s="54"/>
      <c r="F72" s="54"/>
      <c r="G72" s="54"/>
      <c r="H72" s="54"/>
      <c r="I72" s="54"/>
      <c r="J72" s="54"/>
      <c r="K72" s="54"/>
      <c r="L72" s="54"/>
      <c r="M72" s="54"/>
      <c r="N72" s="54"/>
      <c r="O72" s="54"/>
      <c r="P72" s="54"/>
      <c r="Q72" s="54"/>
      <c r="R72" s="54"/>
      <c r="S72" s="54"/>
      <c r="T72" s="54"/>
      <c r="U72" s="53"/>
    </row>
    <row r="73" spans="1:22" x14ac:dyDescent="0.35">
      <c r="C73" s="106"/>
      <c r="D73" s="106"/>
      <c r="E73" s="106"/>
      <c r="F73" s="106"/>
      <c r="G73" s="106"/>
      <c r="H73" s="106"/>
      <c r="I73" s="106"/>
      <c r="J73" s="106"/>
      <c r="K73" s="106"/>
      <c r="L73" s="106"/>
      <c r="M73" s="106"/>
      <c r="N73" s="106"/>
      <c r="O73" s="106"/>
      <c r="P73" s="106"/>
      <c r="Q73" s="106"/>
      <c r="R73" s="106"/>
      <c r="S73" s="106"/>
      <c r="T73" s="106"/>
    </row>
  </sheetData>
  <mergeCells count="12">
    <mergeCell ref="L9:T9"/>
    <mergeCell ref="B9:B11"/>
    <mergeCell ref="D9:D11"/>
    <mergeCell ref="I9:K9"/>
    <mergeCell ref="L4:U4"/>
    <mergeCell ref="B4:K4"/>
    <mergeCell ref="C9:C11"/>
    <mergeCell ref="U9:U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&amp;P+47 -</oddFooter>
  </headerFooter>
  <colBreaks count="1" manualBreakCount="1">
    <brk id="11" max="68"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9"/>
  <dimension ref="A1:U68"/>
  <sheetViews>
    <sheetView rightToLeft="1" view="pageBreakPreview" zoomScale="50" zoomScaleNormal="50" zoomScaleSheetLayoutView="50" workbookViewId="0"/>
  </sheetViews>
  <sheetFormatPr defaultRowHeight="15" x14ac:dyDescent="0.35"/>
  <cols>
    <col min="1" max="1" width="7.140625" style="47" customWidth="1"/>
    <col min="2" max="2" width="62.85546875" style="47" customWidth="1"/>
    <col min="3" max="20" width="15.28515625" style="47" customWidth="1"/>
    <col min="21" max="21" width="63.140625" style="47" customWidth="1"/>
    <col min="22" max="16384" width="9.140625" style="47"/>
  </cols>
  <sheetData>
    <row r="1" spans="1:21" s="5" customFormat="1" ht="16.5" customHeight="1" x14ac:dyDescent="0.65">
      <c r="B1" s="2"/>
      <c r="C1" s="2"/>
      <c r="D1" s="2"/>
      <c r="E1" s="2"/>
      <c r="F1" s="2"/>
      <c r="G1" s="2"/>
      <c r="H1" s="2"/>
      <c r="I1" s="2"/>
      <c r="J1" s="2"/>
      <c r="K1" s="2"/>
      <c r="L1" s="2"/>
      <c r="M1" s="2"/>
      <c r="N1" s="2"/>
      <c r="O1" s="2"/>
      <c r="P1" s="2"/>
      <c r="Q1" s="2"/>
      <c r="R1" s="2"/>
      <c r="S1" s="2"/>
      <c r="T1" s="2"/>
      <c r="U1" s="2"/>
    </row>
    <row r="2" spans="1:21" s="5" customFormat="1" ht="16.5" customHeight="1" x14ac:dyDescent="0.65">
      <c r="B2" s="2"/>
      <c r="C2" s="2"/>
      <c r="D2" s="2"/>
      <c r="E2" s="2"/>
      <c r="F2" s="2"/>
      <c r="G2" s="2"/>
      <c r="H2" s="2"/>
      <c r="I2" s="2"/>
      <c r="J2" s="2"/>
      <c r="K2" s="2"/>
      <c r="L2" s="2"/>
      <c r="M2" s="2"/>
      <c r="N2" s="2"/>
      <c r="O2" s="2"/>
      <c r="P2" s="2"/>
      <c r="Q2" s="2"/>
      <c r="R2" s="2"/>
      <c r="S2" s="2"/>
      <c r="T2" s="2"/>
      <c r="U2" s="2"/>
    </row>
    <row r="3" spans="1:21" s="5" customFormat="1" ht="16.5" customHeight="1" x14ac:dyDescent="0.65">
      <c r="B3" s="2"/>
      <c r="C3" s="2"/>
      <c r="D3" s="2"/>
      <c r="E3" s="2"/>
      <c r="F3" s="2"/>
      <c r="G3" s="2"/>
      <c r="H3" s="2"/>
      <c r="I3" s="2"/>
      <c r="J3" s="2"/>
      <c r="K3" s="2"/>
      <c r="L3" s="2"/>
      <c r="M3" s="2"/>
      <c r="N3" s="2"/>
      <c r="O3" s="2"/>
      <c r="P3" s="2"/>
      <c r="Q3" s="2"/>
      <c r="R3" s="2"/>
      <c r="S3" s="2"/>
      <c r="T3" s="2"/>
      <c r="U3" s="2"/>
    </row>
    <row r="4" spans="1:21" s="124" customFormat="1" ht="36.75" x14ac:dyDescent="0.85">
      <c r="B4" s="1749" t="s">
        <v>1854</v>
      </c>
      <c r="C4" s="1749"/>
      <c r="D4" s="1749"/>
      <c r="E4" s="1749"/>
      <c r="F4" s="1749"/>
      <c r="G4" s="1749"/>
      <c r="H4" s="1749"/>
      <c r="I4" s="1749"/>
      <c r="J4" s="1749"/>
      <c r="K4" s="1749"/>
      <c r="L4" s="1749" t="s">
        <v>1855</v>
      </c>
      <c r="M4" s="1749"/>
      <c r="N4" s="1749"/>
      <c r="O4" s="1749"/>
      <c r="P4" s="1749"/>
      <c r="Q4" s="1749"/>
      <c r="R4" s="1749"/>
      <c r="S4" s="1749"/>
      <c r="T4" s="1749"/>
      <c r="U4" s="1749"/>
    </row>
    <row r="5" spans="1:21" s="75" customFormat="1" ht="16.5" customHeight="1" x14ac:dyDescent="0.65">
      <c r="B5" s="74"/>
      <c r="C5" s="74"/>
      <c r="D5" s="74"/>
      <c r="E5" s="74"/>
      <c r="F5" s="74"/>
      <c r="G5" s="74"/>
      <c r="H5" s="74"/>
      <c r="I5" s="74"/>
      <c r="J5" s="74"/>
      <c r="K5" s="74"/>
      <c r="L5" s="74"/>
      <c r="M5" s="74"/>
      <c r="N5" s="74"/>
      <c r="O5" s="74"/>
      <c r="P5" s="74"/>
      <c r="Q5" s="74"/>
      <c r="R5" s="74"/>
      <c r="S5" s="74"/>
      <c r="T5" s="74"/>
      <c r="U5" s="74"/>
    </row>
    <row r="6" spans="1:21" s="75" customFormat="1" ht="16.5" customHeight="1" x14ac:dyDescent="0.65">
      <c r="B6" s="74"/>
      <c r="C6" s="74"/>
      <c r="D6" s="74"/>
      <c r="E6" s="74"/>
      <c r="F6" s="74"/>
      <c r="G6" s="74"/>
      <c r="H6" s="74"/>
      <c r="I6" s="74"/>
      <c r="J6" s="74"/>
      <c r="K6" s="74"/>
      <c r="L6" s="74"/>
      <c r="M6" s="74"/>
      <c r="N6" s="74"/>
      <c r="O6" s="74"/>
      <c r="P6" s="74"/>
      <c r="Q6" s="74"/>
      <c r="R6" s="74"/>
      <c r="S6" s="74"/>
      <c r="T6" s="74"/>
      <c r="U6" s="74"/>
    </row>
    <row r="7" spans="1:21" s="412" customFormat="1" ht="22.5" x14ac:dyDescent="0.5">
      <c r="B7" s="1655" t="s">
        <v>1718</v>
      </c>
      <c r="I7" s="466"/>
      <c r="J7" s="466"/>
      <c r="K7" s="466"/>
      <c r="L7" s="466"/>
      <c r="M7" s="466"/>
      <c r="N7" s="466"/>
      <c r="O7" s="466"/>
      <c r="P7" s="466"/>
      <c r="Q7" s="466"/>
      <c r="R7" s="466"/>
      <c r="S7" s="466"/>
      <c r="T7" s="466"/>
      <c r="U7" s="225" t="s">
        <v>1722</v>
      </c>
    </row>
    <row r="8" spans="1:21" s="75" customFormat="1" ht="12" customHeight="1" thickBot="1" x14ac:dyDescent="0.7">
      <c r="B8" s="74"/>
      <c r="C8" s="74"/>
      <c r="D8" s="74"/>
      <c r="E8" s="74"/>
      <c r="F8" s="74"/>
      <c r="G8" s="74"/>
      <c r="H8" s="74"/>
      <c r="I8" s="74"/>
      <c r="J8" s="74"/>
      <c r="K8" s="74"/>
      <c r="L8" s="74"/>
      <c r="M8" s="74"/>
      <c r="N8" s="74"/>
      <c r="O8" s="74"/>
      <c r="P8" s="74"/>
      <c r="Q8" s="74"/>
      <c r="R8" s="74"/>
      <c r="S8" s="74"/>
      <c r="T8" s="74"/>
      <c r="U8" s="74"/>
    </row>
    <row r="9" spans="1:21" s="823" customFormat="1" ht="24.95" customHeight="1" thickTop="1" x14ac:dyDescent="0.2">
      <c r="A9" s="360"/>
      <c r="B9" s="1953" t="s">
        <v>883</v>
      </c>
      <c r="C9" s="1736">
        <v>2014</v>
      </c>
      <c r="D9" s="1736" t="s">
        <v>1882</v>
      </c>
      <c r="E9" s="1736" t="s">
        <v>1884</v>
      </c>
      <c r="F9" s="1736" t="s">
        <v>1574</v>
      </c>
      <c r="G9" s="1736">
        <v>2018</v>
      </c>
      <c r="H9" s="1736">
        <v>2019</v>
      </c>
      <c r="I9" s="1763">
        <v>2019</v>
      </c>
      <c r="J9" s="1764"/>
      <c r="K9" s="1764"/>
      <c r="L9" s="1761">
        <v>2019</v>
      </c>
      <c r="M9" s="1761"/>
      <c r="N9" s="1761"/>
      <c r="O9" s="1761"/>
      <c r="P9" s="1761"/>
      <c r="Q9" s="1761"/>
      <c r="R9" s="1761"/>
      <c r="S9" s="1761"/>
      <c r="T9" s="1762"/>
      <c r="U9" s="1950" t="s">
        <v>882</v>
      </c>
    </row>
    <row r="10" spans="1:21" s="360" customFormat="1" ht="24.95" customHeight="1" x14ac:dyDescent="0.2">
      <c r="B10" s="1954"/>
      <c r="C10" s="1737"/>
      <c r="D10" s="1737"/>
      <c r="E10" s="1737"/>
      <c r="F10" s="1737"/>
      <c r="G10" s="1737"/>
      <c r="H10" s="1737"/>
      <c r="I10" s="362" t="s">
        <v>372</v>
      </c>
      <c r="J10" s="363" t="s">
        <v>373</v>
      </c>
      <c r="K10" s="363" t="s">
        <v>374</v>
      </c>
      <c r="L10" s="363" t="s">
        <v>375</v>
      </c>
      <c r="M10" s="363" t="s">
        <v>376</v>
      </c>
      <c r="N10" s="363" t="s">
        <v>366</v>
      </c>
      <c r="O10" s="363" t="s">
        <v>367</v>
      </c>
      <c r="P10" s="363" t="s">
        <v>368</v>
      </c>
      <c r="Q10" s="363" t="s">
        <v>369</v>
      </c>
      <c r="R10" s="363" t="s">
        <v>370</v>
      </c>
      <c r="S10" s="363" t="s">
        <v>371</v>
      </c>
      <c r="T10" s="364" t="s">
        <v>1466</v>
      </c>
      <c r="U10" s="1951"/>
    </row>
    <row r="11" spans="1:21" s="1360" customFormat="1" ht="24.95" customHeight="1" x14ac:dyDescent="0.2">
      <c r="A11" s="360"/>
      <c r="B11" s="1955"/>
      <c r="C11" s="1738"/>
      <c r="D11" s="1738"/>
      <c r="E11" s="1738"/>
      <c r="F11" s="1738"/>
      <c r="G11" s="1738"/>
      <c r="H11" s="1738"/>
      <c r="I11" s="365" t="s">
        <v>669</v>
      </c>
      <c r="J11" s="366" t="s">
        <v>149</v>
      </c>
      <c r="K11" s="366" t="s">
        <v>150</v>
      </c>
      <c r="L11" s="366" t="s">
        <v>151</v>
      </c>
      <c r="M11" s="366" t="s">
        <v>365</v>
      </c>
      <c r="N11" s="366" t="s">
        <v>663</v>
      </c>
      <c r="O11" s="366" t="s">
        <v>664</v>
      </c>
      <c r="P11" s="366" t="s">
        <v>665</v>
      </c>
      <c r="Q11" s="366" t="s">
        <v>666</v>
      </c>
      <c r="R11" s="366" t="s">
        <v>667</v>
      </c>
      <c r="S11" s="366" t="s">
        <v>668</v>
      </c>
      <c r="T11" s="367" t="s">
        <v>662</v>
      </c>
      <c r="U11" s="1952"/>
    </row>
    <row r="12" spans="1:21" s="360" customFormat="1" ht="15" customHeight="1" x14ac:dyDescent="0.2">
      <c r="B12" s="854"/>
      <c r="C12" s="652"/>
      <c r="D12" s="652"/>
      <c r="E12" s="653"/>
      <c r="F12" s="652"/>
      <c r="G12" s="653"/>
      <c r="H12" s="652"/>
      <c r="I12" s="1038"/>
      <c r="J12" s="1039"/>
      <c r="K12" s="1039"/>
      <c r="L12" s="1039"/>
      <c r="M12" s="1039"/>
      <c r="N12" s="1039"/>
      <c r="O12" s="1039"/>
      <c r="P12" s="1039"/>
      <c r="Q12" s="1039"/>
      <c r="R12" s="1039"/>
      <c r="S12" s="1039"/>
      <c r="T12" s="1040"/>
      <c r="U12" s="820"/>
    </row>
    <row r="13" spans="1:21" s="1348" customFormat="1" ht="24.95" customHeight="1" x14ac:dyDescent="0.2">
      <c r="B13" s="1357" t="s">
        <v>263</v>
      </c>
      <c r="C13" s="1276"/>
      <c r="D13" s="1276"/>
      <c r="E13" s="1361"/>
      <c r="F13" s="1276"/>
      <c r="G13" s="1361"/>
      <c r="H13" s="1276"/>
      <c r="I13" s="1278"/>
      <c r="J13" s="1277"/>
      <c r="K13" s="1277"/>
      <c r="L13" s="1277"/>
      <c r="M13" s="1277"/>
      <c r="N13" s="1277"/>
      <c r="O13" s="1277"/>
      <c r="P13" s="1277"/>
      <c r="Q13" s="1277"/>
      <c r="R13" s="1277"/>
      <c r="S13" s="1277"/>
      <c r="T13" s="1279"/>
      <c r="U13" s="827" t="s">
        <v>22</v>
      </c>
    </row>
    <row r="14" spans="1:21" s="360" customFormat="1" ht="15" customHeight="1" x14ac:dyDescent="0.2">
      <c r="B14" s="1371"/>
      <c r="C14" s="652"/>
      <c r="D14" s="652"/>
      <c r="E14" s="653"/>
      <c r="F14" s="652"/>
      <c r="G14" s="653"/>
      <c r="H14" s="652"/>
      <c r="I14" s="1038"/>
      <c r="J14" s="1039"/>
      <c r="K14" s="1039"/>
      <c r="L14" s="1039"/>
      <c r="M14" s="1039"/>
      <c r="N14" s="1039"/>
      <c r="O14" s="1039"/>
      <c r="P14" s="1039"/>
      <c r="Q14" s="1039"/>
      <c r="R14" s="1039"/>
      <c r="S14" s="1039"/>
      <c r="T14" s="1040"/>
      <c r="U14" s="828"/>
    </row>
    <row r="15" spans="1:21" s="360" customFormat="1" ht="24.95" customHeight="1" x14ac:dyDescent="0.2">
      <c r="B15" s="587" t="s">
        <v>201</v>
      </c>
      <c r="C15" s="843">
        <v>372181.75933015998</v>
      </c>
      <c r="D15" s="843">
        <v>276432.99184453668</v>
      </c>
      <c r="E15" s="843">
        <v>359662.07820836001</v>
      </c>
      <c r="F15" s="843">
        <v>497406.76849713991</v>
      </c>
      <c r="G15" s="1368">
        <v>543158.59661349014</v>
      </c>
      <c r="H15" s="843">
        <v>503092.20965070004</v>
      </c>
      <c r="I15" s="1028">
        <v>27857.058006199997</v>
      </c>
      <c r="J15" s="1029">
        <v>39258.061696249992</v>
      </c>
      <c r="K15" s="1029">
        <v>52578.583503249982</v>
      </c>
      <c r="L15" s="1029">
        <v>50246.7570338</v>
      </c>
      <c r="M15" s="1029">
        <v>43608.215661040027</v>
      </c>
      <c r="N15" s="1029">
        <v>40725.231698640004</v>
      </c>
      <c r="O15" s="1029">
        <v>48766.946580080003</v>
      </c>
      <c r="P15" s="1029">
        <v>39980.060836240016</v>
      </c>
      <c r="Q15" s="1029">
        <v>39555.77757418</v>
      </c>
      <c r="R15" s="1029">
        <v>38537.766420749977</v>
      </c>
      <c r="S15" s="1029">
        <v>39575.821042360003</v>
      </c>
      <c r="T15" s="1095">
        <v>42401.929597910013</v>
      </c>
      <c r="U15" s="828" t="s">
        <v>1208</v>
      </c>
    </row>
    <row r="16" spans="1:21" s="360" customFormat="1" ht="24.95" customHeight="1" x14ac:dyDescent="0.2">
      <c r="B16" s="587" t="s">
        <v>1048</v>
      </c>
      <c r="C16" s="843">
        <v>284108.91592130996</v>
      </c>
      <c r="D16" s="843">
        <v>257182.83065107997</v>
      </c>
      <c r="E16" s="843">
        <v>490178.32091532007</v>
      </c>
      <c r="F16" s="843">
        <v>533306.7150553239</v>
      </c>
      <c r="G16" s="1368">
        <v>580698.66186097614</v>
      </c>
      <c r="H16" s="843">
        <v>665654.10360858205</v>
      </c>
      <c r="I16" s="1028">
        <v>41799.68164916995</v>
      </c>
      <c r="J16" s="1029">
        <v>47977.87373104001</v>
      </c>
      <c r="K16" s="1029">
        <v>60265.790312629906</v>
      </c>
      <c r="L16" s="1029">
        <v>53372.022468880052</v>
      </c>
      <c r="M16" s="1029">
        <v>60328.93186187205</v>
      </c>
      <c r="N16" s="1029">
        <v>62522.444558669966</v>
      </c>
      <c r="O16" s="1029">
        <v>64798.445819489934</v>
      </c>
      <c r="P16" s="1029">
        <v>51029.79117816002</v>
      </c>
      <c r="Q16" s="1029">
        <v>64847.523793760054</v>
      </c>
      <c r="R16" s="1029">
        <v>52299.764609700105</v>
      </c>
      <c r="S16" s="1029">
        <v>55382.539399819951</v>
      </c>
      <c r="T16" s="1095">
        <v>51029.294225390047</v>
      </c>
      <c r="U16" s="828" t="s">
        <v>25</v>
      </c>
    </row>
    <row r="17" spans="2:21" s="360" customFormat="1" ht="24.95" customHeight="1" x14ac:dyDescent="0.2">
      <c r="B17" s="587" t="s">
        <v>787</v>
      </c>
      <c r="C17" s="843">
        <v>165578.07003746001</v>
      </c>
      <c r="D17" s="843">
        <v>203667.49835783005</v>
      </c>
      <c r="E17" s="843">
        <v>239292.79499693002</v>
      </c>
      <c r="F17" s="843">
        <v>298663.15433607</v>
      </c>
      <c r="G17" s="1368">
        <v>289529.04990557994</v>
      </c>
      <c r="H17" s="843">
        <v>351728.05428077996</v>
      </c>
      <c r="I17" s="1028">
        <v>22689.184478340001</v>
      </c>
      <c r="J17" s="1029">
        <v>86738.589992880006</v>
      </c>
      <c r="K17" s="1029">
        <v>18884.474643040001</v>
      </c>
      <c r="L17" s="1029">
        <v>23225.867044670002</v>
      </c>
      <c r="M17" s="1029">
        <v>25831.17928737</v>
      </c>
      <c r="N17" s="1029">
        <v>18145.566352319998</v>
      </c>
      <c r="O17" s="1029">
        <v>23353.32832814</v>
      </c>
      <c r="P17" s="1029">
        <v>20663.942994629997</v>
      </c>
      <c r="Q17" s="1029">
        <v>36953.737321900007</v>
      </c>
      <c r="R17" s="1029">
        <v>34038.025519499999</v>
      </c>
      <c r="S17" s="1029">
        <v>18762.146322309996</v>
      </c>
      <c r="T17" s="1095">
        <v>22442.011995680001</v>
      </c>
      <c r="U17" s="828" t="s">
        <v>825</v>
      </c>
    </row>
    <row r="18" spans="2:21" s="360" customFormat="1" ht="24.95" customHeight="1" x14ac:dyDescent="0.2">
      <c r="B18" s="587" t="s">
        <v>723</v>
      </c>
      <c r="C18" s="843">
        <v>145601.02726619999</v>
      </c>
      <c r="D18" s="843">
        <v>138727.60439095332</v>
      </c>
      <c r="E18" s="843">
        <v>249172.20564862</v>
      </c>
      <c r="F18" s="843">
        <v>221057.75167102</v>
      </c>
      <c r="G18" s="1368">
        <v>305293.79237504001</v>
      </c>
      <c r="H18" s="843">
        <v>198649.3506799</v>
      </c>
      <c r="I18" s="1028">
        <v>20828.761742400002</v>
      </c>
      <c r="J18" s="1029">
        <v>12697.983151849998</v>
      </c>
      <c r="K18" s="1029">
        <v>16904.42346722</v>
      </c>
      <c r="L18" s="1029">
        <v>28006.657230340003</v>
      </c>
      <c r="M18" s="1029">
        <v>18831.510725460001</v>
      </c>
      <c r="N18" s="1029">
        <v>11600.67815349</v>
      </c>
      <c r="O18" s="1029">
        <v>16834.915564229999</v>
      </c>
      <c r="P18" s="1029">
        <v>16325.250289859996</v>
      </c>
      <c r="Q18" s="1029">
        <v>11430.85175016</v>
      </c>
      <c r="R18" s="1029">
        <v>15678.373066670001</v>
      </c>
      <c r="S18" s="1029">
        <v>13312.637878559999</v>
      </c>
      <c r="T18" s="1095">
        <v>16197.307659660002</v>
      </c>
      <c r="U18" s="828" t="s">
        <v>675</v>
      </c>
    </row>
    <row r="19" spans="2:21" s="360" customFormat="1" ht="24.95" customHeight="1" x14ac:dyDescent="0.2">
      <c r="B19" s="587" t="s">
        <v>676</v>
      </c>
      <c r="C19" s="843">
        <v>4319.7703419099998</v>
      </c>
      <c r="D19" s="843">
        <v>2850.5420779299993</v>
      </c>
      <c r="E19" s="843">
        <v>4244.0028830699994</v>
      </c>
      <c r="F19" s="843">
        <v>10325.6960917</v>
      </c>
      <c r="G19" s="1368">
        <v>9887.3172841200012</v>
      </c>
      <c r="H19" s="843">
        <v>8638.0172793500005</v>
      </c>
      <c r="I19" s="1028">
        <v>911.47115939999992</v>
      </c>
      <c r="J19" s="1029">
        <v>796.44785623000007</v>
      </c>
      <c r="K19" s="1029">
        <v>553.24359343000003</v>
      </c>
      <c r="L19" s="1029">
        <v>813.59567321999987</v>
      </c>
      <c r="M19" s="1029">
        <v>742.52545919000011</v>
      </c>
      <c r="N19" s="1029">
        <v>587.84811698999999</v>
      </c>
      <c r="O19" s="1029">
        <v>1112.3494748300002</v>
      </c>
      <c r="P19" s="1029">
        <v>582.82737281999994</v>
      </c>
      <c r="Q19" s="1029">
        <v>782.67964152000013</v>
      </c>
      <c r="R19" s="1029">
        <v>322.85983923999999</v>
      </c>
      <c r="S19" s="1029">
        <v>878.41565447999994</v>
      </c>
      <c r="T19" s="1095">
        <v>553.75343799999996</v>
      </c>
      <c r="U19" s="828" t="s">
        <v>788</v>
      </c>
    </row>
    <row r="20" spans="2:21" s="360" customFormat="1" ht="24.95" customHeight="1" x14ac:dyDescent="0.2">
      <c r="B20" s="587" t="s">
        <v>872</v>
      </c>
      <c r="C20" s="843">
        <v>591056.03198764997</v>
      </c>
      <c r="D20" s="843">
        <v>618478.96572707</v>
      </c>
      <c r="E20" s="843">
        <v>895922.94846465997</v>
      </c>
      <c r="F20" s="843">
        <v>1459162.1176638799</v>
      </c>
      <c r="G20" s="1368">
        <v>1279201.2175320932</v>
      </c>
      <c r="H20" s="843">
        <v>1254907.6228575946</v>
      </c>
      <c r="I20" s="1028">
        <v>74555.383795950023</v>
      </c>
      <c r="J20" s="1029">
        <v>58491.616739450023</v>
      </c>
      <c r="K20" s="1029">
        <v>58336.820522040012</v>
      </c>
      <c r="L20" s="1029">
        <v>89248.0284484</v>
      </c>
      <c r="M20" s="1029">
        <v>165047.10003620005</v>
      </c>
      <c r="N20" s="1029">
        <v>77801.213544515718</v>
      </c>
      <c r="O20" s="1029">
        <v>178846.91932320539</v>
      </c>
      <c r="P20" s="1029">
        <v>93399.216231073384</v>
      </c>
      <c r="Q20" s="1029">
        <v>137859.93644466004</v>
      </c>
      <c r="R20" s="1029">
        <v>138794.49986821003</v>
      </c>
      <c r="S20" s="1029">
        <v>73819.109057209993</v>
      </c>
      <c r="T20" s="1095">
        <v>108707.77884667998</v>
      </c>
      <c r="U20" s="828" t="s">
        <v>677</v>
      </c>
    </row>
    <row r="21" spans="2:21" s="355" customFormat="1" ht="24.95" customHeight="1" x14ac:dyDescent="0.2">
      <c r="B21" s="585" t="s">
        <v>850</v>
      </c>
      <c r="C21" s="842">
        <v>1562845.5748846899</v>
      </c>
      <c r="D21" s="842">
        <v>1497340.4330493999</v>
      </c>
      <c r="E21" s="842">
        <v>2238472.3511169599</v>
      </c>
      <c r="F21" s="842">
        <v>3019922.2033151337</v>
      </c>
      <c r="G21" s="842">
        <v>3007768.6355712996</v>
      </c>
      <c r="H21" s="842">
        <v>2982669.358356907</v>
      </c>
      <c r="I21" s="953">
        <v>188641.54083145998</v>
      </c>
      <c r="J21" s="954">
        <v>245960.57316770003</v>
      </c>
      <c r="K21" s="954">
        <v>207523.33604160993</v>
      </c>
      <c r="L21" s="954">
        <v>244912.92789931005</v>
      </c>
      <c r="M21" s="954">
        <v>314389.46303113212</v>
      </c>
      <c r="N21" s="954">
        <v>211382.98242462569</v>
      </c>
      <c r="O21" s="954">
        <v>333712.90508997533</v>
      </c>
      <c r="P21" s="954">
        <v>221981.08890278341</v>
      </c>
      <c r="Q21" s="954">
        <v>291430.50652618008</v>
      </c>
      <c r="R21" s="954">
        <v>279671.28932407009</v>
      </c>
      <c r="S21" s="954">
        <v>201730.66935473995</v>
      </c>
      <c r="T21" s="956">
        <v>241332.07576332008</v>
      </c>
      <c r="U21" s="701" t="s">
        <v>331</v>
      </c>
    </row>
    <row r="22" spans="2:21" s="360" customFormat="1" ht="18.75" customHeight="1" thickBot="1" x14ac:dyDescent="0.25">
      <c r="B22" s="825"/>
      <c r="C22" s="1505"/>
      <c r="D22" s="1505"/>
      <c r="E22" s="1369"/>
      <c r="F22" s="1505"/>
      <c r="G22" s="1369"/>
      <c r="H22" s="1505"/>
      <c r="I22" s="1352"/>
      <c r="J22" s="1350"/>
      <c r="K22" s="1350"/>
      <c r="L22" s="1350"/>
      <c r="M22" s="1350"/>
      <c r="N22" s="1350"/>
      <c r="O22" s="1350"/>
      <c r="P22" s="1350"/>
      <c r="Q22" s="1350"/>
      <c r="R22" s="1350"/>
      <c r="S22" s="1350"/>
      <c r="T22" s="1351"/>
      <c r="U22" s="1372"/>
    </row>
    <row r="23" spans="2:21" s="360" customFormat="1" ht="15" customHeight="1" thickTop="1" x14ac:dyDescent="0.2">
      <c r="B23" s="587"/>
      <c r="C23" s="843"/>
      <c r="D23" s="843"/>
      <c r="E23" s="1368"/>
      <c r="F23" s="843"/>
      <c r="G23" s="1368"/>
      <c r="H23" s="843"/>
      <c r="I23" s="1028"/>
      <c r="J23" s="1029"/>
      <c r="K23" s="1029"/>
      <c r="L23" s="1029"/>
      <c r="M23" s="1029"/>
      <c r="N23" s="1029"/>
      <c r="O23" s="1029"/>
      <c r="P23" s="1029"/>
      <c r="Q23" s="1029"/>
      <c r="R23" s="1029"/>
      <c r="S23" s="1029"/>
      <c r="T23" s="1095"/>
      <c r="U23" s="828"/>
    </row>
    <row r="24" spans="2:21" s="1348" customFormat="1" ht="24.95" customHeight="1" x14ac:dyDescent="0.2">
      <c r="B24" s="824" t="s">
        <v>678</v>
      </c>
      <c r="C24" s="845"/>
      <c r="D24" s="845"/>
      <c r="E24" s="1370"/>
      <c r="F24" s="845"/>
      <c r="G24" s="1370"/>
      <c r="H24" s="845"/>
      <c r="I24" s="1353"/>
      <c r="J24" s="1354"/>
      <c r="K24" s="1354"/>
      <c r="L24" s="1354"/>
      <c r="M24" s="1354"/>
      <c r="N24" s="1354"/>
      <c r="O24" s="1354"/>
      <c r="P24" s="1354"/>
      <c r="Q24" s="1354"/>
      <c r="R24" s="1354"/>
      <c r="S24" s="1354"/>
      <c r="T24" s="1355"/>
      <c r="U24" s="827" t="s">
        <v>1230</v>
      </c>
    </row>
    <row r="25" spans="2:21" s="360" customFormat="1" ht="10.5" customHeight="1" x14ac:dyDescent="0.2">
      <c r="B25" s="587"/>
      <c r="C25" s="843"/>
      <c r="D25" s="843"/>
      <c r="E25" s="1368"/>
      <c r="F25" s="843"/>
      <c r="G25" s="1368"/>
      <c r="H25" s="843"/>
      <c r="I25" s="1028"/>
      <c r="J25" s="1029"/>
      <c r="K25" s="1029"/>
      <c r="L25" s="1029"/>
      <c r="M25" s="1029"/>
      <c r="N25" s="1029"/>
      <c r="O25" s="1029"/>
      <c r="P25" s="1029"/>
      <c r="Q25" s="1029"/>
      <c r="R25" s="1029"/>
      <c r="S25" s="1029"/>
      <c r="T25" s="1095"/>
      <c r="U25" s="828"/>
    </row>
    <row r="26" spans="2:21" s="360" customFormat="1" ht="24.95" customHeight="1" x14ac:dyDescent="0.2">
      <c r="B26" s="587" t="s">
        <v>264</v>
      </c>
      <c r="C26" s="843">
        <v>75544.145562319958</v>
      </c>
      <c r="D26" s="843">
        <v>98697.44448821999</v>
      </c>
      <c r="E26" s="843">
        <v>216256.39453718002</v>
      </c>
      <c r="F26" s="843">
        <v>277049.6673188039</v>
      </c>
      <c r="G26" s="1368">
        <v>292945.87870349607</v>
      </c>
      <c r="H26" s="843">
        <v>329963.89806886204</v>
      </c>
      <c r="I26" s="1028">
        <v>22841.783182809955</v>
      </c>
      <c r="J26" s="1029">
        <v>24260.3564974</v>
      </c>
      <c r="K26" s="1029">
        <v>30309.191847669917</v>
      </c>
      <c r="L26" s="1029">
        <v>23210.824003190031</v>
      </c>
      <c r="M26" s="1029">
        <v>29359.643101082052</v>
      </c>
      <c r="N26" s="1029">
        <v>31939.744242069974</v>
      </c>
      <c r="O26" s="1029">
        <v>36100.72920397995</v>
      </c>
      <c r="P26" s="1029">
        <v>22635.600051090027</v>
      </c>
      <c r="Q26" s="1029">
        <v>28590.751729350053</v>
      </c>
      <c r="R26" s="1029">
        <v>26301.846530630104</v>
      </c>
      <c r="S26" s="1029">
        <v>28050.468066469955</v>
      </c>
      <c r="T26" s="1095">
        <v>26362.959613120038</v>
      </c>
      <c r="U26" s="828" t="s">
        <v>265</v>
      </c>
    </row>
    <row r="27" spans="2:21" s="360" customFormat="1" ht="24.95" customHeight="1" x14ac:dyDescent="0.2">
      <c r="B27" s="587" t="s">
        <v>439</v>
      </c>
      <c r="C27" s="843">
        <v>28709.41411709</v>
      </c>
      <c r="D27" s="843">
        <v>28601.760208</v>
      </c>
      <c r="E27" s="843">
        <v>156746.88563485001</v>
      </c>
      <c r="F27" s="843">
        <v>159401.98520767002</v>
      </c>
      <c r="G27" s="1368">
        <v>215811.29416700997</v>
      </c>
      <c r="H27" s="843">
        <v>82221.504195500005</v>
      </c>
      <c r="I27" s="1028">
        <v>14465.60651001</v>
      </c>
      <c r="J27" s="1029">
        <v>1315.2159327699999</v>
      </c>
      <c r="K27" s="1029">
        <v>7900.3287092299997</v>
      </c>
      <c r="L27" s="1029">
        <v>8858.3226654400005</v>
      </c>
      <c r="M27" s="1029">
        <v>11957.644827329999</v>
      </c>
      <c r="N27" s="1029">
        <v>2998.6865611400003</v>
      </c>
      <c r="O27" s="1029">
        <v>4311.1454630899989</v>
      </c>
      <c r="P27" s="1029">
        <v>10746.177488669999</v>
      </c>
      <c r="Q27" s="1029">
        <v>1007.13272595</v>
      </c>
      <c r="R27" s="1029">
        <v>7191.3758566199995</v>
      </c>
      <c r="S27" s="1029">
        <v>3061.6994107599999</v>
      </c>
      <c r="T27" s="1095">
        <v>8408.1680444899994</v>
      </c>
      <c r="U27" s="828" t="s">
        <v>440</v>
      </c>
    </row>
    <row r="28" spans="2:21" s="360" customFormat="1" ht="24.95" customHeight="1" x14ac:dyDescent="0.2">
      <c r="B28" s="587" t="s">
        <v>444</v>
      </c>
      <c r="C28" s="843">
        <v>100058.49253424999</v>
      </c>
      <c r="D28" s="843">
        <v>15855.333692599999</v>
      </c>
      <c r="E28" s="843">
        <v>42910.442434590004</v>
      </c>
      <c r="F28" s="843">
        <v>5516.35774855</v>
      </c>
      <c r="G28" s="1368">
        <v>945.25958611999999</v>
      </c>
      <c r="H28" s="843">
        <v>1515.42311217</v>
      </c>
      <c r="I28" s="1028">
        <v>0</v>
      </c>
      <c r="J28" s="1029">
        <v>0</v>
      </c>
      <c r="K28" s="1029">
        <v>0</v>
      </c>
      <c r="L28" s="1029">
        <v>0</v>
      </c>
      <c r="M28" s="1029">
        <v>0</v>
      </c>
      <c r="N28" s="1029">
        <v>0</v>
      </c>
      <c r="O28" s="1029">
        <v>0</v>
      </c>
      <c r="P28" s="1029">
        <v>0</v>
      </c>
      <c r="Q28" s="1029">
        <v>0</v>
      </c>
      <c r="R28" s="1029">
        <v>1514.42211217</v>
      </c>
      <c r="S28" s="1029">
        <v>1.0009999999999999</v>
      </c>
      <c r="T28" s="1095">
        <v>0</v>
      </c>
      <c r="U28" s="828" t="s">
        <v>445</v>
      </c>
    </row>
    <row r="29" spans="2:21" s="360" customFormat="1" ht="24.95" customHeight="1" x14ac:dyDescent="0.2">
      <c r="B29" s="587" t="s">
        <v>195</v>
      </c>
      <c r="C29" s="843">
        <v>113585.67681054001</v>
      </c>
      <c r="D29" s="843">
        <v>99856.343468903331</v>
      </c>
      <c r="E29" s="843">
        <v>77171.151832179996</v>
      </c>
      <c r="F29" s="843">
        <v>38676.974547880003</v>
      </c>
      <c r="G29" s="1368">
        <v>70926.772705109994</v>
      </c>
      <c r="H29" s="843">
        <v>81698.853244469981</v>
      </c>
      <c r="I29" s="1028">
        <v>5611.9228512</v>
      </c>
      <c r="J29" s="1029">
        <v>9695.5429586800001</v>
      </c>
      <c r="K29" s="1029">
        <v>7904.1345939700004</v>
      </c>
      <c r="L29" s="1029">
        <v>12750.7960315</v>
      </c>
      <c r="M29" s="1029">
        <v>5508.8096954599996</v>
      </c>
      <c r="N29" s="1029">
        <v>4450.1907361599997</v>
      </c>
      <c r="O29" s="1029">
        <v>7369.815222610001</v>
      </c>
      <c r="P29" s="1029">
        <v>4040.4374089099997</v>
      </c>
      <c r="Q29" s="1029">
        <v>7514.0180808300001</v>
      </c>
      <c r="R29" s="1029">
        <v>5567.1172715100001</v>
      </c>
      <c r="S29" s="1029">
        <v>5399.9347450999994</v>
      </c>
      <c r="T29" s="1095">
        <v>5886.1336485400006</v>
      </c>
      <c r="U29" s="828" t="s">
        <v>205</v>
      </c>
    </row>
    <row r="30" spans="2:21" s="360" customFormat="1" ht="24.95" customHeight="1" x14ac:dyDescent="0.2">
      <c r="B30" s="587" t="s">
        <v>1248</v>
      </c>
      <c r="C30" s="843">
        <v>49144.507956939997</v>
      </c>
      <c r="D30" s="843">
        <v>38118.274537670004</v>
      </c>
      <c r="E30" s="843">
        <v>45116.851309870006</v>
      </c>
      <c r="F30" s="843">
        <v>37550.398477990006</v>
      </c>
      <c r="G30" s="1368">
        <v>30191.421435750002</v>
      </c>
      <c r="H30" s="843">
        <v>120474.26638272998</v>
      </c>
      <c r="I30" s="1028">
        <v>2684.5911013399991</v>
      </c>
      <c r="J30" s="1029">
        <v>70318.206064649989</v>
      </c>
      <c r="K30" s="1029">
        <v>3072.6471964700004</v>
      </c>
      <c r="L30" s="1029">
        <v>2730.6046081499994</v>
      </c>
      <c r="M30" s="1029">
        <v>3518.4637445399994</v>
      </c>
      <c r="N30" s="1029">
        <v>3159.53518132</v>
      </c>
      <c r="O30" s="1029">
        <v>2589.6002874399996</v>
      </c>
      <c r="P30" s="1029">
        <v>7427.9331771099996</v>
      </c>
      <c r="Q30" s="1029">
        <v>3672.0175091099986</v>
      </c>
      <c r="R30" s="1029">
        <v>15932.712817050004</v>
      </c>
      <c r="S30" s="1029">
        <v>3197.9151189100007</v>
      </c>
      <c r="T30" s="1095">
        <v>2170.0395766399993</v>
      </c>
      <c r="U30" s="828" t="s">
        <v>438</v>
      </c>
    </row>
    <row r="31" spans="2:21" s="360" customFormat="1" ht="24.95" customHeight="1" x14ac:dyDescent="0.2">
      <c r="B31" s="587" t="s">
        <v>447</v>
      </c>
      <c r="C31" s="843">
        <v>24581.893792309995</v>
      </c>
      <c r="D31" s="843">
        <v>33872.332297269997</v>
      </c>
      <c r="E31" s="843">
        <v>53217.62422654999</v>
      </c>
      <c r="F31" s="843">
        <v>19428.043274389998</v>
      </c>
      <c r="G31" s="1368">
        <v>14.832338719999999</v>
      </c>
      <c r="H31" s="843">
        <v>1197.812326</v>
      </c>
      <c r="I31" s="1028">
        <v>0</v>
      </c>
      <c r="J31" s="1029">
        <v>8.0193100000000008</v>
      </c>
      <c r="K31" s="1029">
        <v>0</v>
      </c>
      <c r="L31" s="1029">
        <v>78.376710000000003</v>
      </c>
      <c r="M31" s="1029">
        <v>176.61360999999999</v>
      </c>
      <c r="N31" s="1029">
        <v>114.24117</v>
      </c>
      <c r="O31" s="1029">
        <v>168.46925999999999</v>
      </c>
      <c r="P31" s="1029">
        <v>154.830072</v>
      </c>
      <c r="Q31" s="1029">
        <v>138.18557200000001</v>
      </c>
      <c r="R31" s="1029">
        <v>152.33797200000001</v>
      </c>
      <c r="S31" s="1029">
        <v>111.10254999999999</v>
      </c>
      <c r="T31" s="1095">
        <v>95.636099999999999</v>
      </c>
      <c r="U31" s="828" t="s">
        <v>448</v>
      </c>
    </row>
    <row r="32" spans="2:21" s="360" customFormat="1" ht="24.95" customHeight="1" x14ac:dyDescent="0.2">
      <c r="B32" s="587" t="s">
        <v>1247</v>
      </c>
      <c r="C32" s="843">
        <v>9150.3540246400007</v>
      </c>
      <c r="D32" s="843">
        <v>13829.052747539998</v>
      </c>
      <c r="E32" s="843">
        <v>18289.618675630001</v>
      </c>
      <c r="F32" s="843">
        <v>27073.751237050004</v>
      </c>
      <c r="G32" s="1368">
        <v>35491.781747289999</v>
      </c>
      <c r="H32" s="843">
        <v>27306.19443299</v>
      </c>
      <c r="I32" s="1028">
        <v>2393.3448647</v>
      </c>
      <c r="J32" s="1029">
        <v>2210.1307614800003</v>
      </c>
      <c r="K32" s="1029">
        <v>1525.9451415599997</v>
      </c>
      <c r="L32" s="1029">
        <v>1666.7270341900005</v>
      </c>
      <c r="M32" s="1029">
        <v>2189.3118675000001</v>
      </c>
      <c r="N32" s="1029">
        <v>2542.1112582599999</v>
      </c>
      <c r="O32" s="1029">
        <v>2071.1562621200005</v>
      </c>
      <c r="P32" s="1029">
        <v>1581.5374664600001</v>
      </c>
      <c r="Q32" s="1029">
        <v>3049.9014571200005</v>
      </c>
      <c r="R32" s="1029">
        <v>4201.6120935399986</v>
      </c>
      <c r="S32" s="1029">
        <v>1753.2087943699996</v>
      </c>
      <c r="T32" s="1095">
        <v>2121.2074316900002</v>
      </c>
      <c r="U32" s="828" t="s">
        <v>704</v>
      </c>
    </row>
    <row r="33" spans="2:21" s="360" customFormat="1" ht="24.95" customHeight="1" x14ac:dyDescent="0.2">
      <c r="B33" s="587" t="s">
        <v>197</v>
      </c>
      <c r="C33" s="843">
        <v>8842.027203650001</v>
      </c>
      <c r="D33" s="843">
        <v>12047.039276549998</v>
      </c>
      <c r="E33" s="843">
        <v>39076.112638079998</v>
      </c>
      <c r="F33" s="843">
        <v>61190.000587819995</v>
      </c>
      <c r="G33" s="1368">
        <v>49573.54450335999</v>
      </c>
      <c r="H33" s="843">
        <v>52548.494587830006</v>
      </c>
      <c r="I33" s="1028">
        <v>3785.6657133700019</v>
      </c>
      <c r="J33" s="1029">
        <v>2289.5650959499999</v>
      </c>
      <c r="K33" s="1029">
        <v>4004.162434479998</v>
      </c>
      <c r="L33" s="1029">
        <v>4486.2262845400001</v>
      </c>
      <c r="M33" s="1029">
        <v>5556.4750424500025</v>
      </c>
      <c r="N33" s="1029">
        <v>5388.9735938999975</v>
      </c>
      <c r="O33" s="1029">
        <v>5668.230131809999</v>
      </c>
      <c r="P33" s="1029">
        <v>3290.8807855300001</v>
      </c>
      <c r="Q33" s="1029">
        <v>4582.1058340200007</v>
      </c>
      <c r="R33" s="1029">
        <v>3583.9141200999998</v>
      </c>
      <c r="S33" s="1029">
        <v>4627.3521861799991</v>
      </c>
      <c r="T33" s="1095">
        <v>5284.9433655000021</v>
      </c>
      <c r="U33" s="828" t="s">
        <v>208</v>
      </c>
    </row>
    <row r="34" spans="2:21" s="360" customFormat="1" ht="24.95" customHeight="1" x14ac:dyDescent="0.2">
      <c r="B34" s="587" t="s">
        <v>361</v>
      </c>
      <c r="C34" s="843">
        <v>61740.303072130009</v>
      </c>
      <c r="D34" s="843">
        <v>57587.975148600002</v>
      </c>
      <c r="E34" s="843">
        <v>79081.44723861001</v>
      </c>
      <c r="F34" s="843">
        <v>147883.65240555999</v>
      </c>
      <c r="G34" s="1368">
        <v>185790.06973290004</v>
      </c>
      <c r="H34" s="843">
        <v>135720.69238994003</v>
      </c>
      <c r="I34" s="1028">
        <v>7602.8851628600005</v>
      </c>
      <c r="J34" s="1029">
        <v>15699.400693649999</v>
      </c>
      <c r="K34" s="1029">
        <v>11659.231421440001</v>
      </c>
      <c r="L34" s="1029">
        <v>19744.942966890008</v>
      </c>
      <c r="M34" s="1029">
        <v>9812.2097967899972</v>
      </c>
      <c r="N34" s="1029">
        <v>6183.3587597200003</v>
      </c>
      <c r="O34" s="1029">
        <v>12683.188111949999</v>
      </c>
      <c r="P34" s="1029">
        <v>10200.43635376</v>
      </c>
      <c r="Q34" s="1029">
        <v>11254.612171879995</v>
      </c>
      <c r="R34" s="1029">
        <v>10463.220443550001</v>
      </c>
      <c r="S34" s="1029">
        <v>9928.4139498299992</v>
      </c>
      <c r="T34" s="1095">
        <v>10488.792557620001</v>
      </c>
      <c r="U34" s="828" t="s">
        <v>826</v>
      </c>
    </row>
    <row r="35" spans="2:21" s="360" customFormat="1" ht="24.95" customHeight="1" x14ac:dyDescent="0.2">
      <c r="B35" s="587" t="s">
        <v>362</v>
      </c>
      <c r="C35" s="843">
        <v>31327.770246930006</v>
      </c>
      <c r="D35" s="843">
        <v>32520.545454710002</v>
      </c>
      <c r="E35" s="843">
        <v>46031.853958239997</v>
      </c>
      <c r="F35" s="843">
        <v>59833.62791214</v>
      </c>
      <c r="G35" s="1368">
        <v>62377.617536940023</v>
      </c>
      <c r="H35" s="843">
        <v>86178.389276750007</v>
      </c>
      <c r="I35" s="1028">
        <v>3881.8305092600012</v>
      </c>
      <c r="J35" s="1029">
        <v>3978.5852414999999</v>
      </c>
      <c r="K35" s="1029">
        <v>5767.1620189699997</v>
      </c>
      <c r="L35" s="1029">
        <v>8973.8245875699995</v>
      </c>
      <c r="M35" s="1029">
        <v>12123.754909329999</v>
      </c>
      <c r="N35" s="1029">
        <v>8567.839360269998</v>
      </c>
      <c r="O35" s="1029">
        <v>8865.7515203699986</v>
      </c>
      <c r="P35" s="1029">
        <v>8586.4929989200009</v>
      </c>
      <c r="Q35" s="1029">
        <v>12098.60454706</v>
      </c>
      <c r="R35" s="1029">
        <v>4460.9988655699999</v>
      </c>
      <c r="S35" s="1029">
        <v>4774.8955072899989</v>
      </c>
      <c r="T35" s="1095">
        <v>4098.6492106400001</v>
      </c>
      <c r="U35" s="828" t="s">
        <v>363</v>
      </c>
    </row>
    <row r="36" spans="2:21" s="360" customFormat="1" ht="24.95" customHeight="1" x14ac:dyDescent="0.2">
      <c r="B36" s="587" t="s">
        <v>268</v>
      </c>
      <c r="C36" s="843">
        <v>19754.048282890002</v>
      </c>
      <c r="D36" s="843">
        <v>9431.2703328900006</v>
      </c>
      <c r="E36" s="843">
        <v>10653.495274339999</v>
      </c>
      <c r="F36" s="843">
        <v>17531.583672200002</v>
      </c>
      <c r="G36" s="1368">
        <v>37855.376022769997</v>
      </c>
      <c r="H36" s="843">
        <v>18039.349954339999</v>
      </c>
      <c r="I36" s="1028">
        <v>4738.4971659799994</v>
      </c>
      <c r="J36" s="1029">
        <v>1397.96014919</v>
      </c>
      <c r="K36" s="1029">
        <v>1232.5640373199999</v>
      </c>
      <c r="L36" s="1029">
        <v>1281.93402507</v>
      </c>
      <c r="M36" s="1029">
        <v>545.79913305999992</v>
      </c>
      <c r="N36" s="1029">
        <v>1582.9043947900002</v>
      </c>
      <c r="O36" s="1029">
        <v>3217.4788436100002</v>
      </c>
      <c r="P36" s="1029">
        <v>1155.89716901</v>
      </c>
      <c r="Q36" s="1029">
        <v>880.04781036999987</v>
      </c>
      <c r="R36" s="1029">
        <v>252.17096041000002</v>
      </c>
      <c r="S36" s="1029">
        <v>1040.5538535799999</v>
      </c>
      <c r="T36" s="1095">
        <v>713.54241195000009</v>
      </c>
      <c r="U36" s="828" t="s">
        <v>751</v>
      </c>
    </row>
    <row r="37" spans="2:21" s="360" customFormat="1" ht="24.95" customHeight="1" x14ac:dyDescent="0.2">
      <c r="B37" s="587" t="s">
        <v>199</v>
      </c>
      <c r="C37" s="843">
        <v>21370.228194880005</v>
      </c>
      <c r="D37" s="843">
        <v>40032.324321029992</v>
      </c>
      <c r="E37" s="843">
        <v>55502.856490150007</v>
      </c>
      <c r="F37" s="843">
        <v>48208.500617970007</v>
      </c>
      <c r="G37" s="1368">
        <v>28444.864493939996</v>
      </c>
      <c r="H37" s="843">
        <v>32245.680612029995</v>
      </c>
      <c r="I37" s="1028">
        <v>2016.9841180599999</v>
      </c>
      <c r="J37" s="1029">
        <v>4487.9592670000002</v>
      </c>
      <c r="K37" s="1029">
        <v>1005.986972</v>
      </c>
      <c r="L37" s="1029">
        <v>2964.3975639299997</v>
      </c>
      <c r="M37" s="1029">
        <v>2564.1416651300001</v>
      </c>
      <c r="N37" s="1029">
        <v>1276.3933555599999</v>
      </c>
      <c r="O37" s="1029">
        <v>5240.8904565899993</v>
      </c>
      <c r="P37" s="1029">
        <v>1071.7671402400001</v>
      </c>
      <c r="Q37" s="1029">
        <v>1075.45899661</v>
      </c>
      <c r="R37" s="1029">
        <v>2200.7620182699998</v>
      </c>
      <c r="S37" s="1029">
        <v>2121.4741625400002</v>
      </c>
      <c r="T37" s="1095">
        <v>6219.4648960999994</v>
      </c>
      <c r="U37" s="828" t="s">
        <v>209</v>
      </c>
    </row>
    <row r="38" spans="2:21" s="360" customFormat="1" ht="24.95" customHeight="1" x14ac:dyDescent="0.2">
      <c r="B38" s="587" t="s">
        <v>441</v>
      </c>
      <c r="C38" s="843">
        <v>4006.45325783</v>
      </c>
      <c r="D38" s="843">
        <v>2182.1689675000007</v>
      </c>
      <c r="E38" s="843">
        <v>2885.95737805</v>
      </c>
      <c r="F38" s="843">
        <v>6120.3768291999995</v>
      </c>
      <c r="G38" s="1368">
        <v>5092.5164091799998</v>
      </c>
      <c r="H38" s="843">
        <v>7055.8344666900011</v>
      </c>
      <c r="I38" s="1028">
        <v>871.14087287999996</v>
      </c>
      <c r="J38" s="1029">
        <v>740.9387856699999</v>
      </c>
      <c r="K38" s="1029">
        <v>495.13470975000001</v>
      </c>
      <c r="L38" s="1029">
        <v>568.19247819000009</v>
      </c>
      <c r="M38" s="1029">
        <v>631.88444239</v>
      </c>
      <c r="N38" s="1029">
        <v>475.49060314000002</v>
      </c>
      <c r="O38" s="1029">
        <v>910.31998442000008</v>
      </c>
      <c r="P38" s="1029">
        <v>235.84422592999999</v>
      </c>
      <c r="Q38" s="1029">
        <v>737.24842736000005</v>
      </c>
      <c r="R38" s="1029">
        <v>235.35955505999999</v>
      </c>
      <c r="S38" s="1029">
        <v>620.84574458000009</v>
      </c>
      <c r="T38" s="1095">
        <v>533.43463732000009</v>
      </c>
      <c r="U38" s="828" t="s">
        <v>789</v>
      </c>
    </row>
    <row r="39" spans="2:21" s="360" customFormat="1" ht="24.95" customHeight="1" x14ac:dyDescent="0.2">
      <c r="B39" s="587" t="s">
        <v>211</v>
      </c>
      <c r="C39" s="843">
        <v>34.651000000000003</v>
      </c>
      <c r="D39" s="843">
        <v>1.51925</v>
      </c>
      <c r="E39" s="843">
        <v>0.17549999999999999</v>
      </c>
      <c r="F39" s="843">
        <v>1218.2215500999998</v>
      </c>
      <c r="G39" s="1368">
        <v>0</v>
      </c>
      <c r="H39" s="843">
        <v>0</v>
      </c>
      <c r="I39" s="1028">
        <v>0</v>
      </c>
      <c r="J39" s="1029">
        <v>0</v>
      </c>
      <c r="K39" s="1029">
        <v>0</v>
      </c>
      <c r="L39" s="1029">
        <v>0</v>
      </c>
      <c r="M39" s="1029">
        <v>0</v>
      </c>
      <c r="N39" s="1029">
        <v>0</v>
      </c>
      <c r="O39" s="1029">
        <v>0</v>
      </c>
      <c r="P39" s="1029">
        <v>0</v>
      </c>
      <c r="Q39" s="1029">
        <v>0</v>
      </c>
      <c r="R39" s="1029">
        <v>0</v>
      </c>
      <c r="S39" s="1029">
        <v>0</v>
      </c>
      <c r="T39" s="1095">
        <v>0</v>
      </c>
      <c r="U39" s="828" t="s">
        <v>212</v>
      </c>
    </row>
    <row r="40" spans="2:21" s="360" customFormat="1" ht="24.95" customHeight="1" x14ac:dyDescent="0.2">
      <c r="B40" s="587" t="s">
        <v>1249</v>
      </c>
      <c r="C40" s="843">
        <v>13729.49305599</v>
      </c>
      <c r="D40" s="843">
        <v>22753.727310939998</v>
      </c>
      <c r="E40" s="843">
        <v>52478.596512960001</v>
      </c>
      <c r="F40" s="843">
        <v>34389.337600169994</v>
      </c>
      <c r="G40" s="1368">
        <v>61278.80822336</v>
      </c>
      <c r="H40" s="843">
        <v>76055.080543690012</v>
      </c>
      <c r="I40" s="1028">
        <v>2702.7840580099996</v>
      </c>
      <c r="J40" s="1029">
        <v>6380.0960178600008</v>
      </c>
      <c r="K40" s="1029">
        <v>12142.218136549998</v>
      </c>
      <c r="L40" s="1029">
        <v>7707.5226819500022</v>
      </c>
      <c r="M40" s="1029">
        <v>2305.0708037400004</v>
      </c>
      <c r="N40" s="1029">
        <v>6989.5477419300005</v>
      </c>
      <c r="O40" s="1029">
        <v>6345.379595710001</v>
      </c>
      <c r="P40" s="1029">
        <v>8380.6324956899989</v>
      </c>
      <c r="Q40" s="1029">
        <v>8654.891092490001</v>
      </c>
      <c r="R40" s="1029">
        <v>5686.7381838400015</v>
      </c>
      <c r="S40" s="1029">
        <v>3970.465941590001</v>
      </c>
      <c r="T40" s="1095">
        <v>4789.7337943300008</v>
      </c>
      <c r="U40" s="828" t="s">
        <v>707</v>
      </c>
    </row>
    <row r="41" spans="2:21" s="360" customFormat="1" ht="24.95" customHeight="1" x14ac:dyDescent="0.2">
      <c r="B41" s="587" t="s">
        <v>999</v>
      </c>
      <c r="C41" s="843">
        <v>150.91094500000003</v>
      </c>
      <c r="D41" s="843">
        <v>55295.996509709999</v>
      </c>
      <c r="E41" s="843">
        <v>30081.077717750002</v>
      </c>
      <c r="F41" s="843">
        <v>10324.245994359999</v>
      </c>
      <c r="G41" s="1368">
        <v>728.65010932999985</v>
      </c>
      <c r="H41" s="843">
        <v>687.00981351999997</v>
      </c>
      <c r="I41" s="1028">
        <v>16.166855259999998</v>
      </c>
      <c r="J41" s="1029">
        <v>68.005655000000004</v>
      </c>
      <c r="K41" s="1029">
        <v>0</v>
      </c>
      <c r="L41" s="1029">
        <v>95.95135526</v>
      </c>
      <c r="M41" s="1029">
        <v>37.924505000000003</v>
      </c>
      <c r="N41" s="1029">
        <v>30.428163010000002</v>
      </c>
      <c r="O41" s="1029">
        <v>114.73027999999999</v>
      </c>
      <c r="P41" s="1029">
        <v>81.295500000000004</v>
      </c>
      <c r="Q41" s="1029">
        <v>121.99849999</v>
      </c>
      <c r="R41" s="1029">
        <v>0</v>
      </c>
      <c r="S41" s="1029">
        <v>120.509</v>
      </c>
      <c r="T41" s="1095">
        <v>0</v>
      </c>
      <c r="U41" s="828" t="s">
        <v>1067</v>
      </c>
    </row>
    <row r="42" spans="2:21" s="360" customFormat="1" ht="24.95" customHeight="1" x14ac:dyDescent="0.2">
      <c r="B42" s="587" t="s">
        <v>998</v>
      </c>
      <c r="C42" s="843">
        <v>33207.531376789993</v>
      </c>
      <c r="D42" s="843">
        <v>40848.910773299998</v>
      </c>
      <c r="E42" s="843">
        <v>33691.285196590004</v>
      </c>
      <c r="F42" s="843">
        <v>44292.808004439998</v>
      </c>
      <c r="G42" s="1368">
        <v>34558.614738709999</v>
      </c>
      <c r="H42" s="843">
        <v>45061.330068520001</v>
      </c>
      <c r="I42" s="1028">
        <v>1786.2147</v>
      </c>
      <c r="J42" s="1029">
        <v>5228.43092591</v>
      </c>
      <c r="K42" s="1029">
        <v>519.55510000000004</v>
      </c>
      <c r="L42" s="1029">
        <v>10755.174496670001</v>
      </c>
      <c r="M42" s="1029">
        <v>3098.6913253400003</v>
      </c>
      <c r="N42" s="1029">
        <v>1002.65644447</v>
      </c>
      <c r="O42" s="1029">
        <v>7008.9567166300003</v>
      </c>
      <c r="P42" s="1029">
        <v>1388.8165919999999</v>
      </c>
      <c r="Q42" s="1029">
        <v>2404.1387298499999</v>
      </c>
      <c r="R42" s="1029">
        <v>8354.3673918700006</v>
      </c>
      <c r="S42" s="1029">
        <v>1553.9795862400003</v>
      </c>
      <c r="T42" s="1095">
        <v>1960.3480595400001</v>
      </c>
      <c r="U42" s="828" t="s">
        <v>1066</v>
      </c>
    </row>
    <row r="43" spans="2:21" s="360" customFormat="1" ht="24.95" customHeight="1" x14ac:dyDescent="0.2">
      <c r="B43" s="587" t="s">
        <v>651</v>
      </c>
      <c r="C43" s="843">
        <v>750.08431373000008</v>
      </c>
      <c r="D43" s="843">
        <v>1935.00148167</v>
      </c>
      <c r="E43" s="843">
        <v>2311.4708170200001</v>
      </c>
      <c r="F43" s="843">
        <v>4547.7714325400002</v>
      </c>
      <c r="G43" s="1368">
        <v>2409.3190813699998</v>
      </c>
      <c r="H43" s="843">
        <v>2627.81285647</v>
      </c>
      <c r="I43" s="1028">
        <v>209.34275726999999</v>
      </c>
      <c r="J43" s="1029">
        <v>94.938634600000015</v>
      </c>
      <c r="K43" s="1029">
        <v>196.63563400000001</v>
      </c>
      <c r="L43" s="1029">
        <v>240.92588061000001</v>
      </c>
      <c r="M43" s="1029">
        <v>561.69735518000005</v>
      </c>
      <c r="N43" s="1029">
        <v>501.83975633999995</v>
      </c>
      <c r="O43" s="1029">
        <v>332.37432418999998</v>
      </c>
      <c r="P43" s="1029">
        <v>54.841078989999993</v>
      </c>
      <c r="Q43" s="1029">
        <v>84.203065649999999</v>
      </c>
      <c r="R43" s="1029">
        <v>11.65762434</v>
      </c>
      <c r="S43" s="1029">
        <v>269.59302590000004</v>
      </c>
      <c r="T43" s="1095">
        <v>69.763719399999999</v>
      </c>
      <c r="U43" s="828" t="s">
        <v>652</v>
      </c>
    </row>
    <row r="44" spans="2:21" s="360" customFormat="1" ht="24.75" customHeight="1" x14ac:dyDescent="0.2">
      <c r="B44" s="587" t="s">
        <v>1179</v>
      </c>
      <c r="C44" s="843">
        <v>13431.725118480001</v>
      </c>
      <c r="D44" s="843">
        <v>10583.20893716</v>
      </c>
      <c r="E44" s="843">
        <v>9882.3582379500003</v>
      </c>
      <c r="F44" s="843">
        <v>14617.736372629999</v>
      </c>
      <c r="G44" s="1368">
        <v>18243.948807329998</v>
      </c>
      <c r="H44" s="843">
        <v>26762.514092869998</v>
      </c>
      <c r="I44" s="1028">
        <v>881.56506359000002</v>
      </c>
      <c r="J44" s="1029">
        <v>3692.8091384699997</v>
      </c>
      <c r="K44" s="1029">
        <v>1372.3580950200001</v>
      </c>
      <c r="L44" s="1029">
        <v>1322.7139339800001</v>
      </c>
      <c r="M44" s="1029">
        <v>1484.5533915899998</v>
      </c>
      <c r="N44" s="1029">
        <v>955.35869106999996</v>
      </c>
      <c r="O44" s="1029">
        <v>1099.6564962</v>
      </c>
      <c r="P44" s="1029">
        <v>812.99709091</v>
      </c>
      <c r="Q44" s="1029">
        <v>2669.4137747599998</v>
      </c>
      <c r="R44" s="1029">
        <v>2359.0319014700003</v>
      </c>
      <c r="S44" s="1029">
        <v>7420.4520487299997</v>
      </c>
      <c r="T44" s="1095">
        <v>2691.6044670799997</v>
      </c>
      <c r="U44" s="828" t="s">
        <v>1180</v>
      </c>
    </row>
    <row r="45" spans="2:21" s="360" customFormat="1" ht="24.95" customHeight="1" x14ac:dyDescent="0.2">
      <c r="B45" s="587" t="s">
        <v>192</v>
      </c>
      <c r="C45" s="843">
        <v>39188.251839550008</v>
      </c>
      <c r="D45" s="843">
        <v>37691.67880051001</v>
      </c>
      <c r="E45" s="843">
        <v>58942.736449590004</v>
      </c>
      <c r="F45" s="843">
        <v>80609.165318700019</v>
      </c>
      <c r="G45" s="1368">
        <v>120566.71114354004</v>
      </c>
      <c r="H45" s="843">
        <v>110253.68111885</v>
      </c>
      <c r="I45" s="1028">
        <v>8719.4200085099965</v>
      </c>
      <c r="J45" s="1029">
        <v>7041.1710324199967</v>
      </c>
      <c r="K45" s="1029">
        <v>11503.535860439999</v>
      </c>
      <c r="L45" s="1029">
        <v>10985.681553189994</v>
      </c>
      <c r="M45" s="1029">
        <v>8577.009547620024</v>
      </c>
      <c r="N45" s="1029">
        <v>7990.1352248900066</v>
      </c>
      <c r="O45" s="1029">
        <v>11366.660846640005</v>
      </c>
      <c r="P45" s="1029">
        <v>9690.6859129200111</v>
      </c>
      <c r="Q45" s="1029">
        <v>8265.6365711500021</v>
      </c>
      <c r="R45" s="1029">
        <v>9682.6900119199745</v>
      </c>
      <c r="S45" s="1029">
        <v>8547.4999912299954</v>
      </c>
      <c r="T45" s="1095">
        <v>7883.5545579200034</v>
      </c>
      <c r="U45" s="828" t="s">
        <v>202</v>
      </c>
    </row>
    <row r="46" spans="2:21" s="360" customFormat="1" ht="24.95" customHeight="1" x14ac:dyDescent="0.2">
      <c r="B46" s="587" t="s">
        <v>1000</v>
      </c>
      <c r="C46" s="843">
        <v>9302.1885082900008</v>
      </c>
      <c r="D46" s="843">
        <v>15046.161245589999</v>
      </c>
      <c r="E46" s="843">
        <v>19190.681227629997</v>
      </c>
      <c r="F46" s="843">
        <v>22335.542128860005</v>
      </c>
      <c r="G46" s="1368">
        <v>32997.966070850001</v>
      </c>
      <c r="H46" s="843">
        <v>20614.983700129997</v>
      </c>
      <c r="I46" s="1028">
        <v>2144.1601807000002</v>
      </c>
      <c r="J46" s="1029">
        <v>2327.8365181899999</v>
      </c>
      <c r="K46" s="1029">
        <v>1616.87738031</v>
      </c>
      <c r="L46" s="1029">
        <v>1679.9416295799999</v>
      </c>
      <c r="M46" s="1029">
        <v>2970.0871562399998</v>
      </c>
      <c r="N46" s="1029">
        <v>1452.3732475300001</v>
      </c>
      <c r="O46" s="1029">
        <v>1069.4668477499999</v>
      </c>
      <c r="P46" s="1029">
        <v>1134.2826697199998</v>
      </c>
      <c r="Q46" s="1029">
        <v>2007.66849069</v>
      </c>
      <c r="R46" s="1029">
        <v>1860.9556293000001</v>
      </c>
      <c r="S46" s="1029">
        <v>1021.2629992899999</v>
      </c>
      <c r="T46" s="1095">
        <v>1330.0709508300001</v>
      </c>
      <c r="U46" s="828" t="s">
        <v>1068</v>
      </c>
    </row>
    <row r="47" spans="2:21" s="360" customFormat="1" ht="24.95" customHeight="1" x14ac:dyDescent="0.2">
      <c r="B47" s="587" t="s">
        <v>1172</v>
      </c>
      <c r="C47" s="843">
        <v>11300.889000129999</v>
      </c>
      <c r="D47" s="843">
        <v>12281.536254090002</v>
      </c>
      <c r="E47" s="843">
        <v>19764.030312629995</v>
      </c>
      <c r="F47" s="843">
        <v>34807.337307980008</v>
      </c>
      <c r="G47" s="1368">
        <v>38815.450804570006</v>
      </c>
      <c r="H47" s="843">
        <v>34782.526499450003</v>
      </c>
      <c r="I47" s="1028">
        <v>1760.43622329</v>
      </c>
      <c r="J47" s="1029">
        <v>3026.6977783499997</v>
      </c>
      <c r="K47" s="1029">
        <v>2921.9348222800008</v>
      </c>
      <c r="L47" s="1029">
        <v>3130.7669468200006</v>
      </c>
      <c r="M47" s="1029">
        <v>3395.7061447399979</v>
      </c>
      <c r="N47" s="1029">
        <v>2542.9580512599991</v>
      </c>
      <c r="O47" s="1029">
        <v>2946.9818706600008</v>
      </c>
      <c r="P47" s="1029">
        <v>3071.1431210199999</v>
      </c>
      <c r="Q47" s="1029">
        <v>3897.2606200100004</v>
      </c>
      <c r="R47" s="1029">
        <v>3145.1630015199994</v>
      </c>
      <c r="S47" s="1029">
        <v>2870.8839539700002</v>
      </c>
      <c r="T47" s="1095">
        <v>2072.5939655300003</v>
      </c>
      <c r="U47" s="828" t="s">
        <v>1171</v>
      </c>
    </row>
    <row r="48" spans="2:21" s="360" customFormat="1" ht="24.95" customHeight="1" x14ac:dyDescent="0.2">
      <c r="B48" s="587" t="s">
        <v>455</v>
      </c>
      <c r="C48" s="843">
        <v>19580.809682989999</v>
      </c>
      <c r="D48" s="843">
        <v>20119.233351169998</v>
      </c>
      <c r="E48" s="843">
        <v>41941.35482238001</v>
      </c>
      <c r="F48" s="843">
        <v>57791.796204010003</v>
      </c>
      <c r="G48" s="1368">
        <v>44857.084218309996</v>
      </c>
      <c r="H48" s="843">
        <v>46080.402281079994</v>
      </c>
      <c r="I48" s="1028">
        <v>4580.20508049</v>
      </c>
      <c r="J48" s="1029">
        <v>2028.84792427</v>
      </c>
      <c r="K48" s="1029">
        <v>4787.4513700500002</v>
      </c>
      <c r="L48" s="1029">
        <v>6055.6537735900001</v>
      </c>
      <c r="M48" s="1029">
        <v>3851.2607731200001</v>
      </c>
      <c r="N48" s="1029">
        <v>1640.10030082</v>
      </c>
      <c r="O48" s="1029">
        <v>5099.9895091100007</v>
      </c>
      <c r="P48" s="1029">
        <v>2676.7152806300001</v>
      </c>
      <c r="Q48" s="1029">
        <v>4757.1719044299989</v>
      </c>
      <c r="R48" s="1029">
        <v>2492.5887725600001</v>
      </c>
      <c r="S48" s="1029">
        <v>4139.3401593100007</v>
      </c>
      <c r="T48" s="1095">
        <v>3971.0774326999999</v>
      </c>
      <c r="U48" s="828" t="s">
        <v>446</v>
      </c>
    </row>
    <row r="49" spans="1:21" s="360" customFormat="1" ht="24.75" customHeight="1" x14ac:dyDescent="0.2">
      <c r="B49" s="587" t="s">
        <v>364</v>
      </c>
      <c r="C49" s="843">
        <v>7619.5719113600007</v>
      </c>
      <c r="D49" s="843">
        <v>9390.9319830900004</v>
      </c>
      <c r="E49" s="843">
        <v>13840.74116456</v>
      </c>
      <c r="F49" s="843">
        <v>19298.11413382</v>
      </c>
      <c r="G49" s="1368">
        <v>19358.181268199998</v>
      </c>
      <c r="H49" s="843">
        <v>17380.052039760001</v>
      </c>
      <c r="I49" s="1028">
        <v>2108.7301849</v>
      </c>
      <c r="J49" s="1029">
        <v>1732.2086249799997</v>
      </c>
      <c r="K49" s="1029">
        <v>760.00486864999993</v>
      </c>
      <c r="L49" s="1029">
        <v>1291.0657199000002</v>
      </c>
      <c r="M49" s="1029">
        <v>2792.2694296800009</v>
      </c>
      <c r="N49" s="1029">
        <v>1307.5924224700002</v>
      </c>
      <c r="O49" s="1029">
        <v>1275.5300308199999</v>
      </c>
      <c r="P49" s="1029">
        <v>562.44254142</v>
      </c>
      <c r="Q49" s="1029">
        <v>945.56421150000006</v>
      </c>
      <c r="R49" s="1029">
        <v>1228.06778721</v>
      </c>
      <c r="S49" s="1029">
        <v>1084.70953308</v>
      </c>
      <c r="T49" s="1095">
        <v>2291.8666851500002</v>
      </c>
      <c r="U49" s="828" t="s">
        <v>650</v>
      </c>
    </row>
    <row r="50" spans="1:21" s="360" customFormat="1" ht="24.75" customHeight="1" x14ac:dyDescent="0.2">
      <c r="B50" s="587" t="s">
        <v>194</v>
      </c>
      <c r="C50" s="843">
        <v>4395.0965130699997</v>
      </c>
      <c r="D50" s="843">
        <v>5286.5889868300001</v>
      </c>
      <c r="E50" s="843">
        <v>8347.566536100001</v>
      </c>
      <c r="F50" s="843">
        <v>12588.531325520002</v>
      </c>
      <c r="G50" s="1368">
        <v>13368.867550709998</v>
      </c>
      <c r="H50" s="843">
        <v>14588.35890436</v>
      </c>
      <c r="I50" s="1028">
        <v>1305.3003353499998</v>
      </c>
      <c r="J50" s="1029">
        <v>1323.9884038100001</v>
      </c>
      <c r="K50" s="1029">
        <v>841.94916532999991</v>
      </c>
      <c r="L50" s="1029">
        <v>1375.9315352900001</v>
      </c>
      <c r="M50" s="1029">
        <v>1389.1542196800003</v>
      </c>
      <c r="N50" s="1029">
        <v>1661.49076747</v>
      </c>
      <c r="O50" s="1029">
        <v>1208.8653184199998</v>
      </c>
      <c r="P50" s="1029">
        <v>979.54540592000001</v>
      </c>
      <c r="Q50" s="1029">
        <v>1410.49872643</v>
      </c>
      <c r="R50" s="1029">
        <v>877.40436070999988</v>
      </c>
      <c r="S50" s="1029">
        <v>1036.0907716900001</v>
      </c>
      <c r="T50" s="1095">
        <v>1178.1398942600001</v>
      </c>
      <c r="U50" s="828" t="s">
        <v>210</v>
      </c>
    </row>
    <row r="51" spans="1:21" s="360" customFormat="1" ht="24.95" customHeight="1" x14ac:dyDescent="0.2">
      <c r="B51" s="587" t="s">
        <v>442</v>
      </c>
      <c r="C51" s="843">
        <v>1364.1878514299999</v>
      </c>
      <c r="D51" s="843">
        <v>1191.2582617</v>
      </c>
      <c r="E51" s="843">
        <v>2954.5759674599994</v>
      </c>
      <c r="F51" s="843">
        <v>3626.9124637999994</v>
      </c>
      <c r="G51" s="1368">
        <v>5442.9888436600004</v>
      </c>
      <c r="H51" s="843">
        <v>6624.1959690899994</v>
      </c>
      <c r="I51" s="1028">
        <v>358.07730408999998</v>
      </c>
      <c r="J51" s="1029">
        <v>202.81411363000001</v>
      </c>
      <c r="K51" s="1029">
        <v>348.65487236000001</v>
      </c>
      <c r="L51" s="1029">
        <v>649.82963364</v>
      </c>
      <c r="M51" s="1029">
        <v>698.83998641000005</v>
      </c>
      <c r="N51" s="1029">
        <v>947.58689741000001</v>
      </c>
      <c r="O51" s="1029">
        <v>863.94147188999989</v>
      </c>
      <c r="P51" s="1029">
        <v>855.68749515000002</v>
      </c>
      <c r="Q51" s="1029">
        <v>316.64255557000001</v>
      </c>
      <c r="R51" s="1029">
        <v>239.76680595999997</v>
      </c>
      <c r="S51" s="1029">
        <v>757.28721953000002</v>
      </c>
      <c r="T51" s="1095">
        <v>385.06761345000001</v>
      </c>
      <c r="U51" s="828" t="s">
        <v>443</v>
      </c>
    </row>
    <row r="52" spans="1:21" s="360" customFormat="1" ht="24.75" customHeight="1" x14ac:dyDescent="0.2">
      <c r="B52" s="587" t="s">
        <v>702</v>
      </c>
      <c r="C52" s="843">
        <v>3999.55004968</v>
      </c>
      <c r="D52" s="843">
        <v>6571.133677490001</v>
      </c>
      <c r="E52" s="843">
        <v>11299.325606500001</v>
      </c>
      <c r="F52" s="843">
        <v>31701.582875720007</v>
      </c>
      <c r="G52" s="1368">
        <v>20416.702847070002</v>
      </c>
      <c r="H52" s="843">
        <v>21001.693809479995</v>
      </c>
      <c r="I52" s="1028">
        <v>1801.3787661899996</v>
      </c>
      <c r="J52" s="1029">
        <v>1242.5662021000001</v>
      </c>
      <c r="K52" s="1029">
        <v>1789.2242987500003</v>
      </c>
      <c r="L52" s="1029">
        <v>2280.86867029</v>
      </c>
      <c r="M52" s="1029">
        <v>2023.14724922</v>
      </c>
      <c r="N52" s="1029">
        <v>1539.3495053499998</v>
      </c>
      <c r="O52" s="1029">
        <v>2060.25300096</v>
      </c>
      <c r="P52" s="1029">
        <v>1087.2579667499999</v>
      </c>
      <c r="Q52" s="1029">
        <v>1584.2779903899998</v>
      </c>
      <c r="R52" s="1029">
        <v>2477.6744173900001</v>
      </c>
      <c r="S52" s="1029">
        <v>2006.2335984899998</v>
      </c>
      <c r="T52" s="1095">
        <v>1109.4621436</v>
      </c>
      <c r="U52" s="828" t="s">
        <v>703</v>
      </c>
    </row>
    <row r="53" spans="1:21" s="360" customFormat="1" ht="24.95" customHeight="1" x14ac:dyDescent="0.2">
      <c r="B53" s="587" t="s">
        <v>700</v>
      </c>
      <c r="C53" s="843">
        <v>46175.792754350005</v>
      </c>
      <c r="D53" s="843">
        <v>26369.812955810008</v>
      </c>
      <c r="E53" s="843">
        <v>17958.467324720001</v>
      </c>
      <c r="F53" s="843">
        <v>18112.203558199999</v>
      </c>
      <c r="G53" s="1368">
        <v>17320.972030479999</v>
      </c>
      <c r="H53" s="843">
        <v>33664.742482100002</v>
      </c>
      <c r="I53" s="1028">
        <v>1038.33857332</v>
      </c>
      <c r="J53" s="1029">
        <v>2066.02060441</v>
      </c>
      <c r="K53" s="1029">
        <v>2820.3552712800001</v>
      </c>
      <c r="L53" s="1029">
        <v>4313.1403932900002</v>
      </c>
      <c r="M53" s="1029">
        <v>2651.7326965700004</v>
      </c>
      <c r="N53" s="1029">
        <v>2239.5049215200011</v>
      </c>
      <c r="O53" s="1029">
        <v>3880.8324882299994</v>
      </c>
      <c r="P53" s="1029">
        <v>2948.6473409900004</v>
      </c>
      <c r="Q53" s="1029">
        <v>3749.8951356000011</v>
      </c>
      <c r="R53" s="1029">
        <v>2595.6675474699996</v>
      </c>
      <c r="S53" s="1029">
        <v>3084.9520180100008</v>
      </c>
      <c r="T53" s="1095">
        <v>2275.6554914100006</v>
      </c>
      <c r="U53" s="828" t="s">
        <v>701</v>
      </c>
    </row>
    <row r="54" spans="1:21" s="360" customFormat="1" ht="24.95" customHeight="1" x14ac:dyDescent="0.2">
      <c r="B54" s="587" t="s">
        <v>653</v>
      </c>
      <c r="C54" s="843">
        <v>6096.6729927499991</v>
      </c>
      <c r="D54" s="843">
        <v>12876.64378504</v>
      </c>
      <c r="E54" s="843">
        <v>7447.7075357799995</v>
      </c>
      <c r="F54" s="843">
        <v>13979.606718960003</v>
      </c>
      <c r="G54" s="1368">
        <v>5884.1842432900003</v>
      </c>
      <c r="H54" s="843">
        <v>19539.187542439999</v>
      </c>
      <c r="I54" s="1028">
        <v>60.151352659999993</v>
      </c>
      <c r="J54" s="1029">
        <v>420.09942539999997</v>
      </c>
      <c r="K54" s="1029">
        <v>166.44624507999998</v>
      </c>
      <c r="L54" s="1029">
        <v>1171.7328329699999</v>
      </c>
      <c r="M54" s="1029">
        <v>1014.6217926</v>
      </c>
      <c r="N54" s="1029">
        <v>158.47913561999999</v>
      </c>
      <c r="O54" s="1029">
        <v>413.52538233000007</v>
      </c>
      <c r="P54" s="1029">
        <v>1344.9612668799998</v>
      </c>
      <c r="Q54" s="1029">
        <v>14033.0577285</v>
      </c>
      <c r="R54" s="1029">
        <v>96.251254599999996</v>
      </c>
      <c r="S54" s="1029">
        <v>24.443395289999998</v>
      </c>
      <c r="T54" s="1095">
        <v>635.41773050999996</v>
      </c>
      <c r="U54" s="828" t="s">
        <v>654</v>
      </c>
    </row>
    <row r="55" spans="1:21" s="360" customFormat="1" ht="24.95" customHeight="1" x14ac:dyDescent="0.2">
      <c r="B55" s="587" t="s">
        <v>754</v>
      </c>
      <c r="C55" s="843">
        <v>136502.07786498999</v>
      </c>
      <c r="D55" s="843">
        <v>71558.423072076679</v>
      </c>
      <c r="E55" s="843">
        <v>104037.92980817999</v>
      </c>
      <c r="F55" s="843">
        <v>107803.44175420998</v>
      </c>
      <c r="G55" s="1368">
        <v>97266.638943280035</v>
      </c>
      <c r="H55" s="843">
        <v>90184.24437737999</v>
      </c>
      <c r="I55" s="1028">
        <v>5794.551964979999</v>
      </c>
      <c r="J55" s="1029">
        <v>6902.6460783500015</v>
      </c>
      <c r="K55" s="1029">
        <v>17005.490342489986</v>
      </c>
      <c r="L55" s="1029">
        <v>7547.9924371900006</v>
      </c>
      <c r="M55" s="1029">
        <v>5770.3711290699985</v>
      </c>
      <c r="N55" s="1029">
        <v>8140.8309421000013</v>
      </c>
      <c r="O55" s="1029">
        <v>5422.0888173999983</v>
      </c>
      <c r="P55" s="1029">
        <v>6205.0155651799987</v>
      </c>
      <c r="Q55" s="1029">
        <v>5587.3723451900023</v>
      </c>
      <c r="R55" s="1029">
        <v>5117.0799584800025</v>
      </c>
      <c r="S55" s="1029">
        <v>7745.4358920199993</v>
      </c>
      <c r="T55" s="1095">
        <v>8945.3689049300046</v>
      </c>
      <c r="U55" s="828" t="s">
        <v>360</v>
      </c>
    </row>
    <row r="56" spans="1:21" s="360" customFormat="1" ht="24.95" customHeight="1" x14ac:dyDescent="0.2">
      <c r="B56" s="587" t="s">
        <v>995</v>
      </c>
      <c r="C56" s="843">
        <v>2158.8074703900002</v>
      </c>
      <c r="D56" s="843">
        <v>2179.2415276899997</v>
      </c>
      <c r="E56" s="843">
        <v>3389.2835851599998</v>
      </c>
      <c r="F56" s="843">
        <v>36990.762450599999</v>
      </c>
      <c r="G56" s="1368">
        <v>18209.785741990003</v>
      </c>
      <c r="H56" s="843">
        <v>13302.875499</v>
      </c>
      <c r="I56" s="1028">
        <v>621.57363083999996</v>
      </c>
      <c r="J56" s="1029">
        <v>131.39597264</v>
      </c>
      <c r="K56" s="1029">
        <v>648.81731894000006</v>
      </c>
      <c r="L56" s="1029">
        <v>787.23779007000007</v>
      </c>
      <c r="M56" s="1029">
        <v>1499.6673658299999</v>
      </c>
      <c r="N56" s="1029">
        <v>2109.4960771000001</v>
      </c>
      <c r="O56" s="1029">
        <v>4911.5400027799997</v>
      </c>
      <c r="P56" s="1029">
        <v>785.41976846999989</v>
      </c>
      <c r="Q56" s="1029">
        <v>425.58863329000002</v>
      </c>
      <c r="R56" s="1029">
        <v>508.93109900000002</v>
      </c>
      <c r="S56" s="1029">
        <v>161.20429919999998</v>
      </c>
      <c r="T56" s="1095">
        <v>712.00354084000003</v>
      </c>
      <c r="U56" s="828"/>
    </row>
    <row r="57" spans="1:21" s="360" customFormat="1" ht="24.95" customHeight="1" x14ac:dyDescent="0.2">
      <c r="B57" s="587" t="s">
        <v>196</v>
      </c>
      <c r="C57" s="843">
        <v>28.64140686</v>
      </c>
      <c r="D57" s="843">
        <v>4.1694440199999994</v>
      </c>
      <c r="E57" s="843">
        <v>16.670999999999999</v>
      </c>
      <c r="F57" s="843">
        <v>33.274720000000002</v>
      </c>
      <c r="G57" s="1368">
        <v>48.865970000000004</v>
      </c>
      <c r="H57" s="843">
        <v>77.300000000000011</v>
      </c>
      <c r="I57" s="1028">
        <v>0</v>
      </c>
      <c r="J57" s="1029">
        <v>0</v>
      </c>
      <c r="K57" s="1029">
        <v>0</v>
      </c>
      <c r="L57" s="1029">
        <v>0</v>
      </c>
      <c r="M57" s="1029">
        <v>0</v>
      </c>
      <c r="N57" s="1029">
        <v>0</v>
      </c>
      <c r="O57" s="1029">
        <v>0</v>
      </c>
      <c r="P57" s="1029">
        <v>0</v>
      </c>
      <c r="Q57" s="1029">
        <v>34.715000000000003</v>
      </c>
      <c r="R57" s="1029">
        <v>0</v>
      </c>
      <c r="S57" s="1029">
        <v>0</v>
      </c>
      <c r="T57" s="1095">
        <v>42.585000000000001</v>
      </c>
      <c r="U57" s="828" t="s">
        <v>204</v>
      </c>
    </row>
    <row r="58" spans="1:21" s="360" customFormat="1" ht="24.95" customHeight="1" x14ac:dyDescent="0.2">
      <c r="B58" s="587" t="s">
        <v>1174</v>
      </c>
      <c r="C58" s="843">
        <v>25455.0901075</v>
      </c>
      <c r="D58" s="843">
        <v>12538.271545359999</v>
      </c>
      <c r="E58" s="843">
        <v>12440.73328851</v>
      </c>
      <c r="F58" s="843">
        <v>9325.4927426499999</v>
      </c>
      <c r="G58" s="1368">
        <v>8980.2549961299992</v>
      </c>
      <c r="H58" s="843">
        <v>11360.646286630001</v>
      </c>
      <c r="I58" s="1028">
        <v>197.66270771999999</v>
      </c>
      <c r="J58" s="1029">
        <v>158.64250594999999</v>
      </c>
      <c r="K58" s="1029">
        <v>525.12228297999991</v>
      </c>
      <c r="L58" s="1029">
        <v>99.150628159999997</v>
      </c>
      <c r="M58" s="1029">
        <v>64.741312870000002</v>
      </c>
      <c r="N58" s="1029">
        <v>697.81140759999994</v>
      </c>
      <c r="O58" s="1029">
        <v>55.148212699999995</v>
      </c>
      <c r="P58" s="1029">
        <v>697.08605366999996</v>
      </c>
      <c r="Q58" s="1029">
        <v>462.51915546000004</v>
      </c>
      <c r="R58" s="1029">
        <v>2498.8191432799999</v>
      </c>
      <c r="S58" s="1029">
        <v>805.02991513999996</v>
      </c>
      <c r="T58" s="1095">
        <v>5098.9129611000008</v>
      </c>
      <c r="U58" s="828" t="s">
        <v>1177</v>
      </c>
    </row>
    <row r="59" spans="1:21" s="360" customFormat="1" ht="24.95" customHeight="1" x14ac:dyDescent="0.2">
      <c r="B59" s="587" t="s">
        <v>266</v>
      </c>
      <c r="C59" s="843">
        <v>1192.48003208</v>
      </c>
      <c r="D59" s="843">
        <v>368.59613779999995</v>
      </c>
      <c r="E59" s="843">
        <v>390.93957518000002</v>
      </c>
      <c r="F59" s="843">
        <v>44116.905935359995</v>
      </c>
      <c r="G59" s="1368">
        <v>1832.35960821</v>
      </c>
      <c r="H59" s="843">
        <v>2332.2228781200001</v>
      </c>
      <c r="I59" s="1028">
        <v>209.32278500000001</v>
      </c>
      <c r="J59" s="1029">
        <v>273.62106992000002</v>
      </c>
      <c r="K59" s="1029">
        <v>518.04258158999994</v>
      </c>
      <c r="L59" s="1029">
        <v>405.56120009000006</v>
      </c>
      <c r="M59" s="1029">
        <v>615.24322180000001</v>
      </c>
      <c r="N59" s="1029">
        <v>252.71580224000002</v>
      </c>
      <c r="O59" s="1029">
        <v>0</v>
      </c>
      <c r="P59" s="1029">
        <v>1.3169999999999999</v>
      </c>
      <c r="Q59" s="1029">
        <v>0</v>
      </c>
      <c r="R59" s="1029">
        <v>0</v>
      </c>
      <c r="S59" s="1029">
        <v>10.49544</v>
      </c>
      <c r="T59" s="1095">
        <v>45.903777480000002</v>
      </c>
      <c r="U59" s="828" t="s">
        <v>267</v>
      </c>
    </row>
    <row r="60" spans="1:21" s="360" customFormat="1" ht="24.95" customHeight="1" x14ac:dyDescent="0.2">
      <c r="B60" s="587" t="s">
        <v>752</v>
      </c>
      <c r="C60" s="843">
        <v>362.56060402000003</v>
      </c>
      <c r="D60" s="843">
        <v>309.89380701000005</v>
      </c>
      <c r="E60" s="843">
        <v>786.72562361000007</v>
      </c>
      <c r="F60" s="843">
        <v>1396.0904740899996</v>
      </c>
      <c r="G60" s="1368">
        <v>3714.4624770400001</v>
      </c>
      <c r="H60" s="843">
        <v>6976.9483895099993</v>
      </c>
      <c r="I60" s="1028">
        <v>629.30744586000003</v>
      </c>
      <c r="J60" s="1029">
        <v>134.24382287999998</v>
      </c>
      <c r="K60" s="1029">
        <v>431.94153405000003</v>
      </c>
      <c r="L60" s="1029">
        <v>401.21516284999996</v>
      </c>
      <c r="M60" s="1029">
        <v>888.11423037999998</v>
      </c>
      <c r="N60" s="1029">
        <v>697.48628340999994</v>
      </c>
      <c r="O60" s="1029">
        <v>592.30942406999998</v>
      </c>
      <c r="P60" s="1029">
        <v>460.90890502000002</v>
      </c>
      <c r="Q60" s="1029">
        <v>491.64747768000001</v>
      </c>
      <c r="R60" s="1029">
        <v>736.92013311000005</v>
      </c>
      <c r="S60" s="1029">
        <v>787.93903984000008</v>
      </c>
      <c r="T60" s="1095">
        <v>724.91493035999997</v>
      </c>
      <c r="U60" s="828" t="s">
        <v>753</v>
      </c>
    </row>
    <row r="61" spans="1:21" s="360" customFormat="1" ht="24.95" customHeight="1" x14ac:dyDescent="0.2">
      <c r="B61" s="587" t="s">
        <v>26</v>
      </c>
      <c r="C61" s="843">
        <v>639003.19542885991</v>
      </c>
      <c r="D61" s="843">
        <v>649506.6290098601</v>
      </c>
      <c r="E61" s="843">
        <v>944337.22567838</v>
      </c>
      <c r="F61" s="843">
        <v>1510550.4024111899</v>
      </c>
      <c r="G61" s="1368">
        <v>1426006.5884712834</v>
      </c>
      <c r="H61" s="843">
        <v>1406545.1561541543</v>
      </c>
      <c r="I61" s="1028">
        <v>80822.598800959939</v>
      </c>
      <c r="J61" s="1029">
        <v>65081.611960619994</v>
      </c>
      <c r="K61" s="1029">
        <v>71730.231778600006</v>
      </c>
      <c r="L61" s="1029">
        <v>95299.700685259944</v>
      </c>
      <c r="M61" s="1029">
        <v>184754.80755938994</v>
      </c>
      <c r="N61" s="1029">
        <v>99845.771424685707</v>
      </c>
      <c r="O61" s="1029">
        <v>188447.89970549542</v>
      </c>
      <c r="P61" s="1029">
        <v>107633.55551382339</v>
      </c>
      <c r="Q61" s="1029">
        <v>154926.25995588995</v>
      </c>
      <c r="R61" s="1029">
        <v>147643.66368356004</v>
      </c>
      <c r="S61" s="1029">
        <v>89623.996436579982</v>
      </c>
      <c r="T61" s="1095">
        <v>120735.05864928996</v>
      </c>
      <c r="U61" s="828" t="s">
        <v>655</v>
      </c>
    </row>
    <row r="62" spans="1:21" s="355" customFormat="1" ht="24.95" customHeight="1" x14ac:dyDescent="0.2">
      <c r="A62" s="360"/>
      <c r="B62" s="585" t="s">
        <v>850</v>
      </c>
      <c r="C62" s="842">
        <v>1562845.5748846899</v>
      </c>
      <c r="D62" s="842">
        <v>1497340.4330493999</v>
      </c>
      <c r="E62" s="842">
        <v>2238472.3511169599</v>
      </c>
      <c r="F62" s="842">
        <v>3019922.2033151342</v>
      </c>
      <c r="G62" s="915">
        <v>3007768.6355712996</v>
      </c>
      <c r="H62" s="842">
        <v>2982669.3583569061</v>
      </c>
      <c r="I62" s="953">
        <v>188641.54083145986</v>
      </c>
      <c r="J62" s="954">
        <v>245960.57316769997</v>
      </c>
      <c r="K62" s="954">
        <v>207523.33604160999</v>
      </c>
      <c r="L62" s="954">
        <v>244912.92789930999</v>
      </c>
      <c r="M62" s="954">
        <v>314389.46303113201</v>
      </c>
      <c r="N62" s="954">
        <v>211382.98242462572</v>
      </c>
      <c r="O62" s="954">
        <v>333712.90508997533</v>
      </c>
      <c r="P62" s="954">
        <v>221981.08890278341</v>
      </c>
      <c r="Q62" s="954">
        <v>291430.50652618002</v>
      </c>
      <c r="R62" s="954">
        <v>279671.28932407015</v>
      </c>
      <c r="S62" s="954">
        <v>201730.66935473995</v>
      </c>
      <c r="T62" s="956">
        <v>241332.07576332003</v>
      </c>
      <c r="U62" s="701" t="s">
        <v>331</v>
      </c>
    </row>
    <row r="63" spans="1:21" s="360" customFormat="1" ht="15.75" customHeight="1" thickBot="1" x14ac:dyDescent="0.25">
      <c r="B63" s="1263"/>
      <c r="C63" s="1364"/>
      <c r="D63" s="1364"/>
      <c r="E63" s="1365"/>
      <c r="F63" s="1366"/>
      <c r="G63" s="1365"/>
      <c r="H63" s="1521"/>
      <c r="I63" s="1367"/>
      <c r="J63" s="1362"/>
      <c r="K63" s="1362"/>
      <c r="L63" s="1362"/>
      <c r="M63" s="1362"/>
      <c r="N63" s="1362"/>
      <c r="O63" s="1362"/>
      <c r="P63" s="1362"/>
      <c r="Q63" s="1362"/>
      <c r="R63" s="1362"/>
      <c r="S63" s="1362"/>
      <c r="T63" s="1363"/>
      <c r="U63" s="1373"/>
    </row>
    <row r="64" spans="1:21" ht="9" customHeight="1" thickTop="1" x14ac:dyDescent="0.35"/>
    <row r="65" spans="2:21" s="330" customFormat="1" ht="18.75" customHeight="1" x14ac:dyDescent="0.5">
      <c r="B65" s="330" t="s">
        <v>1747</v>
      </c>
      <c r="U65" s="330" t="s">
        <v>1748</v>
      </c>
    </row>
    <row r="66" spans="2:21" ht="18" customHeight="1" x14ac:dyDescent="0.5">
      <c r="B66" s="123"/>
      <c r="C66" s="36"/>
      <c r="D66" s="36"/>
      <c r="E66" s="36"/>
      <c r="F66" s="36"/>
      <c r="G66" s="36"/>
      <c r="H66" s="36"/>
      <c r="I66" s="36"/>
      <c r="J66" s="36"/>
      <c r="K66" s="36"/>
      <c r="L66" s="36"/>
      <c r="M66" s="36"/>
      <c r="N66" s="36"/>
      <c r="O66" s="36"/>
      <c r="P66" s="36"/>
      <c r="Q66" s="36"/>
      <c r="R66" s="36"/>
      <c r="S66" s="36"/>
      <c r="T66" s="36"/>
      <c r="U66" s="52"/>
    </row>
    <row r="68" spans="2:21" ht="21.75" x14ac:dyDescent="0.5">
      <c r="D68" s="106"/>
      <c r="E68" s="106"/>
      <c r="F68" s="106"/>
      <c r="G68" s="106"/>
      <c r="H68" s="106"/>
      <c r="I68" s="91"/>
      <c r="J68" s="91"/>
      <c r="K68" s="91"/>
      <c r="L68" s="91"/>
      <c r="M68" s="91"/>
      <c r="N68" s="91"/>
      <c r="O68" s="91"/>
      <c r="P68" s="91"/>
      <c r="Q68" s="91"/>
      <c r="R68" s="91"/>
      <c r="S68" s="91"/>
      <c r="T68" s="91"/>
    </row>
  </sheetData>
  <mergeCells count="12">
    <mergeCell ref="L4:U4"/>
    <mergeCell ref="B4:K4"/>
    <mergeCell ref="U9:U11"/>
    <mergeCell ref="C9:C11"/>
    <mergeCell ref="D9:D11"/>
    <mergeCell ref="B9:B11"/>
    <mergeCell ref="I9:K9"/>
    <mergeCell ref="L9:T9"/>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&amp;P+49 -</oddFooter>
  </headerFooter>
  <colBreaks count="1" manualBreakCount="1">
    <brk id="11" max="6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K66"/>
  <sheetViews>
    <sheetView rightToLeft="1" view="pageBreakPreview" topLeftCell="B1" zoomScale="50" zoomScaleNormal="50" zoomScaleSheetLayoutView="50" workbookViewId="0"/>
  </sheetViews>
  <sheetFormatPr defaultRowHeight="15" x14ac:dyDescent="0.35"/>
  <cols>
    <col min="1" max="1" width="5.42578125" style="56" customWidth="1"/>
    <col min="2" max="2" width="67.7109375" style="56" customWidth="1"/>
    <col min="3" max="20" width="14.28515625" style="56" customWidth="1"/>
    <col min="21" max="21" width="67.7109375" style="56" customWidth="1"/>
    <col min="22" max="256" width="9.140625" style="56"/>
    <col min="257" max="257" width="0.28515625" style="56" customWidth="1"/>
    <col min="258" max="258" width="67.7109375" style="56" customWidth="1"/>
    <col min="259" max="276" width="14.28515625" style="56" customWidth="1"/>
    <col min="277" max="277" width="67.7109375" style="56" customWidth="1"/>
    <col min="278" max="512" width="9.140625" style="56"/>
    <col min="513" max="513" width="0.28515625" style="56" customWidth="1"/>
    <col min="514" max="514" width="67.7109375" style="56" customWidth="1"/>
    <col min="515" max="532" width="14.28515625" style="56" customWidth="1"/>
    <col min="533" max="533" width="67.7109375" style="56" customWidth="1"/>
    <col min="534" max="768" width="9.140625" style="56"/>
    <col min="769" max="769" width="0.28515625" style="56" customWidth="1"/>
    <col min="770" max="770" width="67.7109375" style="56" customWidth="1"/>
    <col min="771" max="788" width="14.28515625" style="56" customWidth="1"/>
    <col min="789" max="789" width="67.7109375" style="56" customWidth="1"/>
    <col min="790" max="1024" width="9.140625" style="56"/>
    <col min="1025" max="1025" width="0.28515625" style="56" customWidth="1"/>
    <col min="1026" max="1026" width="67.7109375" style="56" customWidth="1"/>
    <col min="1027" max="1044" width="14.28515625" style="56" customWidth="1"/>
    <col min="1045" max="1045" width="67.7109375" style="56" customWidth="1"/>
    <col min="1046" max="1280" width="9.140625" style="56"/>
    <col min="1281" max="1281" width="0.28515625" style="56" customWidth="1"/>
    <col min="1282" max="1282" width="67.7109375" style="56" customWidth="1"/>
    <col min="1283" max="1300" width="14.28515625" style="56" customWidth="1"/>
    <col min="1301" max="1301" width="67.7109375" style="56" customWidth="1"/>
    <col min="1302" max="1536" width="9.140625" style="56"/>
    <col min="1537" max="1537" width="0.28515625" style="56" customWidth="1"/>
    <col min="1538" max="1538" width="67.7109375" style="56" customWidth="1"/>
    <col min="1539" max="1556" width="14.28515625" style="56" customWidth="1"/>
    <col min="1557" max="1557" width="67.7109375" style="56" customWidth="1"/>
    <col min="1558" max="1792" width="9.140625" style="56"/>
    <col min="1793" max="1793" width="0.28515625" style="56" customWidth="1"/>
    <col min="1794" max="1794" width="67.7109375" style="56" customWidth="1"/>
    <col min="1795" max="1812" width="14.28515625" style="56" customWidth="1"/>
    <col min="1813" max="1813" width="67.7109375" style="56" customWidth="1"/>
    <col min="1814" max="2048" width="9.140625" style="56"/>
    <col min="2049" max="2049" width="0.28515625" style="56" customWidth="1"/>
    <col min="2050" max="2050" width="67.7109375" style="56" customWidth="1"/>
    <col min="2051" max="2068" width="14.28515625" style="56" customWidth="1"/>
    <col min="2069" max="2069" width="67.7109375" style="56" customWidth="1"/>
    <col min="2070" max="2304" width="9.140625" style="56"/>
    <col min="2305" max="2305" width="0.28515625" style="56" customWidth="1"/>
    <col min="2306" max="2306" width="67.7109375" style="56" customWidth="1"/>
    <col min="2307" max="2324" width="14.28515625" style="56" customWidth="1"/>
    <col min="2325" max="2325" width="67.7109375" style="56" customWidth="1"/>
    <col min="2326" max="2560" width="9.140625" style="56"/>
    <col min="2561" max="2561" width="0.28515625" style="56" customWidth="1"/>
    <col min="2562" max="2562" width="67.7109375" style="56" customWidth="1"/>
    <col min="2563" max="2580" width="14.28515625" style="56" customWidth="1"/>
    <col min="2581" max="2581" width="67.7109375" style="56" customWidth="1"/>
    <col min="2582" max="2816" width="9.140625" style="56"/>
    <col min="2817" max="2817" width="0.28515625" style="56" customWidth="1"/>
    <col min="2818" max="2818" width="67.7109375" style="56" customWidth="1"/>
    <col min="2819" max="2836" width="14.28515625" style="56" customWidth="1"/>
    <col min="2837" max="2837" width="67.7109375" style="56" customWidth="1"/>
    <col min="2838" max="3072" width="9.140625" style="56"/>
    <col min="3073" max="3073" width="0.28515625" style="56" customWidth="1"/>
    <col min="3074" max="3074" width="67.7109375" style="56" customWidth="1"/>
    <col min="3075" max="3092" width="14.28515625" style="56" customWidth="1"/>
    <col min="3093" max="3093" width="67.7109375" style="56" customWidth="1"/>
    <col min="3094" max="3328" width="9.140625" style="56"/>
    <col min="3329" max="3329" width="0.28515625" style="56" customWidth="1"/>
    <col min="3330" max="3330" width="67.7109375" style="56" customWidth="1"/>
    <col min="3331" max="3348" width="14.28515625" style="56" customWidth="1"/>
    <col min="3349" max="3349" width="67.7109375" style="56" customWidth="1"/>
    <col min="3350" max="3584" width="9.140625" style="56"/>
    <col min="3585" max="3585" width="0.28515625" style="56" customWidth="1"/>
    <col min="3586" max="3586" width="67.7109375" style="56" customWidth="1"/>
    <col min="3587" max="3604" width="14.28515625" style="56" customWidth="1"/>
    <col min="3605" max="3605" width="67.7109375" style="56" customWidth="1"/>
    <col min="3606" max="3840" width="9.140625" style="56"/>
    <col min="3841" max="3841" width="0.28515625" style="56" customWidth="1"/>
    <col min="3842" max="3842" width="67.7109375" style="56" customWidth="1"/>
    <col min="3843" max="3860" width="14.28515625" style="56" customWidth="1"/>
    <col min="3861" max="3861" width="67.7109375" style="56" customWidth="1"/>
    <col min="3862" max="4096" width="9.140625" style="56"/>
    <col min="4097" max="4097" width="0.28515625" style="56" customWidth="1"/>
    <col min="4098" max="4098" width="67.7109375" style="56" customWidth="1"/>
    <col min="4099" max="4116" width="14.28515625" style="56" customWidth="1"/>
    <col min="4117" max="4117" width="67.7109375" style="56" customWidth="1"/>
    <col min="4118" max="4352" width="9.140625" style="56"/>
    <col min="4353" max="4353" width="0.28515625" style="56" customWidth="1"/>
    <col min="4354" max="4354" width="67.7109375" style="56" customWidth="1"/>
    <col min="4355" max="4372" width="14.28515625" style="56" customWidth="1"/>
    <col min="4373" max="4373" width="67.7109375" style="56" customWidth="1"/>
    <col min="4374" max="4608" width="9.140625" style="56"/>
    <col min="4609" max="4609" width="0.28515625" style="56" customWidth="1"/>
    <col min="4610" max="4610" width="67.7109375" style="56" customWidth="1"/>
    <col min="4611" max="4628" width="14.28515625" style="56" customWidth="1"/>
    <col min="4629" max="4629" width="67.7109375" style="56" customWidth="1"/>
    <col min="4630" max="4864" width="9.140625" style="56"/>
    <col min="4865" max="4865" width="0.28515625" style="56" customWidth="1"/>
    <col min="4866" max="4866" width="67.7109375" style="56" customWidth="1"/>
    <col min="4867" max="4884" width="14.28515625" style="56" customWidth="1"/>
    <col min="4885" max="4885" width="67.7109375" style="56" customWidth="1"/>
    <col min="4886" max="5120" width="9.140625" style="56"/>
    <col min="5121" max="5121" width="0.28515625" style="56" customWidth="1"/>
    <col min="5122" max="5122" width="67.7109375" style="56" customWidth="1"/>
    <col min="5123" max="5140" width="14.28515625" style="56" customWidth="1"/>
    <col min="5141" max="5141" width="67.7109375" style="56" customWidth="1"/>
    <col min="5142" max="5376" width="9.140625" style="56"/>
    <col min="5377" max="5377" width="0.28515625" style="56" customWidth="1"/>
    <col min="5378" max="5378" width="67.7109375" style="56" customWidth="1"/>
    <col min="5379" max="5396" width="14.28515625" style="56" customWidth="1"/>
    <col min="5397" max="5397" width="67.7109375" style="56" customWidth="1"/>
    <col min="5398" max="5632" width="9.140625" style="56"/>
    <col min="5633" max="5633" width="0.28515625" style="56" customWidth="1"/>
    <col min="5634" max="5634" width="67.7109375" style="56" customWidth="1"/>
    <col min="5635" max="5652" width="14.28515625" style="56" customWidth="1"/>
    <col min="5653" max="5653" width="67.7109375" style="56" customWidth="1"/>
    <col min="5654" max="5888" width="9.140625" style="56"/>
    <col min="5889" max="5889" width="0.28515625" style="56" customWidth="1"/>
    <col min="5890" max="5890" width="67.7109375" style="56" customWidth="1"/>
    <col min="5891" max="5908" width="14.28515625" style="56" customWidth="1"/>
    <col min="5909" max="5909" width="67.7109375" style="56" customWidth="1"/>
    <col min="5910" max="6144" width="9.140625" style="56"/>
    <col min="6145" max="6145" width="0.28515625" style="56" customWidth="1"/>
    <col min="6146" max="6146" width="67.7109375" style="56" customWidth="1"/>
    <col min="6147" max="6164" width="14.28515625" style="56" customWidth="1"/>
    <col min="6165" max="6165" width="67.7109375" style="56" customWidth="1"/>
    <col min="6166" max="6400" width="9.140625" style="56"/>
    <col min="6401" max="6401" width="0.28515625" style="56" customWidth="1"/>
    <col min="6402" max="6402" width="67.7109375" style="56" customWidth="1"/>
    <col min="6403" max="6420" width="14.28515625" style="56" customWidth="1"/>
    <col min="6421" max="6421" width="67.7109375" style="56" customWidth="1"/>
    <col min="6422" max="6656" width="9.140625" style="56"/>
    <col min="6657" max="6657" width="0.28515625" style="56" customWidth="1"/>
    <col min="6658" max="6658" width="67.7109375" style="56" customWidth="1"/>
    <col min="6659" max="6676" width="14.28515625" style="56" customWidth="1"/>
    <col min="6677" max="6677" width="67.7109375" style="56" customWidth="1"/>
    <col min="6678" max="6912" width="9.140625" style="56"/>
    <col min="6913" max="6913" width="0.28515625" style="56" customWidth="1"/>
    <col min="6914" max="6914" width="67.7109375" style="56" customWidth="1"/>
    <col min="6915" max="6932" width="14.28515625" style="56" customWidth="1"/>
    <col min="6933" max="6933" width="67.7109375" style="56" customWidth="1"/>
    <col min="6934" max="7168" width="9.140625" style="56"/>
    <col min="7169" max="7169" width="0.28515625" style="56" customWidth="1"/>
    <col min="7170" max="7170" width="67.7109375" style="56" customWidth="1"/>
    <col min="7171" max="7188" width="14.28515625" style="56" customWidth="1"/>
    <col min="7189" max="7189" width="67.7109375" style="56" customWidth="1"/>
    <col min="7190" max="7424" width="9.140625" style="56"/>
    <col min="7425" max="7425" width="0.28515625" style="56" customWidth="1"/>
    <col min="7426" max="7426" width="67.7109375" style="56" customWidth="1"/>
    <col min="7427" max="7444" width="14.28515625" style="56" customWidth="1"/>
    <col min="7445" max="7445" width="67.7109375" style="56" customWidth="1"/>
    <col min="7446" max="7680" width="9.140625" style="56"/>
    <col min="7681" max="7681" width="0.28515625" style="56" customWidth="1"/>
    <col min="7682" max="7682" width="67.7109375" style="56" customWidth="1"/>
    <col min="7683" max="7700" width="14.28515625" style="56" customWidth="1"/>
    <col min="7701" max="7701" width="67.7109375" style="56" customWidth="1"/>
    <col min="7702" max="7936" width="9.140625" style="56"/>
    <col min="7937" max="7937" width="0.28515625" style="56" customWidth="1"/>
    <col min="7938" max="7938" width="67.7109375" style="56" customWidth="1"/>
    <col min="7939" max="7956" width="14.28515625" style="56" customWidth="1"/>
    <col min="7957" max="7957" width="67.7109375" style="56" customWidth="1"/>
    <col min="7958" max="8192" width="9.140625" style="56"/>
    <col min="8193" max="8193" width="0.28515625" style="56" customWidth="1"/>
    <col min="8194" max="8194" width="67.7109375" style="56" customWidth="1"/>
    <col min="8195" max="8212" width="14.28515625" style="56" customWidth="1"/>
    <col min="8213" max="8213" width="67.7109375" style="56" customWidth="1"/>
    <col min="8214" max="8448" width="9.140625" style="56"/>
    <col min="8449" max="8449" width="0.28515625" style="56" customWidth="1"/>
    <col min="8450" max="8450" width="67.7109375" style="56" customWidth="1"/>
    <col min="8451" max="8468" width="14.28515625" style="56" customWidth="1"/>
    <col min="8469" max="8469" width="67.7109375" style="56" customWidth="1"/>
    <col min="8470" max="8704" width="9.140625" style="56"/>
    <col min="8705" max="8705" width="0.28515625" style="56" customWidth="1"/>
    <col min="8706" max="8706" width="67.7109375" style="56" customWidth="1"/>
    <col min="8707" max="8724" width="14.28515625" style="56" customWidth="1"/>
    <col min="8725" max="8725" width="67.7109375" style="56" customWidth="1"/>
    <col min="8726" max="8960" width="9.140625" style="56"/>
    <col min="8961" max="8961" width="0.28515625" style="56" customWidth="1"/>
    <col min="8962" max="8962" width="67.7109375" style="56" customWidth="1"/>
    <col min="8963" max="8980" width="14.28515625" style="56" customWidth="1"/>
    <col min="8981" max="8981" width="67.7109375" style="56" customWidth="1"/>
    <col min="8982" max="9216" width="9.140625" style="56"/>
    <col min="9217" max="9217" width="0.28515625" style="56" customWidth="1"/>
    <col min="9218" max="9218" width="67.7109375" style="56" customWidth="1"/>
    <col min="9219" max="9236" width="14.28515625" style="56" customWidth="1"/>
    <col min="9237" max="9237" width="67.7109375" style="56" customWidth="1"/>
    <col min="9238" max="9472" width="9.140625" style="56"/>
    <col min="9473" max="9473" width="0.28515625" style="56" customWidth="1"/>
    <col min="9474" max="9474" width="67.7109375" style="56" customWidth="1"/>
    <col min="9475" max="9492" width="14.28515625" style="56" customWidth="1"/>
    <col min="9493" max="9493" width="67.7109375" style="56" customWidth="1"/>
    <col min="9494" max="9728" width="9.140625" style="56"/>
    <col min="9729" max="9729" width="0.28515625" style="56" customWidth="1"/>
    <col min="9730" max="9730" width="67.7109375" style="56" customWidth="1"/>
    <col min="9731" max="9748" width="14.28515625" style="56" customWidth="1"/>
    <col min="9749" max="9749" width="67.7109375" style="56" customWidth="1"/>
    <col min="9750" max="9984" width="9.140625" style="56"/>
    <col min="9985" max="9985" width="0.28515625" style="56" customWidth="1"/>
    <col min="9986" max="9986" width="67.7109375" style="56" customWidth="1"/>
    <col min="9987" max="10004" width="14.28515625" style="56" customWidth="1"/>
    <col min="10005" max="10005" width="67.7109375" style="56" customWidth="1"/>
    <col min="10006" max="10240" width="9.140625" style="56"/>
    <col min="10241" max="10241" width="0.28515625" style="56" customWidth="1"/>
    <col min="10242" max="10242" width="67.7109375" style="56" customWidth="1"/>
    <col min="10243" max="10260" width="14.28515625" style="56" customWidth="1"/>
    <col min="10261" max="10261" width="67.7109375" style="56" customWidth="1"/>
    <col min="10262" max="10496" width="9.140625" style="56"/>
    <col min="10497" max="10497" width="0.28515625" style="56" customWidth="1"/>
    <col min="10498" max="10498" width="67.7109375" style="56" customWidth="1"/>
    <col min="10499" max="10516" width="14.28515625" style="56" customWidth="1"/>
    <col min="10517" max="10517" width="67.7109375" style="56" customWidth="1"/>
    <col min="10518" max="10752" width="9.140625" style="56"/>
    <col min="10753" max="10753" width="0.28515625" style="56" customWidth="1"/>
    <col min="10754" max="10754" width="67.7109375" style="56" customWidth="1"/>
    <col min="10755" max="10772" width="14.28515625" style="56" customWidth="1"/>
    <col min="10773" max="10773" width="67.7109375" style="56" customWidth="1"/>
    <col min="10774" max="11008" width="9.140625" style="56"/>
    <col min="11009" max="11009" width="0.28515625" style="56" customWidth="1"/>
    <col min="11010" max="11010" width="67.7109375" style="56" customWidth="1"/>
    <col min="11011" max="11028" width="14.28515625" style="56" customWidth="1"/>
    <col min="11029" max="11029" width="67.7109375" style="56" customWidth="1"/>
    <col min="11030" max="11264" width="9.140625" style="56"/>
    <col min="11265" max="11265" width="0.28515625" style="56" customWidth="1"/>
    <col min="11266" max="11266" width="67.7109375" style="56" customWidth="1"/>
    <col min="11267" max="11284" width="14.28515625" style="56" customWidth="1"/>
    <col min="11285" max="11285" width="67.7109375" style="56" customWidth="1"/>
    <col min="11286" max="11520" width="9.140625" style="56"/>
    <col min="11521" max="11521" width="0.28515625" style="56" customWidth="1"/>
    <col min="11522" max="11522" width="67.7109375" style="56" customWidth="1"/>
    <col min="11523" max="11540" width="14.28515625" style="56" customWidth="1"/>
    <col min="11541" max="11541" width="67.7109375" style="56" customWidth="1"/>
    <col min="11542" max="11776" width="9.140625" style="56"/>
    <col min="11777" max="11777" width="0.28515625" style="56" customWidth="1"/>
    <col min="11778" max="11778" width="67.7109375" style="56" customWidth="1"/>
    <col min="11779" max="11796" width="14.28515625" style="56" customWidth="1"/>
    <col min="11797" max="11797" width="67.7109375" style="56" customWidth="1"/>
    <col min="11798" max="12032" width="9.140625" style="56"/>
    <col min="12033" max="12033" width="0.28515625" style="56" customWidth="1"/>
    <col min="12034" max="12034" width="67.7109375" style="56" customWidth="1"/>
    <col min="12035" max="12052" width="14.28515625" style="56" customWidth="1"/>
    <col min="12053" max="12053" width="67.7109375" style="56" customWidth="1"/>
    <col min="12054" max="12288" width="9.140625" style="56"/>
    <col min="12289" max="12289" width="0.28515625" style="56" customWidth="1"/>
    <col min="12290" max="12290" width="67.7109375" style="56" customWidth="1"/>
    <col min="12291" max="12308" width="14.28515625" style="56" customWidth="1"/>
    <col min="12309" max="12309" width="67.7109375" style="56" customWidth="1"/>
    <col min="12310" max="12544" width="9.140625" style="56"/>
    <col min="12545" max="12545" width="0.28515625" style="56" customWidth="1"/>
    <col min="12546" max="12546" width="67.7109375" style="56" customWidth="1"/>
    <col min="12547" max="12564" width="14.28515625" style="56" customWidth="1"/>
    <col min="12565" max="12565" width="67.7109375" style="56" customWidth="1"/>
    <col min="12566" max="12800" width="9.140625" style="56"/>
    <col min="12801" max="12801" width="0.28515625" style="56" customWidth="1"/>
    <col min="12802" max="12802" width="67.7109375" style="56" customWidth="1"/>
    <col min="12803" max="12820" width="14.28515625" style="56" customWidth="1"/>
    <col min="12821" max="12821" width="67.7109375" style="56" customWidth="1"/>
    <col min="12822" max="13056" width="9.140625" style="56"/>
    <col min="13057" max="13057" width="0.28515625" style="56" customWidth="1"/>
    <col min="13058" max="13058" width="67.7109375" style="56" customWidth="1"/>
    <col min="13059" max="13076" width="14.28515625" style="56" customWidth="1"/>
    <col min="13077" max="13077" width="67.7109375" style="56" customWidth="1"/>
    <col min="13078" max="13312" width="9.140625" style="56"/>
    <col min="13313" max="13313" width="0.28515625" style="56" customWidth="1"/>
    <col min="13314" max="13314" width="67.7109375" style="56" customWidth="1"/>
    <col min="13315" max="13332" width="14.28515625" style="56" customWidth="1"/>
    <col min="13333" max="13333" width="67.7109375" style="56" customWidth="1"/>
    <col min="13334" max="13568" width="9.140625" style="56"/>
    <col min="13569" max="13569" width="0.28515625" style="56" customWidth="1"/>
    <col min="13570" max="13570" width="67.7109375" style="56" customWidth="1"/>
    <col min="13571" max="13588" width="14.28515625" style="56" customWidth="1"/>
    <col min="13589" max="13589" width="67.7109375" style="56" customWidth="1"/>
    <col min="13590" max="13824" width="9.140625" style="56"/>
    <col min="13825" max="13825" width="0.28515625" style="56" customWidth="1"/>
    <col min="13826" max="13826" width="67.7109375" style="56" customWidth="1"/>
    <col min="13827" max="13844" width="14.28515625" style="56" customWidth="1"/>
    <col min="13845" max="13845" width="67.7109375" style="56" customWidth="1"/>
    <col min="13846" max="14080" width="9.140625" style="56"/>
    <col min="14081" max="14081" width="0.28515625" style="56" customWidth="1"/>
    <col min="14082" max="14082" width="67.7109375" style="56" customWidth="1"/>
    <col min="14083" max="14100" width="14.28515625" style="56" customWidth="1"/>
    <col min="14101" max="14101" width="67.7109375" style="56" customWidth="1"/>
    <col min="14102" max="14336" width="9.140625" style="56"/>
    <col min="14337" max="14337" width="0.28515625" style="56" customWidth="1"/>
    <col min="14338" max="14338" width="67.7109375" style="56" customWidth="1"/>
    <col min="14339" max="14356" width="14.28515625" style="56" customWidth="1"/>
    <col min="14357" max="14357" width="67.7109375" style="56" customWidth="1"/>
    <col min="14358" max="14592" width="9.140625" style="56"/>
    <col min="14593" max="14593" width="0.28515625" style="56" customWidth="1"/>
    <col min="14594" max="14594" width="67.7109375" style="56" customWidth="1"/>
    <col min="14595" max="14612" width="14.28515625" style="56" customWidth="1"/>
    <col min="14613" max="14613" width="67.7109375" style="56" customWidth="1"/>
    <col min="14614" max="14848" width="9.140625" style="56"/>
    <col min="14849" max="14849" width="0.28515625" style="56" customWidth="1"/>
    <col min="14850" max="14850" width="67.7109375" style="56" customWidth="1"/>
    <col min="14851" max="14868" width="14.28515625" style="56" customWidth="1"/>
    <col min="14869" max="14869" width="67.7109375" style="56" customWidth="1"/>
    <col min="14870" max="15104" width="9.140625" style="56"/>
    <col min="15105" max="15105" width="0.28515625" style="56" customWidth="1"/>
    <col min="15106" max="15106" width="67.7109375" style="56" customWidth="1"/>
    <col min="15107" max="15124" width="14.28515625" style="56" customWidth="1"/>
    <col min="15125" max="15125" width="67.7109375" style="56" customWidth="1"/>
    <col min="15126" max="15360" width="9.140625" style="56"/>
    <col min="15361" max="15361" width="0.28515625" style="56" customWidth="1"/>
    <col min="15362" max="15362" width="67.7109375" style="56" customWidth="1"/>
    <col min="15363" max="15380" width="14.28515625" style="56" customWidth="1"/>
    <col min="15381" max="15381" width="67.7109375" style="56" customWidth="1"/>
    <col min="15382" max="15616" width="9.140625" style="56"/>
    <col min="15617" max="15617" width="0.28515625" style="56" customWidth="1"/>
    <col min="15618" max="15618" width="67.7109375" style="56" customWidth="1"/>
    <col min="15619" max="15636" width="14.28515625" style="56" customWidth="1"/>
    <col min="15637" max="15637" width="67.7109375" style="56" customWidth="1"/>
    <col min="15638" max="15872" width="9.140625" style="56"/>
    <col min="15873" max="15873" width="0.28515625" style="56" customWidth="1"/>
    <col min="15874" max="15874" width="67.7109375" style="56" customWidth="1"/>
    <col min="15875" max="15892" width="14.28515625" style="56" customWidth="1"/>
    <col min="15893" max="15893" width="67.7109375" style="56" customWidth="1"/>
    <col min="15894" max="16128" width="9.140625" style="56"/>
    <col min="16129" max="16129" width="0.28515625" style="56" customWidth="1"/>
    <col min="16130" max="16130" width="67.7109375" style="56" customWidth="1"/>
    <col min="16131" max="16148" width="14.28515625" style="56" customWidth="1"/>
    <col min="16149" max="16149" width="67.7109375" style="56" customWidth="1"/>
    <col min="16150" max="16384" width="9.140625" style="56"/>
  </cols>
  <sheetData>
    <row r="1" spans="1:37" s="5" customFormat="1" ht="16.5" customHeight="1" x14ac:dyDescent="0.65">
      <c r="B1" s="2"/>
      <c r="C1" s="2"/>
      <c r="D1" s="2"/>
      <c r="E1" s="2"/>
      <c r="F1" s="2"/>
      <c r="G1" s="2"/>
      <c r="H1" s="2"/>
      <c r="I1" s="2"/>
      <c r="J1" s="2"/>
      <c r="K1" s="2"/>
      <c r="L1" s="2"/>
      <c r="M1" s="2"/>
      <c r="N1" s="2"/>
      <c r="O1" s="2"/>
      <c r="P1" s="2"/>
      <c r="Q1" s="2"/>
      <c r="R1" s="2"/>
      <c r="S1" s="2"/>
      <c r="T1" s="2"/>
      <c r="U1" s="2"/>
      <c r="V1" s="2"/>
      <c r="W1" s="2"/>
    </row>
    <row r="2" spans="1:37" s="5" customFormat="1" ht="16.5" customHeight="1" x14ac:dyDescent="0.65">
      <c r="B2" s="2"/>
      <c r="C2" s="2"/>
      <c r="D2" s="2"/>
      <c r="E2" s="2"/>
      <c r="F2" s="2"/>
      <c r="G2" s="2"/>
      <c r="H2" s="2"/>
      <c r="I2" s="2"/>
      <c r="J2" s="2"/>
      <c r="K2" s="2"/>
      <c r="L2" s="2"/>
      <c r="M2" s="2"/>
      <c r="N2" s="2"/>
      <c r="O2" s="2"/>
      <c r="P2" s="2"/>
      <c r="Q2" s="2"/>
      <c r="R2" s="2"/>
      <c r="S2" s="2"/>
      <c r="T2" s="2"/>
      <c r="U2" s="2"/>
      <c r="V2" s="2"/>
      <c r="W2" s="2"/>
    </row>
    <row r="3" spans="1:37" s="5" customFormat="1" ht="16.5" customHeight="1" x14ac:dyDescent="0.65">
      <c r="B3" s="2"/>
      <c r="C3" s="2"/>
      <c r="D3" s="2"/>
      <c r="E3" s="2"/>
      <c r="F3" s="2"/>
      <c r="G3" s="2"/>
      <c r="H3" s="2"/>
      <c r="I3" s="2"/>
      <c r="J3" s="2"/>
      <c r="K3" s="2"/>
      <c r="L3" s="2"/>
      <c r="M3" s="2"/>
      <c r="N3" s="2"/>
      <c r="O3" s="2"/>
      <c r="P3" s="2"/>
      <c r="Q3" s="2"/>
      <c r="R3" s="2"/>
      <c r="S3" s="2"/>
      <c r="T3" s="2"/>
      <c r="U3" s="2"/>
      <c r="V3" s="2"/>
      <c r="W3" s="2"/>
    </row>
    <row r="4" spans="1:37" s="116" customFormat="1" ht="36.75" x14ac:dyDescent="0.85">
      <c r="B4" s="1732" t="s">
        <v>1856</v>
      </c>
      <c r="C4" s="1732"/>
      <c r="D4" s="1732"/>
      <c r="E4" s="1732"/>
      <c r="F4" s="1732"/>
      <c r="G4" s="1732"/>
      <c r="H4" s="1732"/>
      <c r="I4" s="1732"/>
      <c r="J4" s="1732"/>
      <c r="K4" s="1732"/>
      <c r="L4" s="1732" t="s">
        <v>1857</v>
      </c>
      <c r="M4" s="1732"/>
      <c r="N4" s="1732"/>
      <c r="O4" s="1732"/>
      <c r="P4" s="1732"/>
      <c r="Q4" s="1732"/>
      <c r="R4" s="1732"/>
      <c r="S4" s="1732"/>
      <c r="T4" s="1732"/>
      <c r="U4" s="1732"/>
      <c r="V4" s="117"/>
      <c r="W4" s="117"/>
      <c r="X4" s="117"/>
      <c r="Y4" s="117"/>
      <c r="Z4" s="117"/>
      <c r="AA4" s="117"/>
      <c r="AB4" s="117"/>
      <c r="AC4" s="117"/>
      <c r="AD4" s="117"/>
      <c r="AE4" s="117"/>
      <c r="AF4" s="117"/>
      <c r="AG4" s="117"/>
      <c r="AH4" s="117"/>
    </row>
    <row r="5" spans="1:37" s="72" customFormat="1" ht="10.5" customHeight="1" x14ac:dyDescent="0.65">
      <c r="B5" s="73" t="s">
        <v>867</v>
      </c>
      <c r="C5" s="73"/>
      <c r="D5" s="73"/>
      <c r="E5" s="73"/>
      <c r="F5" s="73"/>
      <c r="G5" s="73"/>
      <c r="H5" s="73"/>
      <c r="I5" s="73"/>
      <c r="J5" s="73"/>
      <c r="K5" s="73"/>
      <c r="L5" s="73"/>
      <c r="M5" s="73"/>
      <c r="N5" s="73"/>
      <c r="O5" s="73"/>
      <c r="P5" s="73"/>
      <c r="Q5" s="73"/>
      <c r="R5" s="73"/>
      <c r="S5" s="73"/>
      <c r="T5" s="73"/>
      <c r="U5" s="73"/>
    </row>
    <row r="6" spans="1:37" s="72" customFormat="1" ht="10.5" customHeight="1" x14ac:dyDescent="0.7">
      <c r="B6" s="73"/>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row>
    <row r="7" spans="1:37" s="118" customFormat="1" ht="10.5" customHeight="1" x14ac:dyDescent="0.5">
      <c r="B7" s="119"/>
      <c r="C7" s="11"/>
      <c r="D7" s="11"/>
      <c r="E7" s="11"/>
      <c r="F7" s="11"/>
      <c r="G7" s="11"/>
      <c r="H7" s="11"/>
      <c r="I7" s="11"/>
      <c r="J7" s="11"/>
      <c r="K7" s="11"/>
      <c r="L7" s="11"/>
      <c r="M7" s="11"/>
      <c r="N7" s="11"/>
      <c r="O7" s="11"/>
      <c r="P7" s="11"/>
      <c r="Q7" s="11"/>
      <c r="R7" s="11"/>
      <c r="S7" s="11"/>
      <c r="T7" s="11"/>
      <c r="U7" s="120"/>
    </row>
    <row r="8" spans="1:37" ht="10.5" customHeight="1" thickBot="1" x14ac:dyDescent="0.7">
      <c r="B8" s="121"/>
      <c r="C8" s="73"/>
      <c r="D8" s="73"/>
      <c r="E8" s="73"/>
      <c r="F8" s="73"/>
      <c r="G8" s="73"/>
      <c r="H8" s="73"/>
      <c r="I8" s="73"/>
      <c r="J8" s="73"/>
      <c r="K8" s="73"/>
      <c r="L8" s="73"/>
      <c r="M8" s="73"/>
      <c r="N8" s="73"/>
      <c r="O8" s="73"/>
      <c r="P8" s="73"/>
      <c r="Q8" s="73"/>
      <c r="R8" s="73"/>
      <c r="S8" s="73"/>
      <c r="T8" s="73"/>
      <c r="U8" s="122"/>
    </row>
    <row r="9" spans="1:37" s="716" customFormat="1" ht="24.75" customHeight="1" thickTop="1" x14ac:dyDescent="0.7">
      <c r="A9" s="539"/>
      <c r="B9" s="1956" t="s">
        <v>883</v>
      </c>
      <c r="C9" s="1736">
        <v>2014</v>
      </c>
      <c r="D9" s="1736" t="s">
        <v>1882</v>
      </c>
      <c r="E9" s="1736" t="s">
        <v>1884</v>
      </c>
      <c r="F9" s="1736" t="s">
        <v>1574</v>
      </c>
      <c r="G9" s="1736">
        <v>2018</v>
      </c>
      <c r="H9" s="1736">
        <v>2019</v>
      </c>
      <c r="I9" s="1763">
        <v>2019</v>
      </c>
      <c r="J9" s="1764"/>
      <c r="K9" s="1764"/>
      <c r="L9" s="1761">
        <v>2019</v>
      </c>
      <c r="M9" s="1761"/>
      <c r="N9" s="1761"/>
      <c r="O9" s="1761"/>
      <c r="P9" s="1761"/>
      <c r="Q9" s="1761"/>
      <c r="R9" s="1761"/>
      <c r="S9" s="1761"/>
      <c r="T9" s="1762"/>
      <c r="U9" s="1959" t="s">
        <v>882</v>
      </c>
    </row>
    <row r="10" spans="1:37" s="20" customFormat="1" ht="23.25" customHeight="1" x14ac:dyDescent="0.65">
      <c r="B10" s="1957"/>
      <c r="C10" s="1737"/>
      <c r="D10" s="1737"/>
      <c r="E10" s="1737"/>
      <c r="F10" s="1737"/>
      <c r="G10" s="1737"/>
      <c r="H10" s="1737"/>
      <c r="I10" s="362" t="s">
        <v>372</v>
      </c>
      <c r="J10" s="363" t="s">
        <v>373</v>
      </c>
      <c r="K10" s="363" t="s">
        <v>374</v>
      </c>
      <c r="L10" s="363" t="s">
        <v>375</v>
      </c>
      <c r="M10" s="363" t="s">
        <v>376</v>
      </c>
      <c r="N10" s="363" t="s">
        <v>366</v>
      </c>
      <c r="O10" s="363" t="s">
        <v>367</v>
      </c>
      <c r="P10" s="363" t="s">
        <v>368</v>
      </c>
      <c r="Q10" s="363" t="s">
        <v>369</v>
      </c>
      <c r="R10" s="363" t="s">
        <v>370</v>
      </c>
      <c r="S10" s="363" t="s">
        <v>371</v>
      </c>
      <c r="T10" s="364" t="s">
        <v>1466</v>
      </c>
      <c r="U10" s="1960"/>
    </row>
    <row r="11" spans="1:37" s="1470" customFormat="1" ht="23.25" customHeight="1" x14ac:dyDescent="0.65">
      <c r="A11" s="20"/>
      <c r="B11" s="1958"/>
      <c r="C11" s="1738"/>
      <c r="D11" s="1738"/>
      <c r="E11" s="1738"/>
      <c r="F11" s="1738"/>
      <c r="G11" s="1738"/>
      <c r="H11" s="1738"/>
      <c r="I11" s="365" t="s">
        <v>669</v>
      </c>
      <c r="J11" s="366" t="s">
        <v>149</v>
      </c>
      <c r="K11" s="366" t="s">
        <v>150</v>
      </c>
      <c r="L11" s="366" t="s">
        <v>151</v>
      </c>
      <c r="M11" s="366" t="s">
        <v>365</v>
      </c>
      <c r="N11" s="366" t="s">
        <v>663</v>
      </c>
      <c r="O11" s="366" t="s">
        <v>664</v>
      </c>
      <c r="P11" s="366" t="s">
        <v>665</v>
      </c>
      <c r="Q11" s="366" t="s">
        <v>666</v>
      </c>
      <c r="R11" s="366" t="s">
        <v>667</v>
      </c>
      <c r="S11" s="366" t="s">
        <v>668</v>
      </c>
      <c r="T11" s="367" t="s">
        <v>662</v>
      </c>
      <c r="U11" s="1961"/>
    </row>
    <row r="12" spans="1:37" s="539" customFormat="1" ht="15" customHeight="1" x14ac:dyDescent="0.7">
      <c r="B12" s="1440"/>
      <c r="C12" s="720"/>
      <c r="D12" s="720"/>
      <c r="E12" s="1441"/>
      <c r="F12" s="1441"/>
      <c r="G12" s="720"/>
      <c r="H12" s="720"/>
      <c r="I12" s="721"/>
      <c r="J12" s="718"/>
      <c r="K12" s="718"/>
      <c r="L12" s="718"/>
      <c r="M12" s="718"/>
      <c r="N12" s="718"/>
      <c r="O12" s="718"/>
      <c r="P12" s="718"/>
      <c r="Q12" s="718"/>
      <c r="R12" s="718"/>
      <c r="S12" s="718"/>
      <c r="T12" s="719"/>
      <c r="U12" s="1442"/>
    </row>
    <row r="13" spans="1:37" s="1443" customFormat="1" ht="23.1" customHeight="1" x14ac:dyDescent="0.2">
      <c r="B13" s="1256" t="s">
        <v>799</v>
      </c>
      <c r="C13" s="1444"/>
      <c r="D13" s="1444"/>
      <c r="E13" s="1448"/>
      <c r="F13" s="1448"/>
      <c r="G13" s="1444"/>
      <c r="H13" s="1444"/>
      <c r="I13" s="1445"/>
      <c r="J13" s="1446"/>
      <c r="K13" s="1446"/>
      <c r="L13" s="1446"/>
      <c r="M13" s="1446"/>
      <c r="N13" s="1446"/>
      <c r="O13" s="1446"/>
      <c r="P13" s="1446"/>
      <c r="Q13" s="1446"/>
      <c r="R13" s="1446"/>
      <c r="S13" s="1446"/>
      <c r="T13" s="1447"/>
      <c r="U13" s="1465" t="s">
        <v>597</v>
      </c>
    </row>
    <row r="14" spans="1:37" s="1443" customFormat="1" ht="9" customHeight="1" x14ac:dyDescent="0.2">
      <c r="B14" s="1256"/>
      <c r="C14" s="1444"/>
      <c r="D14" s="1444"/>
      <c r="E14" s="1448"/>
      <c r="F14" s="1448"/>
      <c r="G14" s="1444"/>
      <c r="H14" s="1444"/>
      <c r="I14" s="1445"/>
      <c r="J14" s="1446"/>
      <c r="K14" s="1446"/>
      <c r="L14" s="1446"/>
      <c r="M14" s="1446"/>
      <c r="N14" s="1446"/>
      <c r="O14" s="1446"/>
      <c r="P14" s="1446"/>
      <c r="Q14" s="1446"/>
      <c r="R14" s="1446"/>
      <c r="S14" s="1446"/>
      <c r="T14" s="1447"/>
      <c r="U14" s="1465"/>
    </row>
    <row r="15" spans="1:37" s="537" customFormat="1" ht="23.1" customHeight="1" x14ac:dyDescent="0.2">
      <c r="B15" s="1257" t="s">
        <v>656</v>
      </c>
      <c r="C15" s="1449"/>
      <c r="D15" s="1449"/>
      <c r="E15" s="1453"/>
      <c r="F15" s="1453"/>
      <c r="G15" s="1449"/>
      <c r="H15" s="1449"/>
      <c r="I15" s="1450"/>
      <c r="J15" s="1451"/>
      <c r="K15" s="1451"/>
      <c r="L15" s="1451"/>
      <c r="M15" s="1451"/>
      <c r="N15" s="1451"/>
      <c r="O15" s="1451"/>
      <c r="P15" s="1451"/>
      <c r="Q15" s="1451"/>
      <c r="R15" s="1451"/>
      <c r="S15" s="1451"/>
      <c r="T15" s="1452"/>
      <c r="U15" s="1466" t="s">
        <v>698</v>
      </c>
      <c r="V15" s="1432"/>
      <c r="W15" s="1433"/>
    </row>
    <row r="16" spans="1:37" s="538" customFormat="1" ht="23.1" customHeight="1" x14ac:dyDescent="0.2">
      <c r="B16" s="826" t="s">
        <v>1751</v>
      </c>
      <c r="C16" s="843">
        <v>8836.7816038300007</v>
      </c>
      <c r="D16" s="843">
        <v>12255.096026683999</v>
      </c>
      <c r="E16" s="1368">
        <v>28485.263268179999</v>
      </c>
      <c r="F16" s="843">
        <v>31574.375456559999</v>
      </c>
      <c r="G16" s="843">
        <v>71360.482025180012</v>
      </c>
      <c r="H16" s="843">
        <v>90132.029120215724</v>
      </c>
      <c r="I16" s="1028">
        <v>4506.4157267333949</v>
      </c>
      <c r="J16" s="1029">
        <v>6050.0762755097767</v>
      </c>
      <c r="K16" s="1029">
        <v>8231.4307079862974</v>
      </c>
      <c r="L16" s="1029">
        <v>8805.5354724952031</v>
      </c>
      <c r="M16" s="1029">
        <v>6698.5647802943704</v>
      </c>
      <c r="N16" s="1029">
        <v>4833.1738544829568</v>
      </c>
      <c r="O16" s="1029">
        <v>7877.4779894462699</v>
      </c>
      <c r="P16" s="1029">
        <v>5637.1496706417374</v>
      </c>
      <c r="Q16" s="1029">
        <v>9913.5029716442496</v>
      </c>
      <c r="R16" s="1029">
        <v>9844.4040873779122</v>
      </c>
      <c r="S16" s="1029">
        <v>8503.3983420159202</v>
      </c>
      <c r="T16" s="1095">
        <v>9230.8992415876237</v>
      </c>
      <c r="U16" s="1467" t="s">
        <v>747</v>
      </c>
      <c r="V16" s="1432"/>
      <c r="W16" s="1433"/>
    </row>
    <row r="17" spans="2:23" s="538" customFormat="1" ht="23.1" customHeight="1" x14ac:dyDescent="0.2">
      <c r="B17" s="826" t="s">
        <v>594</v>
      </c>
      <c r="C17" s="843">
        <v>38742.052974269995</v>
      </c>
      <c r="D17" s="843">
        <v>68876.118947877883</v>
      </c>
      <c r="E17" s="1368">
        <v>140135.47262297</v>
      </c>
      <c r="F17" s="843">
        <v>137491.78543513999</v>
      </c>
      <c r="G17" s="843">
        <v>382954.96568686061</v>
      </c>
      <c r="H17" s="843">
        <v>435634.34078015736</v>
      </c>
      <c r="I17" s="1028">
        <v>37608.112243099386</v>
      </c>
      <c r="J17" s="1029">
        <v>38698.566167062105</v>
      </c>
      <c r="K17" s="1029">
        <v>43485.227495680178</v>
      </c>
      <c r="L17" s="1029">
        <v>38690.515548658201</v>
      </c>
      <c r="M17" s="1029">
        <v>25398.341300934244</v>
      </c>
      <c r="N17" s="1029">
        <v>30945.369766772958</v>
      </c>
      <c r="O17" s="1029">
        <v>32904.409695303009</v>
      </c>
      <c r="P17" s="1029">
        <v>26773.077944413442</v>
      </c>
      <c r="Q17" s="1029">
        <v>38112.106130619119</v>
      </c>
      <c r="R17" s="1029">
        <v>38139.112940483501</v>
      </c>
      <c r="S17" s="1029">
        <v>37264.477933747658</v>
      </c>
      <c r="T17" s="1095">
        <v>47615.023613383557</v>
      </c>
      <c r="U17" s="1467" t="s">
        <v>1756</v>
      </c>
      <c r="V17" s="1432"/>
      <c r="W17" s="1433"/>
    </row>
    <row r="18" spans="2:23" s="538" customFormat="1" ht="23.1" customHeight="1" x14ac:dyDescent="0.2">
      <c r="B18" s="826" t="s">
        <v>1752</v>
      </c>
      <c r="C18" s="843">
        <v>17659.504270010002</v>
      </c>
      <c r="D18" s="843">
        <v>13338.311471140001</v>
      </c>
      <c r="E18" s="1368">
        <v>3431.8076558599996</v>
      </c>
      <c r="F18" s="843">
        <v>3523.5041675700004</v>
      </c>
      <c r="G18" s="843">
        <v>11142.542040807521</v>
      </c>
      <c r="H18" s="843">
        <v>13527.019870528462</v>
      </c>
      <c r="I18" s="1028">
        <v>835.90070519148014</v>
      </c>
      <c r="J18" s="1029">
        <v>1072.9024722748627</v>
      </c>
      <c r="K18" s="1029">
        <v>1306.8236601650715</v>
      </c>
      <c r="L18" s="1029">
        <v>1266.8908161398754</v>
      </c>
      <c r="M18" s="1029">
        <v>1333.7176379785074</v>
      </c>
      <c r="N18" s="1029">
        <v>742.48854173571465</v>
      </c>
      <c r="O18" s="1029">
        <v>1144.9466560620522</v>
      </c>
      <c r="P18" s="1029">
        <v>846.48267774291162</v>
      </c>
      <c r="Q18" s="1029">
        <v>906.51357361393411</v>
      </c>
      <c r="R18" s="1029">
        <v>964.97781176250032</v>
      </c>
      <c r="S18" s="1029">
        <v>1294.0322711609322</v>
      </c>
      <c r="T18" s="1095">
        <v>1811.3430467006197</v>
      </c>
      <c r="U18" s="1467" t="s">
        <v>578</v>
      </c>
      <c r="V18" s="1432"/>
      <c r="W18" s="1433"/>
    </row>
    <row r="19" spans="2:23" s="538" customFormat="1" ht="23.1" customHeight="1" x14ac:dyDescent="0.2">
      <c r="B19" s="826" t="s">
        <v>748</v>
      </c>
      <c r="C19" s="843">
        <v>42367.044491135122</v>
      </c>
      <c r="D19" s="843">
        <v>42097.219560345788</v>
      </c>
      <c r="E19" s="1368">
        <v>0</v>
      </c>
      <c r="F19" s="843">
        <v>634.18093900000008</v>
      </c>
      <c r="G19" s="843">
        <v>9183.0989162000005</v>
      </c>
      <c r="H19" s="843">
        <v>5655.8718514793682</v>
      </c>
      <c r="I19" s="1028">
        <v>0.29737079999999999</v>
      </c>
      <c r="J19" s="1029">
        <v>881.04291699999999</v>
      </c>
      <c r="K19" s="1029">
        <v>0</v>
      </c>
      <c r="L19" s="1029">
        <v>0</v>
      </c>
      <c r="M19" s="1029">
        <v>86.092213999999998</v>
      </c>
      <c r="N19" s="1029">
        <v>1148.8160210000001</v>
      </c>
      <c r="O19" s="1029">
        <v>1327.439566</v>
      </c>
      <c r="P19" s="1029">
        <v>750.99916700000006</v>
      </c>
      <c r="Q19" s="1029">
        <v>0</v>
      </c>
      <c r="R19" s="1029">
        <v>830.37776699999995</v>
      </c>
      <c r="S19" s="1029">
        <v>508.25668004444429</v>
      </c>
      <c r="T19" s="1095">
        <v>122.55014863492289</v>
      </c>
      <c r="U19" s="1467" t="s">
        <v>749</v>
      </c>
      <c r="V19" s="1432"/>
      <c r="W19" s="1433"/>
    </row>
    <row r="20" spans="2:23" s="538" customFormat="1" ht="23.1" customHeight="1" x14ac:dyDescent="0.2">
      <c r="B20" s="826" t="s">
        <v>508</v>
      </c>
      <c r="C20" s="843">
        <v>892.16965142000015</v>
      </c>
      <c r="D20" s="843">
        <v>2143.26231048</v>
      </c>
      <c r="E20" s="1368">
        <v>1930.0360819400003</v>
      </c>
      <c r="F20" s="843">
        <v>2159.77309603</v>
      </c>
      <c r="G20" s="843">
        <v>10448.584736929999</v>
      </c>
      <c r="H20" s="843">
        <v>12798.308189078853</v>
      </c>
      <c r="I20" s="1028">
        <v>67.333585356062756</v>
      </c>
      <c r="J20" s="1029">
        <v>1024.1001527095968</v>
      </c>
      <c r="K20" s="1029">
        <v>474.42540213023744</v>
      </c>
      <c r="L20" s="1029">
        <v>1560.9046145224997</v>
      </c>
      <c r="M20" s="1029">
        <v>1071.2805968238556</v>
      </c>
      <c r="N20" s="1029">
        <v>1666.0504104897029</v>
      </c>
      <c r="O20" s="1029">
        <v>738.19939946237298</v>
      </c>
      <c r="P20" s="1029">
        <v>1218.943890897966</v>
      </c>
      <c r="Q20" s="1029">
        <v>551.10596683007725</v>
      </c>
      <c r="R20" s="1029">
        <v>1737.7210992088167</v>
      </c>
      <c r="S20" s="1029">
        <v>847.5626866897403</v>
      </c>
      <c r="T20" s="1095">
        <v>1840.6803839579263</v>
      </c>
      <c r="U20" s="1467" t="s">
        <v>1231</v>
      </c>
      <c r="V20" s="1432"/>
      <c r="W20" s="1433"/>
    </row>
    <row r="21" spans="2:23" s="538" customFormat="1" ht="23.1" customHeight="1" x14ac:dyDescent="0.2">
      <c r="B21" s="826" t="s">
        <v>800</v>
      </c>
      <c r="C21" s="843">
        <v>1453.0550891900002</v>
      </c>
      <c r="D21" s="843">
        <v>2028.1909448820991</v>
      </c>
      <c r="E21" s="1368">
        <v>2349.2007432599999</v>
      </c>
      <c r="F21" s="843">
        <v>2507.1811648099997</v>
      </c>
      <c r="G21" s="843">
        <v>8328.6978000000017</v>
      </c>
      <c r="H21" s="843">
        <v>9443.9652086666647</v>
      </c>
      <c r="I21" s="1028">
        <v>911.85351242424224</v>
      </c>
      <c r="J21" s="1029">
        <v>675.25119090909095</v>
      </c>
      <c r="K21" s="1029">
        <v>411.04738242424236</v>
      </c>
      <c r="L21" s="1029">
        <v>421.08679772727271</v>
      </c>
      <c r="M21" s="1029">
        <v>302.45510454545456</v>
      </c>
      <c r="N21" s="1029">
        <v>301.68314427272725</v>
      </c>
      <c r="O21" s="1029">
        <v>946.01779999999997</v>
      </c>
      <c r="P21" s="1029">
        <v>658.35504000000003</v>
      </c>
      <c r="Q21" s="1029">
        <v>323.33179999999999</v>
      </c>
      <c r="R21" s="1029">
        <v>306.7534363636363</v>
      </c>
      <c r="S21" s="1029">
        <v>1692.8422727272728</v>
      </c>
      <c r="T21" s="1095">
        <v>2493.2877272727264</v>
      </c>
      <c r="U21" s="1467" t="s">
        <v>350</v>
      </c>
      <c r="V21" s="1432"/>
      <c r="W21" s="1433"/>
    </row>
    <row r="22" spans="2:23" s="1443" customFormat="1" ht="9" customHeight="1" x14ac:dyDescent="0.2">
      <c r="B22" s="824"/>
      <c r="C22" s="845"/>
      <c r="D22" s="845"/>
      <c r="E22" s="1370"/>
      <c r="F22" s="1370"/>
      <c r="G22" s="845"/>
      <c r="H22" s="845"/>
      <c r="I22" s="1353"/>
      <c r="J22" s="1354"/>
      <c r="K22" s="1354"/>
      <c r="L22" s="1354"/>
      <c r="M22" s="1354"/>
      <c r="N22" s="1354"/>
      <c r="O22" s="1354"/>
      <c r="P22" s="1354"/>
      <c r="Q22" s="1354"/>
      <c r="R22" s="1354"/>
      <c r="S22" s="1354"/>
      <c r="T22" s="1355"/>
      <c r="U22" s="1465"/>
      <c r="V22" s="1432"/>
      <c r="W22" s="1433"/>
    </row>
    <row r="23" spans="2:23" s="538" customFormat="1" ht="23.1" customHeight="1" x14ac:dyDescent="0.2">
      <c r="B23" s="834" t="s">
        <v>563</v>
      </c>
      <c r="C23" s="843"/>
      <c r="D23" s="843"/>
      <c r="E23" s="1368"/>
      <c r="F23" s="1368"/>
      <c r="G23" s="843"/>
      <c r="H23" s="843"/>
      <c r="I23" s="1028"/>
      <c r="J23" s="1029"/>
      <c r="K23" s="1029"/>
      <c r="L23" s="1029"/>
      <c r="M23" s="1029"/>
      <c r="N23" s="1029"/>
      <c r="O23" s="1029"/>
      <c r="P23" s="1029"/>
      <c r="Q23" s="1029"/>
      <c r="R23" s="1029"/>
      <c r="S23" s="1029"/>
      <c r="T23" s="1095"/>
      <c r="U23" s="1466" t="s">
        <v>272</v>
      </c>
      <c r="V23" s="1432"/>
      <c r="W23" s="1433"/>
    </row>
    <row r="24" spans="2:23" s="538" customFormat="1" ht="23.1" customHeight="1" x14ac:dyDescent="0.2">
      <c r="B24" s="826" t="s">
        <v>1751</v>
      </c>
      <c r="C24" s="843">
        <v>57.948548370000012</v>
      </c>
      <c r="D24" s="843">
        <v>39.640600831151268</v>
      </c>
      <c r="E24" s="1368">
        <v>34.57880385</v>
      </c>
      <c r="F24" s="843">
        <v>26.042733500000004</v>
      </c>
      <c r="G24" s="843">
        <v>33.9799638</v>
      </c>
      <c r="H24" s="843">
        <v>35.972827899999999</v>
      </c>
      <c r="I24" s="1028">
        <v>2.0403903900000002</v>
      </c>
      <c r="J24" s="1029">
        <v>2.5222820000000001</v>
      </c>
      <c r="K24" s="1029">
        <v>3.9861977599999996</v>
      </c>
      <c r="L24" s="1029">
        <v>3.0625948799999998</v>
      </c>
      <c r="M24" s="1029">
        <v>2.3076979999999998</v>
      </c>
      <c r="N24" s="1029">
        <v>2.3634369999999998</v>
      </c>
      <c r="O24" s="1029">
        <v>3.1389128500000001</v>
      </c>
      <c r="P24" s="1029">
        <v>2.2060778700000001</v>
      </c>
      <c r="Q24" s="1029">
        <v>4.5236499000000006</v>
      </c>
      <c r="R24" s="1029">
        <v>3.4819957499999998</v>
      </c>
      <c r="S24" s="1029">
        <v>3.1647280000000002</v>
      </c>
      <c r="T24" s="1095">
        <v>3.1748634999999998</v>
      </c>
      <c r="U24" s="1467" t="s">
        <v>747</v>
      </c>
      <c r="V24" s="1432"/>
      <c r="W24" s="1433"/>
    </row>
    <row r="25" spans="2:23" s="538" customFormat="1" ht="23.1" customHeight="1" x14ac:dyDescent="0.2">
      <c r="B25" s="826" t="s">
        <v>594</v>
      </c>
      <c r="C25" s="843">
        <v>578.63439737166664</v>
      </c>
      <c r="D25" s="843">
        <v>422.32524320054512</v>
      </c>
      <c r="E25" s="1368">
        <v>404.65402450833324</v>
      </c>
      <c r="F25" s="843">
        <v>317.93479200000002</v>
      </c>
      <c r="G25" s="843">
        <v>224.31530566000004</v>
      </c>
      <c r="H25" s="843">
        <v>356.36425092000002</v>
      </c>
      <c r="I25" s="1028">
        <v>17.6542195</v>
      </c>
      <c r="J25" s="1029">
        <v>18.095102000000001</v>
      </c>
      <c r="K25" s="1029">
        <v>15.777480000000001</v>
      </c>
      <c r="L25" s="1029">
        <v>17.489989000000001</v>
      </c>
      <c r="M25" s="1029">
        <v>18.942018000000001</v>
      </c>
      <c r="N25" s="1029">
        <v>34.263055999999999</v>
      </c>
      <c r="O25" s="1029">
        <v>40.317290999999997</v>
      </c>
      <c r="P25" s="1029">
        <v>33.044683800000001</v>
      </c>
      <c r="Q25" s="1029">
        <v>34.6275768</v>
      </c>
      <c r="R25" s="1029">
        <v>40.952482320000001</v>
      </c>
      <c r="S25" s="1029">
        <v>36.257688999999999</v>
      </c>
      <c r="T25" s="1095">
        <v>48.942663500000002</v>
      </c>
      <c r="U25" s="1467" t="s">
        <v>509</v>
      </c>
      <c r="V25" s="1432"/>
      <c r="W25" s="1433"/>
    </row>
    <row r="26" spans="2:23" s="538" customFormat="1" ht="23.1" customHeight="1" x14ac:dyDescent="0.2">
      <c r="B26" s="826" t="s">
        <v>1752</v>
      </c>
      <c r="C26" s="843">
        <v>26.736410714285714</v>
      </c>
      <c r="D26" s="843">
        <v>11.808847607298562</v>
      </c>
      <c r="E26" s="1368">
        <v>7.7097263599999994</v>
      </c>
      <c r="F26" s="843">
        <v>8.4865145000000002</v>
      </c>
      <c r="G26" s="843">
        <v>10.179008720000001</v>
      </c>
      <c r="H26" s="843">
        <v>10.975243599999999</v>
      </c>
      <c r="I26" s="1028">
        <v>0.76039100000000004</v>
      </c>
      <c r="J26" s="1029">
        <v>1.0730599999999999</v>
      </c>
      <c r="K26" s="1029">
        <v>1.00710364</v>
      </c>
      <c r="L26" s="1029">
        <v>1.0025303999999999</v>
      </c>
      <c r="M26" s="1029">
        <v>1.00987556</v>
      </c>
      <c r="N26" s="1029">
        <v>0.54960600000000004</v>
      </c>
      <c r="O26" s="1029">
        <v>1.0049330000000001</v>
      </c>
      <c r="P26" s="1029">
        <v>0.61672400000000005</v>
      </c>
      <c r="Q26" s="1029">
        <v>0.65757200000000005</v>
      </c>
      <c r="R26" s="1029">
        <v>0.68691500000000005</v>
      </c>
      <c r="S26" s="1029">
        <v>1.113753</v>
      </c>
      <c r="T26" s="1095">
        <v>1.49278</v>
      </c>
      <c r="U26" s="1468" t="s">
        <v>578</v>
      </c>
      <c r="V26" s="1432"/>
      <c r="W26" s="1433"/>
    </row>
    <row r="27" spans="2:23" s="538" customFormat="1" ht="23.1" customHeight="1" x14ac:dyDescent="0.2">
      <c r="B27" s="826" t="s">
        <v>748</v>
      </c>
      <c r="C27" s="843">
        <v>3516.0179577200001</v>
      </c>
      <c r="D27" s="843">
        <v>2754.1672209999997</v>
      </c>
      <c r="E27" s="1368">
        <v>0</v>
      </c>
      <c r="F27" s="843">
        <v>26.017224999999996</v>
      </c>
      <c r="G27" s="843">
        <v>416.90195599999998</v>
      </c>
      <c r="H27" s="843">
        <v>277.33744000000002</v>
      </c>
      <c r="I27" s="1028">
        <v>0.02</v>
      </c>
      <c r="J27" s="1029">
        <v>40.317610000000002</v>
      </c>
      <c r="K27" s="1029">
        <v>0</v>
      </c>
      <c r="L27" s="1029">
        <v>0</v>
      </c>
      <c r="M27" s="1029">
        <v>6.15252</v>
      </c>
      <c r="N27" s="1029">
        <v>59.698394</v>
      </c>
      <c r="O27" s="1029">
        <v>64.090198999999998</v>
      </c>
      <c r="P27" s="1029">
        <v>37.415300000000002</v>
      </c>
      <c r="Q27" s="1029">
        <v>0</v>
      </c>
      <c r="R27" s="1029">
        <v>41.334474999999998</v>
      </c>
      <c r="S27" s="1029">
        <v>23.749991999999999</v>
      </c>
      <c r="T27" s="1095">
        <v>4.5589500000000003</v>
      </c>
      <c r="U27" s="1468" t="s">
        <v>749</v>
      </c>
      <c r="V27" s="1432"/>
      <c r="W27" s="1433"/>
    </row>
    <row r="28" spans="2:23" s="538" customFormat="1" ht="23.1" customHeight="1" x14ac:dyDescent="0.2">
      <c r="B28" s="826" t="s">
        <v>508</v>
      </c>
      <c r="C28" s="843">
        <v>5.5161340000000001</v>
      </c>
      <c r="D28" s="843">
        <v>5.3176460000000008</v>
      </c>
      <c r="E28" s="1368">
        <v>3.5135109999999994</v>
      </c>
      <c r="F28" s="843">
        <v>3.4285099999999997</v>
      </c>
      <c r="G28" s="843">
        <v>3.174804</v>
      </c>
      <c r="H28" s="843">
        <v>3.3655749999999998</v>
      </c>
      <c r="I28" s="1028">
        <v>1.8149999999999999E-2</v>
      </c>
      <c r="J28" s="1029">
        <v>0.25294</v>
      </c>
      <c r="K28" s="1029">
        <v>0.11476</v>
      </c>
      <c r="L28" s="1029">
        <v>0.39032</v>
      </c>
      <c r="M28" s="1029">
        <v>0.27163999999999999</v>
      </c>
      <c r="N28" s="1029">
        <v>0.42774000000000001</v>
      </c>
      <c r="O28" s="1029">
        <v>0.24764</v>
      </c>
      <c r="P28" s="1029">
        <v>0.34636</v>
      </c>
      <c r="Q28" s="1029">
        <v>0.21954000000000001</v>
      </c>
      <c r="R28" s="1029">
        <v>0.40889500000000001</v>
      </c>
      <c r="S28" s="1029">
        <v>0.20558000000000001</v>
      </c>
      <c r="T28" s="1095">
        <v>0.46200999999999998</v>
      </c>
      <c r="U28" s="1468" t="s">
        <v>1231</v>
      </c>
      <c r="V28" s="1432"/>
      <c r="W28" s="1433"/>
    </row>
    <row r="29" spans="2:23" s="538" customFormat="1" ht="23.1" customHeight="1" x14ac:dyDescent="0.2">
      <c r="B29" s="826" t="s">
        <v>800</v>
      </c>
      <c r="C29" s="843">
        <v>15.381668000000001</v>
      </c>
      <c r="D29" s="843">
        <v>18.567250032401486</v>
      </c>
      <c r="E29" s="1368">
        <v>19.820701</v>
      </c>
      <c r="F29" s="843">
        <v>19.909673000000002</v>
      </c>
      <c r="G29" s="843">
        <v>13.881163000000001</v>
      </c>
      <c r="H29" s="843">
        <v>15.685211999999996</v>
      </c>
      <c r="I29" s="1028">
        <v>1.5432950000000001</v>
      </c>
      <c r="J29" s="1029">
        <v>1.1428499999999999</v>
      </c>
      <c r="K29" s="1029">
        <v>0.69569000000000003</v>
      </c>
      <c r="L29" s="1029">
        <v>0.70857499999999995</v>
      </c>
      <c r="M29" s="1029">
        <v>0.50895000000000001</v>
      </c>
      <c r="N29" s="1029">
        <v>0.50765099999999996</v>
      </c>
      <c r="O29" s="1029">
        <v>1.6034200000000001</v>
      </c>
      <c r="P29" s="1029">
        <v>1.115856</v>
      </c>
      <c r="Q29" s="1029">
        <v>0.54801999999999995</v>
      </c>
      <c r="R29" s="1029">
        <v>0.49915500000000002</v>
      </c>
      <c r="S29" s="1029">
        <v>2.7546249999999999</v>
      </c>
      <c r="T29" s="1095">
        <v>4.0571250000000001</v>
      </c>
      <c r="U29" s="1468" t="s">
        <v>350</v>
      </c>
      <c r="V29" s="1432"/>
      <c r="W29" s="1433"/>
    </row>
    <row r="30" spans="2:23" s="538" customFormat="1" ht="9" customHeight="1" thickBot="1" x14ac:dyDescent="0.25">
      <c r="B30" s="825"/>
      <c r="C30" s="1505"/>
      <c r="D30" s="1505"/>
      <c r="E30" s="1369"/>
      <c r="F30" s="1369"/>
      <c r="G30" s="1505"/>
      <c r="H30" s="1505"/>
      <c r="I30" s="1352"/>
      <c r="J30" s="1350"/>
      <c r="K30" s="1350"/>
      <c r="L30" s="1350"/>
      <c r="M30" s="1350"/>
      <c r="N30" s="1350"/>
      <c r="O30" s="1350"/>
      <c r="P30" s="1350"/>
      <c r="Q30" s="1350"/>
      <c r="R30" s="1350"/>
      <c r="S30" s="1350"/>
      <c r="T30" s="1351"/>
      <c r="U30" s="1469"/>
      <c r="V30" s="1432"/>
      <c r="W30" s="1433"/>
    </row>
    <row r="31" spans="2:23" s="538" customFormat="1" ht="15" customHeight="1" thickTop="1" x14ac:dyDescent="0.2">
      <c r="B31" s="826"/>
      <c r="C31" s="843"/>
      <c r="D31" s="843"/>
      <c r="E31" s="1368"/>
      <c r="F31" s="1368"/>
      <c r="G31" s="843"/>
      <c r="H31" s="843"/>
      <c r="I31" s="1028"/>
      <c r="J31" s="1029"/>
      <c r="K31" s="1029"/>
      <c r="L31" s="1029"/>
      <c r="M31" s="1029"/>
      <c r="N31" s="1029"/>
      <c r="O31" s="1029"/>
      <c r="P31" s="1029"/>
      <c r="Q31" s="1029"/>
      <c r="R31" s="1029"/>
      <c r="S31" s="1029"/>
      <c r="T31" s="1095"/>
      <c r="U31" s="1467"/>
      <c r="V31" s="1432"/>
      <c r="W31" s="1433"/>
    </row>
    <row r="32" spans="2:23" s="1443" customFormat="1" ht="23.1" customHeight="1" x14ac:dyDescent="0.2">
      <c r="B32" s="824" t="s">
        <v>1525</v>
      </c>
      <c r="C32" s="845"/>
      <c r="D32" s="845"/>
      <c r="E32" s="1370"/>
      <c r="F32" s="1370"/>
      <c r="G32" s="845"/>
      <c r="H32" s="845"/>
      <c r="I32" s="1353"/>
      <c r="J32" s="1354"/>
      <c r="K32" s="1354"/>
      <c r="L32" s="1354"/>
      <c r="M32" s="1354"/>
      <c r="N32" s="1354"/>
      <c r="O32" s="1354"/>
      <c r="P32" s="1354"/>
      <c r="Q32" s="1354"/>
      <c r="R32" s="1354"/>
      <c r="S32" s="1354"/>
      <c r="T32" s="1355"/>
      <c r="U32" s="1465" t="s">
        <v>596</v>
      </c>
      <c r="V32" s="1432"/>
      <c r="W32" s="1433"/>
    </row>
    <row r="33" spans="2:23" s="1443" customFormat="1" ht="9" customHeight="1" x14ac:dyDescent="0.2">
      <c r="B33" s="824"/>
      <c r="C33" s="845"/>
      <c r="D33" s="845"/>
      <c r="E33" s="1370"/>
      <c r="F33" s="1370"/>
      <c r="G33" s="845"/>
      <c r="H33" s="845"/>
      <c r="I33" s="1353"/>
      <c r="J33" s="1354"/>
      <c r="K33" s="1354"/>
      <c r="L33" s="1354"/>
      <c r="M33" s="1354"/>
      <c r="N33" s="1354"/>
      <c r="O33" s="1354"/>
      <c r="P33" s="1354"/>
      <c r="Q33" s="1354"/>
      <c r="R33" s="1354"/>
      <c r="S33" s="1354"/>
      <c r="T33" s="1355"/>
      <c r="U33" s="1465"/>
      <c r="V33" s="1432"/>
      <c r="W33" s="1433"/>
    </row>
    <row r="34" spans="2:23" s="537" customFormat="1" ht="23.1" customHeight="1" x14ac:dyDescent="0.2">
      <c r="B34" s="585" t="s">
        <v>656</v>
      </c>
      <c r="C34" s="842"/>
      <c r="D34" s="842"/>
      <c r="E34" s="915"/>
      <c r="F34" s="915"/>
      <c r="G34" s="842"/>
      <c r="H34" s="842"/>
      <c r="I34" s="953"/>
      <c r="J34" s="954"/>
      <c r="K34" s="954"/>
      <c r="L34" s="954"/>
      <c r="M34" s="954"/>
      <c r="N34" s="954"/>
      <c r="O34" s="954"/>
      <c r="P34" s="954"/>
      <c r="Q34" s="954"/>
      <c r="R34" s="954"/>
      <c r="S34" s="954"/>
      <c r="T34" s="956"/>
      <c r="U34" s="1466" t="s">
        <v>698</v>
      </c>
      <c r="V34" s="1432"/>
      <c r="W34" s="1433"/>
    </row>
    <row r="35" spans="2:23" s="538" customFormat="1" ht="23.1" customHeight="1" x14ac:dyDescent="0.2">
      <c r="B35" s="826" t="s">
        <v>755</v>
      </c>
      <c r="C35" s="843">
        <v>108187.84521078</v>
      </c>
      <c r="D35" s="843">
        <v>103744.48583564998</v>
      </c>
      <c r="E35" s="1368">
        <v>179415.62763157999</v>
      </c>
      <c r="F35" s="843">
        <v>202447.63953046003</v>
      </c>
      <c r="G35" s="843">
        <v>244992.97211220989</v>
      </c>
      <c r="H35" s="843">
        <v>336339.78139619197</v>
      </c>
      <c r="I35" s="1028">
        <v>13983.618839150004</v>
      </c>
      <c r="J35" s="1029">
        <v>88019.328128580033</v>
      </c>
      <c r="K35" s="1029">
        <v>31096.924882630003</v>
      </c>
      <c r="L35" s="1029">
        <v>25271.364837679997</v>
      </c>
      <c r="M35" s="1029">
        <v>22033.069367852007</v>
      </c>
      <c r="N35" s="1029">
        <v>18717.608005820006</v>
      </c>
      <c r="O35" s="1029">
        <v>23262.376769070001</v>
      </c>
      <c r="P35" s="1029">
        <v>19687.769550140005</v>
      </c>
      <c r="Q35" s="1029">
        <v>27345.146335989979</v>
      </c>
      <c r="R35" s="1029">
        <v>29175.34617859999</v>
      </c>
      <c r="S35" s="1029">
        <v>19536.384316539996</v>
      </c>
      <c r="T35" s="1095">
        <v>18210.844184139991</v>
      </c>
      <c r="U35" s="1467" t="s">
        <v>599</v>
      </c>
      <c r="V35" s="1432"/>
      <c r="W35" s="1433"/>
    </row>
    <row r="36" spans="2:23" s="538" customFormat="1" ht="23.1" customHeight="1" x14ac:dyDescent="0.2">
      <c r="B36" s="826" t="s">
        <v>699</v>
      </c>
      <c r="C36" s="843">
        <v>119732.52084940007</v>
      </c>
      <c r="D36" s="843">
        <v>79193.395270173351</v>
      </c>
      <c r="E36" s="1368">
        <v>120432.63811979999</v>
      </c>
      <c r="F36" s="843">
        <v>137220.39325795398</v>
      </c>
      <c r="G36" s="843">
        <v>185615.32549934997</v>
      </c>
      <c r="H36" s="843">
        <v>169369.29057889001</v>
      </c>
      <c r="I36" s="1028">
        <v>12497.238478750001</v>
      </c>
      <c r="J36" s="1029">
        <v>17092.619598369998</v>
      </c>
      <c r="K36" s="1029">
        <v>13554.438990409995</v>
      </c>
      <c r="L36" s="1029">
        <v>17750.316836109989</v>
      </c>
      <c r="M36" s="1029">
        <v>12440.434416670008</v>
      </c>
      <c r="N36" s="1029">
        <v>10962.792946349999</v>
      </c>
      <c r="O36" s="1029">
        <v>17107.196405220002</v>
      </c>
      <c r="P36" s="1029">
        <v>12726.93235761</v>
      </c>
      <c r="Q36" s="1029">
        <v>19985.49877740999</v>
      </c>
      <c r="R36" s="1029">
        <v>15382.687639740003</v>
      </c>
      <c r="S36" s="1029">
        <v>11002.278203940003</v>
      </c>
      <c r="T36" s="1095">
        <v>8866.8559283100039</v>
      </c>
      <c r="U36" s="1467" t="s">
        <v>454</v>
      </c>
      <c r="V36" s="1432"/>
      <c r="W36" s="1433"/>
    </row>
    <row r="37" spans="2:23" s="538" customFormat="1" ht="23.1" customHeight="1" x14ac:dyDescent="0.2">
      <c r="B37" s="826" t="s">
        <v>909</v>
      </c>
      <c r="C37" s="843">
        <v>310769.93789681001</v>
      </c>
      <c r="D37" s="843">
        <v>239761.88227437</v>
      </c>
      <c r="E37" s="1368">
        <v>322303.72195625002</v>
      </c>
      <c r="F37" s="843">
        <v>314598.83556480997</v>
      </c>
      <c r="G37" s="843">
        <v>447564.12883154006</v>
      </c>
      <c r="H37" s="843">
        <v>338360.52278842998</v>
      </c>
      <c r="I37" s="1028">
        <v>25770.414804779997</v>
      </c>
      <c r="J37" s="1029">
        <v>29029.556383209998</v>
      </c>
      <c r="K37" s="1029">
        <v>21993.462115769995</v>
      </c>
      <c r="L37" s="1029">
        <v>40479.446938729998</v>
      </c>
      <c r="M37" s="1029">
        <v>31379.243366449999</v>
      </c>
      <c r="N37" s="1029">
        <v>19762.86291245</v>
      </c>
      <c r="O37" s="1029">
        <v>34142.081915900002</v>
      </c>
      <c r="P37" s="1029">
        <v>22428.823185269997</v>
      </c>
      <c r="Q37" s="1029">
        <v>22406.227632820002</v>
      </c>
      <c r="R37" s="1029">
        <v>31293.479093920003</v>
      </c>
      <c r="S37" s="1029">
        <v>22021.49863695</v>
      </c>
      <c r="T37" s="1095">
        <v>37653.425802179998</v>
      </c>
      <c r="U37" s="1467" t="s">
        <v>910</v>
      </c>
      <c r="V37" s="1432"/>
      <c r="W37" s="1433"/>
    </row>
    <row r="38" spans="2:23" s="538" customFormat="1" ht="23.1" customHeight="1" x14ac:dyDescent="0.2">
      <c r="B38" s="826" t="s">
        <v>595</v>
      </c>
      <c r="C38" s="843">
        <v>80800.228302620017</v>
      </c>
      <c r="D38" s="843">
        <v>93739.861091860002</v>
      </c>
      <c r="E38" s="1368">
        <v>159631.51330890998</v>
      </c>
      <c r="F38" s="843">
        <v>181002.95228363003</v>
      </c>
      <c r="G38" s="843">
        <v>200996.91860434995</v>
      </c>
      <c r="H38" s="843">
        <v>203370.51877228255</v>
      </c>
      <c r="I38" s="1028">
        <v>12889.407959340009</v>
      </c>
      <c r="J38" s="1029">
        <v>12028.774978960006</v>
      </c>
      <c r="K38" s="1029">
        <v>19418.820269149994</v>
      </c>
      <c r="L38" s="1029">
        <v>19570.371285040001</v>
      </c>
      <c r="M38" s="1029">
        <v>17015.251862979996</v>
      </c>
      <c r="N38" s="1029">
        <v>17899.803791409995</v>
      </c>
      <c r="O38" s="1029">
        <v>24003.571572490011</v>
      </c>
      <c r="P38" s="1029">
        <v>15761.872477542505</v>
      </c>
      <c r="Q38" s="1029">
        <v>19797.114703860007</v>
      </c>
      <c r="R38" s="1029">
        <v>17559.486539549995</v>
      </c>
      <c r="S38" s="1029">
        <v>15214.408369300003</v>
      </c>
      <c r="T38" s="1095">
        <v>12211.634962659997</v>
      </c>
      <c r="U38" s="1467" t="s">
        <v>802</v>
      </c>
      <c r="V38" s="1432"/>
      <c r="W38" s="1433"/>
    </row>
    <row r="39" spans="2:23" s="538" customFormat="1" ht="23.1" customHeight="1" x14ac:dyDescent="0.2">
      <c r="B39" s="826" t="s">
        <v>611</v>
      </c>
      <c r="C39" s="843">
        <v>24362.822410069999</v>
      </c>
      <c r="D39" s="843">
        <v>23422.544882979997</v>
      </c>
      <c r="E39" s="1368">
        <v>77487.132666680001</v>
      </c>
      <c r="F39" s="843">
        <v>104298.03087618299</v>
      </c>
      <c r="G39" s="843">
        <v>107401.78926793599</v>
      </c>
      <c r="H39" s="843">
        <v>100695.12522936001</v>
      </c>
      <c r="I39" s="1028">
        <v>6939.0358835400002</v>
      </c>
      <c r="J39" s="1029">
        <v>6315.4760482900019</v>
      </c>
      <c r="K39" s="1029">
        <v>11870.52940752</v>
      </c>
      <c r="L39" s="1029">
        <v>7992.9051660400019</v>
      </c>
      <c r="M39" s="1029">
        <v>9927.3218061600019</v>
      </c>
      <c r="N39" s="1029">
        <v>12987.772122180002</v>
      </c>
      <c r="O39" s="1029">
        <v>9080.1111603399986</v>
      </c>
      <c r="P39" s="1029">
        <v>6981.0022493399983</v>
      </c>
      <c r="Q39" s="1029">
        <v>7085.6831151000015</v>
      </c>
      <c r="R39" s="1029">
        <v>7021.8385976299987</v>
      </c>
      <c r="S39" s="1029">
        <v>6795.6165910500013</v>
      </c>
      <c r="T39" s="1095">
        <v>7697.8330821700001</v>
      </c>
      <c r="U39" s="1467" t="s">
        <v>612</v>
      </c>
      <c r="V39" s="1432"/>
      <c r="W39" s="1433"/>
    </row>
    <row r="40" spans="2:23" s="538" customFormat="1" ht="23.1" customHeight="1" x14ac:dyDescent="0.2">
      <c r="B40" s="826" t="s">
        <v>756</v>
      </c>
      <c r="C40" s="843">
        <v>21901.522895139999</v>
      </c>
      <c r="D40" s="843">
        <v>12584.176823360001</v>
      </c>
      <c r="E40" s="1368">
        <v>34949.262822140001</v>
      </c>
      <c r="F40" s="843">
        <v>50813.248034290002</v>
      </c>
      <c r="G40" s="843">
        <v>61016.411810539998</v>
      </c>
      <c r="H40" s="843">
        <v>91600.613477120001</v>
      </c>
      <c r="I40" s="1028">
        <v>4322.4809061900005</v>
      </c>
      <c r="J40" s="1029">
        <v>3828.0455132499992</v>
      </c>
      <c r="K40" s="1029">
        <v>5612.8435793800018</v>
      </c>
      <c r="L40" s="1029">
        <v>5479.2986795600018</v>
      </c>
      <c r="M40" s="1029">
        <v>7789.3666314100001</v>
      </c>
      <c r="N40" s="1029">
        <v>7446.4330482399992</v>
      </c>
      <c r="O40" s="1029">
        <v>7175.1371964300006</v>
      </c>
      <c r="P40" s="1029">
        <v>8353.3118365499995</v>
      </c>
      <c r="Q40" s="1029">
        <v>5769.9788938500005</v>
      </c>
      <c r="R40" s="1029">
        <v>8533.3428790599992</v>
      </c>
      <c r="S40" s="1029">
        <v>13884.656087689997</v>
      </c>
      <c r="T40" s="1095">
        <v>13405.718225510002</v>
      </c>
      <c r="U40" s="1467" t="s">
        <v>426</v>
      </c>
      <c r="V40" s="1432"/>
      <c r="W40" s="1433"/>
    </row>
    <row r="41" spans="2:23" s="538" customFormat="1" ht="23.1" customHeight="1" x14ac:dyDescent="0.2">
      <c r="B41" s="826" t="s">
        <v>1753</v>
      </c>
      <c r="C41" s="843">
        <v>65366.285716110004</v>
      </c>
      <c r="D41" s="843">
        <v>75914.727220419998</v>
      </c>
      <c r="E41" s="1368">
        <v>122574.99571854998</v>
      </c>
      <c r="F41" s="843">
        <v>131584.49342088</v>
      </c>
      <c r="G41" s="843">
        <v>143209.99994845001</v>
      </c>
      <c r="H41" s="843">
        <v>141716.82959176999</v>
      </c>
      <c r="I41" s="1028">
        <v>11236.206934959997</v>
      </c>
      <c r="J41" s="1029">
        <v>7812.8674338400015</v>
      </c>
      <c r="K41" s="1029">
        <v>12885.766543499994</v>
      </c>
      <c r="L41" s="1029">
        <v>11238.368060550001</v>
      </c>
      <c r="M41" s="1029">
        <v>12861.139882959997</v>
      </c>
      <c r="N41" s="1029">
        <v>12199.977399909996</v>
      </c>
      <c r="O41" s="1029">
        <v>14658.719968419995</v>
      </c>
      <c r="P41" s="1029">
        <v>12021.602392509998</v>
      </c>
      <c r="Q41" s="1029">
        <v>12122.225936180004</v>
      </c>
      <c r="R41" s="1029">
        <v>11764.335737199999</v>
      </c>
      <c r="S41" s="1029">
        <v>12271.766240400006</v>
      </c>
      <c r="T41" s="1095">
        <v>10643.85306134</v>
      </c>
      <c r="U41" s="1467" t="s">
        <v>803</v>
      </c>
      <c r="V41" s="1432"/>
      <c r="W41" s="1433"/>
    </row>
    <row r="42" spans="2:23" s="538" customFormat="1" ht="23.1" customHeight="1" x14ac:dyDescent="0.2">
      <c r="B42" s="826" t="s">
        <v>1145</v>
      </c>
      <c r="C42" s="843">
        <v>16434.210999999999</v>
      </c>
      <c r="D42" s="843">
        <v>23350.882320740002</v>
      </c>
      <c r="E42" s="1368">
        <v>63849.069201959996</v>
      </c>
      <c r="F42" s="843">
        <v>172242.15700000001</v>
      </c>
      <c r="G42" s="843">
        <v>119509.1088448323</v>
      </c>
      <c r="H42" s="843">
        <v>135666.62270046002</v>
      </c>
      <c r="I42" s="1028">
        <v>11814.162736229999</v>
      </c>
      <c r="J42" s="1029">
        <v>8937.8511075000006</v>
      </c>
      <c r="K42" s="1029">
        <v>11076.340301190001</v>
      </c>
      <c r="L42" s="1029">
        <v>19527.866829270002</v>
      </c>
      <c r="M42" s="1029">
        <v>9142.8760294200001</v>
      </c>
      <c r="N42" s="1029">
        <v>8899.3350292499999</v>
      </c>
      <c r="O42" s="1029">
        <v>23666.61721068</v>
      </c>
      <c r="P42" s="1029">
        <v>11676.557022389999</v>
      </c>
      <c r="Q42" s="1029">
        <v>9332.5067647199994</v>
      </c>
      <c r="R42" s="1029">
        <v>8651.6207797499992</v>
      </c>
      <c r="S42" s="1029">
        <v>2308.97843298</v>
      </c>
      <c r="T42" s="1095">
        <v>10631.910457079999</v>
      </c>
      <c r="U42" s="1467" t="s">
        <v>632</v>
      </c>
      <c r="V42" s="1432"/>
      <c r="W42" s="1433"/>
    </row>
    <row r="43" spans="2:23" s="538" customFormat="1" ht="23.1" customHeight="1" x14ac:dyDescent="0.2">
      <c r="B43" s="826" t="s">
        <v>610</v>
      </c>
      <c r="C43" s="843">
        <v>21763.761867289999</v>
      </c>
      <c r="D43" s="843">
        <v>26521.505739379998</v>
      </c>
      <c r="E43" s="1368">
        <v>39249.363040310003</v>
      </c>
      <c r="F43" s="843">
        <v>47471.977998380004</v>
      </c>
      <c r="G43" s="843">
        <v>51527.216540350004</v>
      </c>
      <c r="H43" s="843">
        <v>57998.157670119996</v>
      </c>
      <c r="I43" s="1028">
        <v>3975.3252888900006</v>
      </c>
      <c r="J43" s="1029">
        <v>5781.29174633</v>
      </c>
      <c r="K43" s="1029">
        <v>4083.0707423500003</v>
      </c>
      <c r="L43" s="1029">
        <v>5580.8082260899982</v>
      </c>
      <c r="M43" s="1029">
        <v>8045.9332904400017</v>
      </c>
      <c r="N43" s="1029">
        <v>5435.2727477099988</v>
      </c>
      <c r="O43" s="1029">
        <v>6212.6632743399996</v>
      </c>
      <c r="P43" s="1029">
        <v>2952.0403838799998</v>
      </c>
      <c r="Q43" s="1029">
        <v>4116.428193570001</v>
      </c>
      <c r="R43" s="1029">
        <v>3817.4161342999996</v>
      </c>
      <c r="S43" s="1029">
        <v>3739.4644058200006</v>
      </c>
      <c r="T43" s="1095">
        <v>4258.4432363999995</v>
      </c>
      <c r="U43" s="1467" t="s">
        <v>453</v>
      </c>
      <c r="V43" s="1432"/>
      <c r="W43" s="1433"/>
    </row>
    <row r="44" spans="2:23" s="538" customFormat="1" ht="23.1" customHeight="1" x14ac:dyDescent="0.2">
      <c r="B44" s="826" t="s">
        <v>1754</v>
      </c>
      <c r="C44" s="843">
        <v>72597.855339250018</v>
      </c>
      <c r="D44" s="843">
        <v>59498.382721089998</v>
      </c>
      <c r="E44" s="1368">
        <v>81108.137831529995</v>
      </c>
      <c r="F44" s="843">
        <v>99495.802480530008</v>
      </c>
      <c r="G44" s="843">
        <v>84483.702580140016</v>
      </c>
      <c r="H44" s="843">
        <v>87423.471413840001</v>
      </c>
      <c r="I44" s="1028">
        <v>4260.2955188999995</v>
      </c>
      <c r="J44" s="1029">
        <v>4581.991</v>
      </c>
      <c r="K44" s="1029">
        <v>5568.2846064599998</v>
      </c>
      <c r="L44" s="1029">
        <v>5559.7956350000004</v>
      </c>
      <c r="M44" s="1029">
        <v>9353.2186177999993</v>
      </c>
      <c r="N44" s="1029">
        <v>10611.670562290001</v>
      </c>
      <c r="O44" s="1029">
        <v>9129.9274231199997</v>
      </c>
      <c r="P44" s="1029">
        <v>8525.21355391</v>
      </c>
      <c r="Q44" s="1029">
        <v>9036.7336959999993</v>
      </c>
      <c r="R44" s="1029">
        <v>5248.78956165</v>
      </c>
      <c r="S44" s="1029">
        <v>8595.6268471599997</v>
      </c>
      <c r="T44" s="1095">
        <v>6951.9243915500001</v>
      </c>
      <c r="U44" s="1467" t="s">
        <v>801</v>
      </c>
      <c r="V44" s="1432"/>
      <c r="W44" s="1433"/>
    </row>
    <row r="45" spans="2:23" s="538" customFormat="1" ht="23.1" customHeight="1" x14ac:dyDescent="0.2">
      <c r="B45" s="826" t="s">
        <v>609</v>
      </c>
      <c r="C45" s="843">
        <v>9310.8621849299998</v>
      </c>
      <c r="D45" s="843">
        <v>12600.157377539999</v>
      </c>
      <c r="E45" s="1368">
        <v>20514.851438930003</v>
      </c>
      <c r="F45" s="843">
        <v>23077.594639750001</v>
      </c>
      <c r="G45" s="843">
        <v>40426.636097660004</v>
      </c>
      <c r="H45" s="843">
        <v>41425.614204130005</v>
      </c>
      <c r="I45" s="1028">
        <v>4213.6368765099996</v>
      </c>
      <c r="J45" s="1029">
        <v>3227.1826073800007</v>
      </c>
      <c r="K45" s="1029">
        <v>2404.0593490400006</v>
      </c>
      <c r="L45" s="1029">
        <v>2364.82088286</v>
      </c>
      <c r="M45" s="1029">
        <v>4844.4131204100004</v>
      </c>
      <c r="N45" s="1029">
        <v>1195.0703560300001</v>
      </c>
      <c r="O45" s="1029">
        <v>2291.1228329700007</v>
      </c>
      <c r="P45" s="1029">
        <v>2356.86577012</v>
      </c>
      <c r="Q45" s="1029">
        <v>5214.0901232899996</v>
      </c>
      <c r="R45" s="1029">
        <v>5695.0227661499994</v>
      </c>
      <c r="S45" s="1029">
        <v>4374.544078689999</v>
      </c>
      <c r="T45" s="1095">
        <v>3244.7854406800002</v>
      </c>
      <c r="U45" s="1467" t="s">
        <v>452</v>
      </c>
      <c r="V45" s="1432"/>
      <c r="W45" s="1433"/>
    </row>
    <row r="46" spans="2:23" s="538" customFormat="1" ht="23.1" customHeight="1" x14ac:dyDescent="0.2">
      <c r="B46" s="826" t="s">
        <v>607</v>
      </c>
      <c r="C46" s="843">
        <v>34156.275397310004</v>
      </c>
      <c r="D46" s="843">
        <v>25639.25341343</v>
      </c>
      <c r="E46" s="1368">
        <v>22241.191808009997</v>
      </c>
      <c r="F46" s="843">
        <v>20377.858083309999</v>
      </c>
      <c r="G46" s="843">
        <v>22698.658791829999</v>
      </c>
      <c r="H46" s="843">
        <v>24999.441637669996</v>
      </c>
      <c r="I46" s="1028">
        <v>3428.8821048499999</v>
      </c>
      <c r="J46" s="1029">
        <v>6350.7228100699995</v>
      </c>
      <c r="K46" s="1029">
        <v>3138.6593019800002</v>
      </c>
      <c r="L46" s="1029">
        <v>1876.9450715999999</v>
      </c>
      <c r="M46" s="1029">
        <v>1732.1806167300001</v>
      </c>
      <c r="N46" s="1029">
        <v>473.04372368999998</v>
      </c>
      <c r="O46" s="1029">
        <v>490.86766252999996</v>
      </c>
      <c r="P46" s="1029">
        <v>313.31741913999997</v>
      </c>
      <c r="Q46" s="1029">
        <v>760.8766420799999</v>
      </c>
      <c r="R46" s="1029">
        <v>856.97758418000012</v>
      </c>
      <c r="S46" s="1029">
        <v>1143.3591477</v>
      </c>
      <c r="T46" s="1095">
        <v>4433.6095531199999</v>
      </c>
      <c r="U46" s="1467" t="s">
        <v>608</v>
      </c>
      <c r="V46" s="1432"/>
      <c r="W46" s="1433"/>
    </row>
    <row r="47" spans="2:23" s="538" customFormat="1" ht="23.1" customHeight="1" x14ac:dyDescent="0.2">
      <c r="B47" s="826" t="s">
        <v>1755</v>
      </c>
      <c r="C47" s="843">
        <v>27916.996747519999</v>
      </c>
      <c r="D47" s="843">
        <v>32674.35605722</v>
      </c>
      <c r="E47" s="1368">
        <v>37776.48794064</v>
      </c>
      <c r="F47" s="843">
        <v>41692.94246215</v>
      </c>
      <c r="G47" s="843">
        <v>42793.473918349999</v>
      </c>
      <c r="H47" s="843">
        <v>41725.21879585</v>
      </c>
      <c r="I47" s="1028">
        <v>4686.9305999999997</v>
      </c>
      <c r="J47" s="1029">
        <v>2674.9071416699994</v>
      </c>
      <c r="K47" s="1029">
        <v>2959.1827010000002</v>
      </c>
      <c r="L47" s="1029">
        <v>4899.0703328700001</v>
      </c>
      <c r="M47" s="1029">
        <v>3609.8180467299999</v>
      </c>
      <c r="N47" s="1029">
        <v>2938.52283597</v>
      </c>
      <c r="O47" s="1029">
        <v>5433.8502564</v>
      </c>
      <c r="P47" s="1029">
        <v>3928.0292084899997</v>
      </c>
      <c r="Q47" s="1029">
        <v>3862.5155360999997</v>
      </c>
      <c r="R47" s="1029">
        <v>2020.0083688600002</v>
      </c>
      <c r="S47" s="1029">
        <v>2536.0501819599999</v>
      </c>
      <c r="T47" s="1095">
        <v>2176.3335857999996</v>
      </c>
      <c r="U47" s="1467" t="s">
        <v>598</v>
      </c>
      <c r="V47" s="1432"/>
      <c r="W47" s="1433"/>
    </row>
    <row r="48" spans="2:23" s="1443" customFormat="1" ht="9" customHeight="1" x14ac:dyDescent="0.2">
      <c r="B48" s="824"/>
      <c r="C48" s="843"/>
      <c r="D48" s="843"/>
      <c r="E48" s="1368"/>
      <c r="F48" s="1368"/>
      <c r="G48" s="843"/>
      <c r="H48" s="843"/>
      <c r="I48" s="1353"/>
      <c r="J48" s="1354"/>
      <c r="K48" s="1354"/>
      <c r="L48" s="1354"/>
      <c r="M48" s="1354"/>
      <c r="N48" s="1354"/>
      <c r="O48" s="1354"/>
      <c r="P48" s="1354"/>
      <c r="Q48" s="1354"/>
      <c r="R48" s="1354"/>
      <c r="S48" s="1354"/>
      <c r="T48" s="1355"/>
      <c r="U48" s="1465"/>
      <c r="V48" s="1432"/>
      <c r="W48" s="1433"/>
    </row>
    <row r="49" spans="2:23" s="538" customFormat="1" ht="23.1" customHeight="1" x14ac:dyDescent="0.2">
      <c r="B49" s="585" t="s">
        <v>563</v>
      </c>
      <c r="C49" s="843"/>
      <c r="D49" s="843"/>
      <c r="E49" s="1368"/>
      <c r="F49" s="1368"/>
      <c r="G49" s="843"/>
      <c r="H49" s="843"/>
      <c r="I49" s="1028"/>
      <c r="J49" s="1029"/>
      <c r="K49" s="1029"/>
      <c r="L49" s="1029"/>
      <c r="M49" s="1029"/>
      <c r="N49" s="1029"/>
      <c r="O49" s="1029"/>
      <c r="P49" s="1029"/>
      <c r="Q49" s="1029"/>
      <c r="R49" s="1029"/>
      <c r="S49" s="1029"/>
      <c r="T49" s="1095"/>
      <c r="U49" s="1466" t="s">
        <v>272</v>
      </c>
      <c r="V49" s="1432"/>
      <c r="W49" s="1433"/>
    </row>
    <row r="50" spans="2:23" s="538" customFormat="1" ht="23.1" customHeight="1" x14ac:dyDescent="0.2">
      <c r="B50" s="826" t="s">
        <v>755</v>
      </c>
      <c r="C50" s="843">
        <v>145.78981722100002</v>
      </c>
      <c r="D50" s="843">
        <v>113.70461465002748</v>
      </c>
      <c r="E50" s="1368">
        <v>107.79519679700002</v>
      </c>
      <c r="F50" s="843">
        <v>140.31481316915387</v>
      </c>
      <c r="G50" s="843">
        <v>176.56022580299998</v>
      </c>
      <c r="H50" s="843">
        <v>218.20215459099998</v>
      </c>
      <c r="I50" s="1028">
        <v>16.234092784999998</v>
      </c>
      <c r="J50" s="1029">
        <v>18.272514637</v>
      </c>
      <c r="K50" s="1029">
        <v>19.300355521999993</v>
      </c>
      <c r="L50" s="1029">
        <v>19.018339116000011</v>
      </c>
      <c r="M50" s="1029">
        <v>21.081335934000002</v>
      </c>
      <c r="N50" s="1029">
        <v>19.167050363000001</v>
      </c>
      <c r="O50" s="1029">
        <v>22.231734995000004</v>
      </c>
      <c r="P50" s="1029">
        <v>14.780664152999998</v>
      </c>
      <c r="Q50" s="1029">
        <v>16.747922850000002</v>
      </c>
      <c r="R50" s="1029">
        <v>16.500918480000003</v>
      </c>
      <c r="S50" s="1029">
        <v>18.341828556000003</v>
      </c>
      <c r="T50" s="1095">
        <v>16.525397199999997</v>
      </c>
      <c r="U50" s="1467" t="s">
        <v>599</v>
      </c>
      <c r="V50" s="1432"/>
      <c r="W50" s="1433"/>
    </row>
    <row r="51" spans="2:23" s="538" customFormat="1" ht="23.1" customHeight="1" x14ac:dyDescent="0.2">
      <c r="B51" s="826" t="s">
        <v>699</v>
      </c>
      <c r="C51" s="843">
        <v>926.32922565971137</v>
      </c>
      <c r="D51" s="843">
        <v>329.21920042134906</v>
      </c>
      <c r="E51" s="1368">
        <v>372.92825606400004</v>
      </c>
      <c r="F51" s="843">
        <v>400.09976518792001</v>
      </c>
      <c r="G51" s="843">
        <v>536.84479558400005</v>
      </c>
      <c r="H51" s="843">
        <v>509.21408404199997</v>
      </c>
      <c r="I51" s="1028">
        <v>42.507420827999994</v>
      </c>
      <c r="J51" s="1029">
        <v>43.019243189999997</v>
      </c>
      <c r="K51" s="1029">
        <v>46.406979870000015</v>
      </c>
      <c r="L51" s="1029">
        <v>58.691229081999985</v>
      </c>
      <c r="M51" s="1029">
        <v>41.762013895000003</v>
      </c>
      <c r="N51" s="1029">
        <v>34.035870939999995</v>
      </c>
      <c r="O51" s="1029">
        <v>56.641147169999996</v>
      </c>
      <c r="P51" s="1029">
        <v>34.990539020000014</v>
      </c>
      <c r="Q51" s="1029">
        <v>51.800706337000015</v>
      </c>
      <c r="R51" s="1029">
        <v>35.62343387</v>
      </c>
      <c r="S51" s="1029">
        <v>34.852306139999989</v>
      </c>
      <c r="T51" s="1095">
        <v>28.883193699999996</v>
      </c>
      <c r="U51" s="1467" t="s">
        <v>454</v>
      </c>
      <c r="V51" s="1432"/>
      <c r="W51" s="1433"/>
    </row>
    <row r="52" spans="2:23" s="538" customFormat="1" ht="23.1" customHeight="1" x14ac:dyDescent="0.2">
      <c r="B52" s="826" t="s">
        <v>909</v>
      </c>
      <c r="C52" s="843">
        <v>3057.35429707195</v>
      </c>
      <c r="D52" s="843">
        <v>1960.3313947097515</v>
      </c>
      <c r="E52" s="1368">
        <v>1980.3890093389998</v>
      </c>
      <c r="F52" s="843">
        <v>1744.1481243139999</v>
      </c>
      <c r="G52" s="843">
        <v>3025.251853289531</v>
      </c>
      <c r="H52" s="843">
        <v>1980.7852522840003</v>
      </c>
      <c r="I52" s="1028">
        <v>149.74576644999999</v>
      </c>
      <c r="J52" s="1029">
        <v>182.68428622499999</v>
      </c>
      <c r="K52" s="1029">
        <v>139.68645602999999</v>
      </c>
      <c r="L52" s="1029">
        <v>265.53280057000001</v>
      </c>
      <c r="M52" s="1029">
        <v>187.348864795</v>
      </c>
      <c r="N52" s="1029">
        <v>102.697817055</v>
      </c>
      <c r="O52" s="1029">
        <v>181.15482439600001</v>
      </c>
      <c r="P52" s="1029">
        <v>134.75033887999999</v>
      </c>
      <c r="Q52" s="1029">
        <v>121.269958453</v>
      </c>
      <c r="R52" s="1029">
        <v>186.37535298</v>
      </c>
      <c r="S52" s="1029">
        <v>121.66082017999999</v>
      </c>
      <c r="T52" s="1095">
        <v>207.87796626999997</v>
      </c>
      <c r="U52" s="1467" t="s">
        <v>910</v>
      </c>
      <c r="V52" s="1432"/>
      <c r="W52" s="1433"/>
    </row>
    <row r="53" spans="2:23" s="538" customFormat="1" ht="23.1" customHeight="1" x14ac:dyDescent="0.2">
      <c r="B53" s="826" t="s">
        <v>595</v>
      </c>
      <c r="C53" s="843">
        <v>325.73387290354168</v>
      </c>
      <c r="D53" s="843">
        <v>274.71196478182884</v>
      </c>
      <c r="E53" s="1368">
        <v>291.49105075900002</v>
      </c>
      <c r="F53" s="843">
        <v>321.44009648700001</v>
      </c>
      <c r="G53" s="843">
        <v>367.18263314299998</v>
      </c>
      <c r="H53" s="843">
        <v>412.87660913500008</v>
      </c>
      <c r="I53" s="1028">
        <v>25.500586290999994</v>
      </c>
      <c r="J53" s="1029">
        <v>21.014364020000002</v>
      </c>
      <c r="K53" s="1029">
        <v>39.263484537000011</v>
      </c>
      <c r="L53" s="1029">
        <v>41.989368925000015</v>
      </c>
      <c r="M53" s="1029">
        <v>33.053447701000003</v>
      </c>
      <c r="N53" s="1029">
        <v>35.693100075000011</v>
      </c>
      <c r="O53" s="1029">
        <v>32.974689659000006</v>
      </c>
      <c r="P53" s="1029">
        <v>42.840933920000012</v>
      </c>
      <c r="Q53" s="1029">
        <v>41.370486528999997</v>
      </c>
      <c r="R53" s="1029">
        <v>36.304547060000004</v>
      </c>
      <c r="S53" s="1029">
        <v>33.775536250000009</v>
      </c>
      <c r="T53" s="1095">
        <v>29.096064167999998</v>
      </c>
      <c r="U53" s="1467" t="s">
        <v>802</v>
      </c>
      <c r="V53" s="1432"/>
      <c r="W53" s="1433"/>
    </row>
    <row r="54" spans="2:23" s="538" customFormat="1" ht="23.1" customHeight="1" x14ac:dyDescent="0.2">
      <c r="B54" s="826" t="s">
        <v>611</v>
      </c>
      <c r="C54" s="843">
        <v>86.214707966999995</v>
      </c>
      <c r="D54" s="843">
        <v>55.311708476</v>
      </c>
      <c r="E54" s="1368">
        <v>92.079949433999985</v>
      </c>
      <c r="F54" s="843">
        <v>105.08085088599999</v>
      </c>
      <c r="G54" s="843">
        <v>113.33361511099997</v>
      </c>
      <c r="H54" s="843">
        <v>122.77017742800001</v>
      </c>
      <c r="I54" s="1028">
        <v>9.3769603999999998</v>
      </c>
      <c r="J54" s="1029">
        <v>7.2704370399999991</v>
      </c>
      <c r="K54" s="1029">
        <v>12.717141739000001</v>
      </c>
      <c r="L54" s="1029">
        <v>8.9839233800000002</v>
      </c>
      <c r="M54" s="1029">
        <v>10.970760769999998</v>
      </c>
      <c r="N54" s="1029">
        <v>12.909716915000002</v>
      </c>
      <c r="O54" s="1029">
        <v>10.973788925000001</v>
      </c>
      <c r="P54" s="1029">
        <v>9.3219831500000012</v>
      </c>
      <c r="Q54" s="1029">
        <v>9.6713945450000001</v>
      </c>
      <c r="R54" s="1029">
        <v>9.4850404290000014</v>
      </c>
      <c r="S54" s="1029">
        <v>9.8977661100000027</v>
      </c>
      <c r="T54" s="1095">
        <v>11.191264024999999</v>
      </c>
      <c r="U54" s="1467" t="s">
        <v>612</v>
      </c>
      <c r="V54" s="1432"/>
      <c r="W54" s="1433"/>
    </row>
    <row r="55" spans="2:23" s="538" customFormat="1" ht="23.1" customHeight="1" x14ac:dyDescent="0.2">
      <c r="B55" s="826" t="s">
        <v>756</v>
      </c>
      <c r="C55" s="843">
        <v>32.083263946999999</v>
      </c>
      <c r="D55" s="843">
        <v>19.313290469282297</v>
      </c>
      <c r="E55" s="1368">
        <v>40.168983052000002</v>
      </c>
      <c r="F55" s="843">
        <v>56.559601358422981</v>
      </c>
      <c r="G55" s="843">
        <v>61.425931859999999</v>
      </c>
      <c r="H55" s="843">
        <v>70.998708788000002</v>
      </c>
      <c r="I55" s="1028">
        <v>3.99951524</v>
      </c>
      <c r="J55" s="1029">
        <v>3.01190282</v>
      </c>
      <c r="K55" s="1029">
        <v>5.690371322999999</v>
      </c>
      <c r="L55" s="1029">
        <v>5.8222082000000004</v>
      </c>
      <c r="M55" s="1029">
        <v>6.2235643209999996</v>
      </c>
      <c r="N55" s="1029">
        <v>6.8064800299999995</v>
      </c>
      <c r="O55" s="1029">
        <v>6.6132146269999996</v>
      </c>
      <c r="P55" s="1029">
        <v>5.5429439900000004</v>
      </c>
      <c r="Q55" s="1029">
        <v>4.6771939470000001</v>
      </c>
      <c r="R55" s="1029">
        <v>6.9951023399999999</v>
      </c>
      <c r="S55" s="1029">
        <v>7.6260278000000001</v>
      </c>
      <c r="T55" s="1095">
        <v>7.9901841500000002</v>
      </c>
      <c r="U55" s="1467" t="s">
        <v>426</v>
      </c>
      <c r="V55" s="1432"/>
      <c r="W55" s="1433"/>
    </row>
    <row r="56" spans="2:23" s="538" customFormat="1" ht="23.1" customHeight="1" x14ac:dyDescent="0.2">
      <c r="B56" s="826" t="s">
        <v>1753</v>
      </c>
      <c r="C56" s="843">
        <v>265.26038785100002</v>
      </c>
      <c r="D56" s="843">
        <v>225.29123055093055</v>
      </c>
      <c r="E56" s="1368">
        <v>225.00153249900001</v>
      </c>
      <c r="F56" s="843">
        <v>224.12827475499998</v>
      </c>
      <c r="G56" s="843">
        <v>286.23626177300008</v>
      </c>
      <c r="H56" s="843">
        <v>285.00274008600002</v>
      </c>
      <c r="I56" s="1028">
        <v>21.7818869</v>
      </c>
      <c r="J56" s="1029">
        <v>16.169552270000001</v>
      </c>
      <c r="K56" s="1029">
        <v>25.404792707999995</v>
      </c>
      <c r="L56" s="1029">
        <v>23.476477028000001</v>
      </c>
      <c r="M56" s="1029">
        <v>25.785774558</v>
      </c>
      <c r="N56" s="1029">
        <v>25.304198787999994</v>
      </c>
      <c r="O56" s="1029">
        <v>29.747789470999997</v>
      </c>
      <c r="P56" s="1029">
        <v>24.191758610999997</v>
      </c>
      <c r="Q56" s="1029">
        <v>24.312527269999997</v>
      </c>
      <c r="R56" s="1029">
        <v>23.323064411999987</v>
      </c>
      <c r="S56" s="1029">
        <v>24.953088264999995</v>
      </c>
      <c r="T56" s="1095">
        <v>20.551829805000001</v>
      </c>
      <c r="U56" s="1467" t="s">
        <v>803</v>
      </c>
      <c r="V56" s="1432"/>
      <c r="W56" s="1433"/>
    </row>
    <row r="57" spans="2:23" s="538" customFormat="1" ht="23.1" customHeight="1" x14ac:dyDescent="0.2">
      <c r="B57" s="826" t="s">
        <v>1145</v>
      </c>
      <c r="C57" s="843">
        <v>198.661</v>
      </c>
      <c r="D57" s="843">
        <v>230.23888000000002</v>
      </c>
      <c r="E57" s="1368">
        <v>503.04391000000004</v>
      </c>
      <c r="F57" s="843">
        <v>1007.4920000000001</v>
      </c>
      <c r="G57" s="843">
        <v>729.69200000000001</v>
      </c>
      <c r="H57" s="843">
        <v>930.447</v>
      </c>
      <c r="I57" s="1028">
        <v>77.537999999999997</v>
      </c>
      <c r="J57" s="1029">
        <v>51</v>
      </c>
      <c r="K57" s="1029">
        <v>63.338000000000001</v>
      </c>
      <c r="L57" s="1029">
        <v>108.35599999999999</v>
      </c>
      <c r="M57" s="1029">
        <v>53</v>
      </c>
      <c r="N57" s="1029">
        <v>60.088999999999999</v>
      </c>
      <c r="O57" s="1029">
        <v>144.71600000000001</v>
      </c>
      <c r="P57" s="1029">
        <v>88.484999999999999</v>
      </c>
      <c r="Q57" s="1029">
        <v>70.025999999999996</v>
      </c>
      <c r="R57" s="1029">
        <v>76.846999999999994</v>
      </c>
      <c r="S57" s="1029">
        <v>25.5</v>
      </c>
      <c r="T57" s="1095">
        <v>111.55200000000001</v>
      </c>
      <c r="U57" s="1467" t="s">
        <v>632</v>
      </c>
      <c r="V57" s="1432"/>
      <c r="W57" s="1433"/>
    </row>
    <row r="58" spans="2:23" s="538" customFormat="1" ht="23.1" customHeight="1" x14ac:dyDescent="0.2">
      <c r="B58" s="826" t="s">
        <v>610</v>
      </c>
      <c r="C58" s="843">
        <v>177.58608518200001</v>
      </c>
      <c r="D58" s="843">
        <v>152.52474821099997</v>
      </c>
      <c r="E58" s="1368">
        <v>144.665978997</v>
      </c>
      <c r="F58" s="843">
        <v>163.09562757400002</v>
      </c>
      <c r="G58" s="843">
        <v>199.570249542</v>
      </c>
      <c r="H58" s="843">
        <v>243.11482062800002</v>
      </c>
      <c r="I58" s="1028">
        <v>16.283954469000001</v>
      </c>
      <c r="J58" s="1029">
        <v>22.278841775</v>
      </c>
      <c r="K58" s="1029">
        <v>16.903480124000001</v>
      </c>
      <c r="L58" s="1029">
        <v>19.986914913999996</v>
      </c>
      <c r="M58" s="1029">
        <v>36.286661441999996</v>
      </c>
      <c r="N58" s="1029">
        <v>21.718829610000007</v>
      </c>
      <c r="O58" s="1029">
        <v>27.119826673999999</v>
      </c>
      <c r="P58" s="1029">
        <v>12.575714869999997</v>
      </c>
      <c r="Q58" s="1029">
        <v>17.925771073</v>
      </c>
      <c r="R58" s="1029">
        <v>17.874082750000003</v>
      </c>
      <c r="S58" s="1029">
        <v>15.562231517000003</v>
      </c>
      <c r="T58" s="1095">
        <v>18.598511410000004</v>
      </c>
      <c r="U58" s="1467" t="s">
        <v>453</v>
      </c>
      <c r="V58" s="1432"/>
      <c r="W58" s="1433"/>
    </row>
    <row r="59" spans="2:23" s="538" customFormat="1" ht="23.1" customHeight="1" x14ac:dyDescent="0.2">
      <c r="B59" s="826" t="s">
        <v>1754</v>
      </c>
      <c r="C59" s="843">
        <v>684.51188331393325</v>
      </c>
      <c r="D59" s="843">
        <v>470.30917165400001</v>
      </c>
      <c r="E59" s="1368">
        <v>352.77121999999991</v>
      </c>
      <c r="F59" s="843">
        <v>340.44323500000002</v>
      </c>
      <c r="G59" s="843">
        <v>409.21654200000006</v>
      </c>
      <c r="H59" s="843">
        <v>449.19789000000003</v>
      </c>
      <c r="I59" s="1028">
        <v>20.20795</v>
      </c>
      <c r="J59" s="1029">
        <v>32</v>
      </c>
      <c r="K59" s="1029">
        <v>26.781479999999998</v>
      </c>
      <c r="L59" s="1029">
        <v>26.56</v>
      </c>
      <c r="M59" s="1029">
        <v>44.9968</v>
      </c>
      <c r="N59" s="1029">
        <v>50.81026</v>
      </c>
      <c r="O59" s="1029">
        <v>54.055340000000001</v>
      </c>
      <c r="P59" s="1029">
        <v>41.029179999999997</v>
      </c>
      <c r="Q59" s="1029">
        <v>43.24</v>
      </c>
      <c r="R59" s="1029">
        <v>25.259219999999999</v>
      </c>
      <c r="S59" s="1029">
        <v>41.363379999999999</v>
      </c>
      <c r="T59" s="1095">
        <v>42.894280000000002</v>
      </c>
      <c r="U59" s="1467" t="s">
        <v>801</v>
      </c>
      <c r="V59" s="1432"/>
      <c r="W59" s="1433"/>
    </row>
    <row r="60" spans="2:23" s="538" customFormat="1" ht="23.1" customHeight="1" x14ac:dyDescent="0.2">
      <c r="B60" s="826" t="s">
        <v>609</v>
      </c>
      <c r="C60" s="843">
        <v>159.04012698599999</v>
      </c>
      <c r="D60" s="843">
        <v>134.25594705000003</v>
      </c>
      <c r="E60" s="1368">
        <v>124.3564088</v>
      </c>
      <c r="F60" s="843">
        <v>128.59214179099999</v>
      </c>
      <c r="G60" s="843">
        <v>252.11732833000002</v>
      </c>
      <c r="H60" s="843">
        <v>255.22945771799999</v>
      </c>
      <c r="I60" s="1028">
        <v>24.226739999999999</v>
      </c>
      <c r="J60" s="1029">
        <v>21.257420490000001</v>
      </c>
      <c r="K60" s="1029">
        <v>11.468097049999999</v>
      </c>
      <c r="L60" s="1029">
        <v>15.25795755</v>
      </c>
      <c r="M60" s="1029">
        <v>30.86578797</v>
      </c>
      <c r="N60" s="1029">
        <v>5.6068335400000002</v>
      </c>
      <c r="O60" s="1029">
        <v>11.744417155000001</v>
      </c>
      <c r="P60" s="1029">
        <v>13.141525230000001</v>
      </c>
      <c r="Q60" s="1029">
        <v>36.056500349999993</v>
      </c>
      <c r="R60" s="1029">
        <v>41.412644982999993</v>
      </c>
      <c r="S60" s="1029">
        <v>27.0767992</v>
      </c>
      <c r="T60" s="1095">
        <v>17.114734200000001</v>
      </c>
      <c r="U60" s="1467" t="s">
        <v>452</v>
      </c>
      <c r="V60" s="1432"/>
      <c r="W60" s="1433"/>
    </row>
    <row r="61" spans="2:23" s="538" customFormat="1" ht="23.1" customHeight="1" x14ac:dyDescent="0.2">
      <c r="B61" s="826" t="s">
        <v>607</v>
      </c>
      <c r="C61" s="843">
        <v>402.1333417953</v>
      </c>
      <c r="D61" s="843">
        <v>217.53113123000003</v>
      </c>
      <c r="E61" s="1368">
        <v>89.043188420000007</v>
      </c>
      <c r="F61" s="843">
        <v>70.163092919999997</v>
      </c>
      <c r="G61" s="843">
        <v>86.194277280000009</v>
      </c>
      <c r="H61" s="843">
        <v>94.877674680000013</v>
      </c>
      <c r="I61" s="1028">
        <v>13.957013760000001</v>
      </c>
      <c r="J61" s="1029">
        <v>27.911653999999999</v>
      </c>
      <c r="K61" s="1029">
        <v>12.950461800000001</v>
      </c>
      <c r="L61" s="1029">
        <v>5.8030140000000001</v>
      </c>
      <c r="M61" s="1029">
        <v>5.3775019999999998</v>
      </c>
      <c r="N61" s="1029">
        <v>1.471312</v>
      </c>
      <c r="O61" s="1029">
        <v>0.6487735</v>
      </c>
      <c r="P61" s="1029">
        <v>0.62016009999999999</v>
      </c>
      <c r="Q61" s="1029">
        <v>1.965813</v>
      </c>
      <c r="R61" s="1029">
        <v>2.5602999999999998</v>
      </c>
      <c r="S61" s="1029">
        <v>3.2155456</v>
      </c>
      <c r="T61" s="1095">
        <v>18.396124920000002</v>
      </c>
      <c r="U61" s="1467" t="s">
        <v>608</v>
      </c>
      <c r="V61" s="1432"/>
      <c r="W61" s="1433"/>
    </row>
    <row r="62" spans="2:23" s="538" customFormat="1" ht="23.1" customHeight="1" x14ac:dyDescent="0.2">
      <c r="B62" s="826" t="s">
        <v>1755</v>
      </c>
      <c r="C62" s="843">
        <v>51.893531099685717</v>
      </c>
      <c r="D62" s="843">
        <v>42.127480012999996</v>
      </c>
      <c r="E62" s="1368">
        <v>30.695188979999998</v>
      </c>
      <c r="F62" s="843">
        <v>33.743070840000001</v>
      </c>
      <c r="G62" s="843">
        <v>42.902406335000009</v>
      </c>
      <c r="H62" s="843">
        <v>39.300537769999991</v>
      </c>
      <c r="I62" s="1028">
        <v>2.5640537999999999</v>
      </c>
      <c r="J62" s="1029">
        <v>3.4895256999999997</v>
      </c>
      <c r="K62" s="1029">
        <v>2.73744399</v>
      </c>
      <c r="L62" s="1029">
        <v>3.8283174</v>
      </c>
      <c r="M62" s="1029">
        <v>4.1990927600000001</v>
      </c>
      <c r="N62" s="1029">
        <v>2.6788992</v>
      </c>
      <c r="O62" s="1029">
        <v>4.9307645000000004</v>
      </c>
      <c r="P62" s="1029">
        <v>2.6763990199999999</v>
      </c>
      <c r="Q62" s="1029">
        <v>2.8536253999999999</v>
      </c>
      <c r="R62" s="1029">
        <v>2.8083663999999997</v>
      </c>
      <c r="S62" s="1029">
        <v>3.1715786000000001</v>
      </c>
      <c r="T62" s="1095">
        <v>3.3624710000000002</v>
      </c>
      <c r="U62" s="1467" t="s">
        <v>598</v>
      </c>
      <c r="V62" s="1432"/>
      <c r="W62" s="1433"/>
    </row>
    <row r="63" spans="2:23" s="1463" customFormat="1" ht="9" customHeight="1" thickBot="1" x14ac:dyDescent="0.25">
      <c r="B63" s="1454"/>
      <c r="C63" s="1458"/>
      <c r="D63" s="1458"/>
      <c r="E63" s="1459"/>
      <c r="F63" s="1460"/>
      <c r="G63" s="1455"/>
      <c r="H63" s="1522"/>
      <c r="I63" s="1461"/>
      <c r="J63" s="1456"/>
      <c r="K63" s="1456"/>
      <c r="L63" s="1456"/>
      <c r="M63" s="1456"/>
      <c r="N63" s="1456"/>
      <c r="O63" s="1456"/>
      <c r="P63" s="1456"/>
      <c r="Q63" s="1456"/>
      <c r="R63" s="1456"/>
      <c r="S63" s="1456"/>
      <c r="T63" s="1457"/>
      <c r="U63" s="1462"/>
      <c r="W63" s="1464"/>
    </row>
    <row r="64" spans="2:23" ht="9" customHeight="1" thickTop="1" x14ac:dyDescent="0.35"/>
    <row r="65" spans="2:21" s="330" customFormat="1" ht="22.5" x14ac:dyDescent="0.5">
      <c r="B65" s="330" t="s">
        <v>1747</v>
      </c>
      <c r="U65" s="330" t="s">
        <v>1748</v>
      </c>
    </row>
    <row r="66" spans="2:21" ht="18.75" customHeight="1" x14ac:dyDescent="0.5">
      <c r="B66" s="123"/>
      <c r="C66" s="11"/>
      <c r="D66" s="11"/>
      <c r="E66" s="11"/>
      <c r="F66" s="11"/>
      <c r="G66" s="11"/>
      <c r="H66" s="11"/>
      <c r="I66" s="11"/>
      <c r="J66" s="11"/>
      <c r="K66" s="11"/>
      <c r="L66" s="11"/>
      <c r="M66" s="11"/>
      <c r="N66" s="11"/>
      <c r="O66" s="11"/>
      <c r="P66" s="11"/>
      <c r="Q66" s="11"/>
      <c r="R66" s="11"/>
      <c r="S66" s="11"/>
      <c r="T66" s="11"/>
      <c r="U66" s="52"/>
    </row>
  </sheetData>
  <mergeCells count="12">
    <mergeCell ref="B4:K4"/>
    <mergeCell ref="L4:U4"/>
    <mergeCell ref="D9:D11"/>
    <mergeCell ref="C9:C11"/>
    <mergeCell ref="B9:B11"/>
    <mergeCell ref="U9:U11"/>
    <mergeCell ref="E9:E11"/>
    <mergeCell ref="I9:K9"/>
    <mergeCell ref="L9:T9"/>
    <mergeCell ref="F9:F11"/>
    <mergeCell ref="G9:G11"/>
    <mergeCell ref="H9:H11"/>
  </mergeCells>
  <printOptions horizontalCentered="1"/>
  <pageMargins left="0.196850393700787" right="0.196850393700787" top="0.39370078740157499" bottom="0.39370078740157499" header="0.511811023622047" footer="0.511811023622047"/>
  <pageSetup paperSize="9" scale="50" orientation="portrait" r:id="rId1"/>
  <headerFooter alignWithMargins="0">
    <oddFooter>&amp;C&amp;"Times New Roman,Regular"&amp;20- &amp;P+51 -</oddFooter>
  </headerFooter>
  <colBreaks count="1" manualBreakCount="1">
    <brk id="11"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4">
    <tabColor theme="4"/>
    <pageSetUpPr fitToPage="1"/>
  </sheetPr>
  <dimension ref="A6:A15"/>
  <sheetViews>
    <sheetView rightToLeft="1" zoomScale="50" zoomScaleNormal="50" workbookViewId="0"/>
  </sheetViews>
  <sheetFormatPr defaultRowHeight="20.100000000000001" customHeight="1" x14ac:dyDescent="0.85"/>
  <cols>
    <col min="1" max="1" width="90.42578125" style="286" bestFit="1" customWidth="1"/>
    <col min="2" max="16384" width="9.140625" style="46"/>
  </cols>
  <sheetData>
    <row r="6" spans="1:1" ht="19.5" customHeight="1" x14ac:dyDescent="0.85"/>
    <row r="8" spans="1:1" ht="36.75" x14ac:dyDescent="0.85">
      <c r="A8" s="286" t="s">
        <v>645</v>
      </c>
    </row>
    <row r="9" spans="1:1" ht="18.75" customHeight="1" x14ac:dyDescent="0.85"/>
    <row r="10" spans="1:1" ht="53.25" x14ac:dyDescent="1.1499999999999999">
      <c r="A10" s="287" t="s">
        <v>922</v>
      </c>
    </row>
    <row r="11" spans="1:1" ht="36.75" x14ac:dyDescent="0.85"/>
    <row r="12" spans="1:1" ht="36.75" x14ac:dyDescent="0.85"/>
    <row r="13" spans="1:1" ht="36.75" x14ac:dyDescent="0.85">
      <c r="A13" s="286" t="s">
        <v>646</v>
      </c>
    </row>
    <row r="14" spans="1:1" ht="18.75" customHeight="1" x14ac:dyDescent="0.85"/>
    <row r="15" spans="1:1" ht="48" x14ac:dyDescent="1.05">
      <c r="A15" s="289" t="s">
        <v>647</v>
      </c>
    </row>
  </sheetData>
  <phoneticPr fontId="0" type="noConversion"/>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86" customWidth="1"/>
    <col min="2" max="16384" width="9.140625" style="46"/>
  </cols>
  <sheetData>
    <row r="6" spans="1:1" ht="19.5" customHeight="1" x14ac:dyDescent="0.85"/>
    <row r="8" spans="1:1" ht="36.75" x14ac:dyDescent="0.85">
      <c r="A8" s="286" t="s">
        <v>558</v>
      </c>
    </row>
    <row r="9" spans="1:1" ht="18.75" customHeight="1" x14ac:dyDescent="0.85"/>
    <row r="10" spans="1:1" ht="53.25" x14ac:dyDescent="1.1499999999999999">
      <c r="A10" s="287" t="s">
        <v>1550</v>
      </c>
    </row>
    <row r="11" spans="1:1" ht="36.75" x14ac:dyDescent="0.85"/>
    <row r="12" spans="1:1" ht="36.75" x14ac:dyDescent="0.85"/>
    <row r="13" spans="1:1" ht="36.75" x14ac:dyDescent="0.85">
      <c r="A13" s="286" t="s">
        <v>559</v>
      </c>
    </row>
    <row r="14" spans="1:1" ht="18.75" customHeight="1" x14ac:dyDescent="0.85"/>
    <row r="15" spans="1:1" ht="48" x14ac:dyDescent="1.05">
      <c r="A15" s="289" t="s">
        <v>1551</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1"/>
  <dimension ref="B1:W88"/>
  <sheetViews>
    <sheetView rightToLeft="1" view="pageBreakPreview" zoomScale="50" zoomScaleNormal="55" zoomScaleSheetLayoutView="50" workbookViewId="0"/>
  </sheetViews>
  <sheetFormatPr defaultRowHeight="15" x14ac:dyDescent="0.35"/>
  <cols>
    <col min="1" max="1" width="5" style="47" customWidth="1"/>
    <col min="2" max="2" width="59" style="47" customWidth="1"/>
    <col min="3" max="8" width="15.85546875" style="47" customWidth="1"/>
    <col min="9" max="9" width="65" style="47" customWidth="1"/>
    <col min="10" max="11" width="13.85546875" style="47" bestFit="1" customWidth="1"/>
    <col min="12" max="12" width="13.28515625" style="47" customWidth="1"/>
    <col min="13" max="13" width="18.140625" style="47" bestFit="1" customWidth="1"/>
    <col min="14" max="14" width="17.5703125" style="47" bestFit="1" customWidth="1"/>
    <col min="15" max="16" width="18.140625" style="47" bestFit="1" customWidth="1"/>
    <col min="17" max="16384" width="9.140625" style="47"/>
  </cols>
  <sheetData>
    <row r="1" spans="2:23" s="75" customFormat="1" ht="19.5" customHeight="1" x14ac:dyDescent="0.65">
      <c r="C1" s="74"/>
      <c r="D1" s="74"/>
      <c r="E1" s="74"/>
      <c r="F1" s="74"/>
      <c r="G1" s="74"/>
      <c r="H1" s="74"/>
      <c r="I1" s="74"/>
      <c r="J1" s="74"/>
      <c r="K1" s="74"/>
      <c r="L1" s="74"/>
      <c r="M1" s="74"/>
      <c r="N1" s="74"/>
      <c r="O1" s="74"/>
      <c r="P1" s="74"/>
      <c r="Q1" s="74"/>
      <c r="R1" s="74"/>
      <c r="S1" s="74"/>
      <c r="T1" s="74"/>
      <c r="U1" s="74"/>
      <c r="V1" s="74"/>
      <c r="W1" s="74"/>
    </row>
    <row r="2" spans="2:23" s="75" customFormat="1" ht="19.5" customHeight="1" x14ac:dyDescent="0.65">
      <c r="B2" s="74"/>
      <c r="C2" s="74"/>
      <c r="D2" s="74"/>
      <c r="E2" s="74"/>
      <c r="F2" s="74"/>
      <c r="G2" s="74"/>
      <c r="H2" s="74"/>
      <c r="I2" s="74"/>
      <c r="J2" s="74"/>
      <c r="K2" s="74"/>
      <c r="L2" s="74"/>
      <c r="M2" s="74"/>
      <c r="N2" s="74"/>
      <c r="O2" s="74"/>
      <c r="P2" s="74"/>
      <c r="Q2" s="74"/>
      <c r="R2" s="74"/>
      <c r="S2" s="74"/>
      <c r="T2" s="74"/>
      <c r="U2" s="74"/>
      <c r="V2" s="74"/>
    </row>
    <row r="3" spans="2:23" ht="38.1" customHeight="1" x14ac:dyDescent="0.85">
      <c r="B3" s="1749" t="s">
        <v>1858</v>
      </c>
      <c r="C3" s="1750"/>
      <c r="D3" s="1750"/>
      <c r="E3" s="1750"/>
      <c r="F3" s="1750"/>
      <c r="G3" s="1750"/>
      <c r="H3" s="1750"/>
      <c r="I3" s="1750"/>
    </row>
    <row r="4" spans="2:23" ht="18.75" customHeight="1" x14ac:dyDescent="0.85">
      <c r="B4" s="667"/>
      <c r="C4" s="668"/>
      <c r="D4" s="668"/>
      <c r="E4" s="668"/>
      <c r="F4" s="668"/>
      <c r="G4" s="668"/>
      <c r="H4" s="668"/>
      <c r="I4" s="668"/>
    </row>
    <row r="5" spans="2:23" ht="38.1" customHeight="1" x14ac:dyDescent="0.85">
      <c r="B5" s="1749" t="s">
        <v>1859</v>
      </c>
      <c r="C5" s="1749"/>
      <c r="D5" s="1749"/>
      <c r="E5" s="1749"/>
      <c r="F5" s="1749"/>
      <c r="G5" s="1749"/>
      <c r="H5" s="1749"/>
      <c r="I5" s="1749"/>
    </row>
    <row r="6" spans="2:23" s="5" customFormat="1" ht="19.5" customHeight="1" x14ac:dyDescent="0.65">
      <c r="B6" s="2"/>
      <c r="C6" s="2"/>
      <c r="D6" s="2"/>
      <c r="E6" s="2"/>
      <c r="F6" s="2"/>
      <c r="G6" s="2"/>
      <c r="H6" s="2"/>
      <c r="I6" s="2"/>
      <c r="J6" s="41"/>
      <c r="K6" s="41"/>
      <c r="L6" s="41"/>
      <c r="M6" s="41"/>
      <c r="N6" s="41"/>
      <c r="O6" s="41"/>
      <c r="P6" s="41"/>
      <c r="Q6" s="2"/>
      <c r="R6" s="41"/>
      <c r="S6" s="41"/>
      <c r="T6" s="41"/>
      <c r="U6" s="41"/>
    </row>
    <row r="7" spans="2:23" s="1078" customFormat="1" ht="20.100000000000001" customHeight="1" x14ac:dyDescent="0.2">
      <c r="B7" s="1079" t="s">
        <v>712</v>
      </c>
      <c r="C7" s="1383"/>
      <c r="D7" s="1383"/>
      <c r="E7" s="1383"/>
      <c r="F7" s="1383"/>
      <c r="G7" s="1383"/>
      <c r="H7" s="1383"/>
      <c r="I7" s="1080" t="s">
        <v>1722</v>
      </c>
    </row>
    <row r="8" spans="2:23" ht="16.5" customHeight="1" thickBot="1" x14ac:dyDescent="0.7">
      <c r="B8" s="100"/>
      <c r="C8" s="1532"/>
      <c r="D8" s="1532"/>
      <c r="E8" s="1532"/>
      <c r="F8" s="1533"/>
      <c r="G8" s="1533"/>
      <c r="H8" s="1533"/>
      <c r="I8" s="98"/>
      <c r="J8" s="41"/>
      <c r="K8" s="41"/>
      <c r="L8" s="41"/>
      <c r="M8" s="41"/>
      <c r="N8" s="41"/>
      <c r="O8" s="41"/>
      <c r="P8" s="41"/>
      <c r="R8" s="41"/>
      <c r="S8" s="41"/>
      <c r="T8" s="41"/>
      <c r="U8" s="41"/>
    </row>
    <row r="9" spans="2:23" s="254" customFormat="1" ht="24.95" customHeight="1" thickTop="1" x14ac:dyDescent="0.7">
      <c r="B9" s="1930" t="s">
        <v>883</v>
      </c>
      <c r="C9" s="1736">
        <v>2014</v>
      </c>
      <c r="D9" s="1736" t="s">
        <v>1882</v>
      </c>
      <c r="E9" s="1736" t="s">
        <v>1884</v>
      </c>
      <c r="F9" s="1736" t="s">
        <v>1574</v>
      </c>
      <c r="G9" s="1736">
        <v>2018</v>
      </c>
      <c r="H9" s="1736" t="s">
        <v>1619</v>
      </c>
      <c r="I9" s="1933" t="s">
        <v>882</v>
      </c>
    </row>
    <row r="10" spans="2:23" s="254" customFormat="1" ht="24.95" customHeight="1" x14ac:dyDescent="0.7">
      <c r="B10" s="1931"/>
      <c r="C10" s="1737"/>
      <c r="D10" s="1737"/>
      <c r="E10" s="1737"/>
      <c r="F10" s="1737"/>
      <c r="G10" s="1737"/>
      <c r="H10" s="1737"/>
      <c r="I10" s="1962"/>
    </row>
    <row r="11" spans="2:23" s="254" customFormat="1" ht="24.95" customHeight="1" x14ac:dyDescent="0.7">
      <c r="B11" s="1932"/>
      <c r="C11" s="1738"/>
      <c r="D11" s="1738"/>
      <c r="E11" s="1738"/>
      <c r="F11" s="1738"/>
      <c r="G11" s="1738"/>
      <c r="H11" s="1738"/>
      <c r="I11" s="1963"/>
    </row>
    <row r="12" spans="2:23" s="254" customFormat="1" ht="15" customHeight="1" x14ac:dyDescent="0.7">
      <c r="B12" s="476"/>
      <c r="C12" s="557"/>
      <c r="D12" s="557"/>
      <c r="E12" s="557"/>
      <c r="F12" s="557"/>
      <c r="G12" s="557"/>
      <c r="H12" s="557"/>
      <c r="I12" s="565"/>
      <c r="N12" s="1374"/>
      <c r="O12" s="1374"/>
      <c r="P12" s="1374"/>
    </row>
    <row r="13" spans="2:23" s="360" customFormat="1" ht="38.1" customHeight="1" x14ac:dyDescent="0.2">
      <c r="B13" s="1292" t="s">
        <v>221</v>
      </c>
      <c r="C13" s="1259"/>
      <c r="D13" s="1259"/>
      <c r="E13" s="1259"/>
      <c r="F13" s="1259"/>
      <c r="G13" s="1259"/>
      <c r="H13" s="1259"/>
      <c r="I13" s="1381" t="s">
        <v>222</v>
      </c>
      <c r="J13" s="1376"/>
      <c r="K13" s="1376"/>
      <c r="L13" s="1376"/>
      <c r="M13" s="1376"/>
      <c r="N13" s="582"/>
      <c r="O13" s="582"/>
      <c r="P13" s="582"/>
    </row>
    <row r="14" spans="2:23" s="360" customFormat="1" ht="30.75" x14ac:dyDescent="0.2">
      <c r="B14" s="1082"/>
      <c r="C14" s="1259"/>
      <c r="D14" s="1259"/>
      <c r="E14" s="1259"/>
      <c r="F14" s="1259"/>
      <c r="G14" s="1259"/>
      <c r="H14" s="1259"/>
      <c r="I14" s="828"/>
    </row>
    <row r="15" spans="2:23" s="355" customFormat="1" ht="38.1" customHeight="1" x14ac:dyDescent="0.2">
      <c r="B15" s="1379" t="s">
        <v>436</v>
      </c>
      <c r="C15" s="852">
        <v>7002931.7533019967</v>
      </c>
      <c r="D15" s="852">
        <v>8854361.1950335596</v>
      </c>
      <c r="E15" s="852">
        <v>11225797.906833353</v>
      </c>
      <c r="F15" s="852">
        <v>14895414.730329094</v>
      </c>
      <c r="G15" s="852">
        <v>16970133</v>
      </c>
      <c r="H15" s="852">
        <v>21286145</v>
      </c>
      <c r="I15" s="701" t="s">
        <v>764</v>
      </c>
    </row>
    <row r="16" spans="2:23" s="360" customFormat="1" ht="38.1" customHeight="1" x14ac:dyDescent="0.2">
      <c r="B16" s="1082" t="s">
        <v>765</v>
      </c>
      <c r="C16" s="856">
        <v>3390916.9027822968</v>
      </c>
      <c r="D16" s="856">
        <v>4121705.4661655445</v>
      </c>
      <c r="E16" s="856">
        <v>5108765.0306282267</v>
      </c>
      <c r="F16" s="856">
        <v>6578241.6380252596</v>
      </c>
      <c r="G16" s="856">
        <v>7381966</v>
      </c>
      <c r="H16" s="856">
        <v>9381827</v>
      </c>
      <c r="I16" s="828" t="s">
        <v>766</v>
      </c>
      <c r="J16" s="355"/>
      <c r="K16" s="355"/>
      <c r="L16" s="355"/>
      <c r="M16" s="355"/>
      <c r="N16" s="355"/>
      <c r="P16" s="355"/>
    </row>
    <row r="17" spans="2:16" s="360" customFormat="1" ht="38.1" customHeight="1" x14ac:dyDescent="0.2">
      <c r="B17" s="1081" t="s">
        <v>767</v>
      </c>
      <c r="C17" s="852">
        <v>3612014.8505197</v>
      </c>
      <c r="D17" s="852">
        <v>4732655.7288680151</v>
      </c>
      <c r="E17" s="852">
        <v>6117032.8762051258</v>
      </c>
      <c r="F17" s="852">
        <v>8317173.0923038349</v>
      </c>
      <c r="G17" s="852">
        <v>9588167</v>
      </c>
      <c r="H17" s="852">
        <v>11904318</v>
      </c>
      <c r="I17" s="701" t="s">
        <v>768</v>
      </c>
      <c r="J17" s="355"/>
      <c r="K17" s="355"/>
      <c r="L17" s="355"/>
      <c r="M17" s="355"/>
      <c r="N17" s="355"/>
      <c r="P17" s="355"/>
    </row>
    <row r="18" spans="2:16" s="360" customFormat="1" ht="38.1" customHeight="1" x14ac:dyDescent="0.2">
      <c r="B18" s="1082" t="s">
        <v>769</v>
      </c>
      <c r="C18" s="856">
        <v>170464.81629552122</v>
      </c>
      <c r="D18" s="856">
        <v>199402.45236166212</v>
      </c>
      <c r="E18" s="856">
        <v>244632.18548870058</v>
      </c>
      <c r="F18" s="856">
        <v>329583.74594235944</v>
      </c>
      <c r="G18" s="856">
        <v>384670</v>
      </c>
      <c r="H18" s="856">
        <v>456851</v>
      </c>
      <c r="I18" s="828" t="s">
        <v>770</v>
      </c>
      <c r="J18" s="355"/>
      <c r="K18" s="355"/>
      <c r="L18" s="355"/>
      <c r="M18" s="355"/>
      <c r="N18" s="355"/>
      <c r="P18" s="355"/>
    </row>
    <row r="19" spans="2:16" s="360" customFormat="1" ht="38.1" customHeight="1" x14ac:dyDescent="0.2">
      <c r="B19" s="1082" t="s">
        <v>771</v>
      </c>
      <c r="C19" s="856">
        <v>3441550.0342241791</v>
      </c>
      <c r="D19" s="856">
        <v>4533253.2765063532</v>
      </c>
      <c r="E19" s="856">
        <v>5872400.690716425</v>
      </c>
      <c r="F19" s="856">
        <v>7987589.5463614706</v>
      </c>
      <c r="G19" s="856">
        <v>9203497</v>
      </c>
      <c r="H19" s="856">
        <v>11447467</v>
      </c>
      <c r="I19" s="828" t="s">
        <v>868</v>
      </c>
      <c r="J19" s="355"/>
      <c r="K19" s="355"/>
      <c r="L19" s="355"/>
      <c r="M19" s="355"/>
      <c r="N19" s="355"/>
      <c r="P19" s="355"/>
    </row>
    <row r="20" spans="2:16" s="360" customFormat="1" ht="38.1" customHeight="1" x14ac:dyDescent="0.2">
      <c r="B20" s="1082" t="s">
        <v>34</v>
      </c>
      <c r="C20" s="856">
        <v>-39764.704470825098</v>
      </c>
      <c r="D20" s="856">
        <v>67759.06</v>
      </c>
      <c r="E20" s="856">
        <v>416349.234</v>
      </c>
      <c r="F20" s="856">
        <v>442522.5</v>
      </c>
      <c r="G20" s="856">
        <v>796251</v>
      </c>
      <c r="H20" s="856">
        <v>887190</v>
      </c>
      <c r="I20" s="828" t="s">
        <v>3</v>
      </c>
      <c r="J20" s="355"/>
      <c r="K20" s="355"/>
      <c r="L20" s="355"/>
      <c r="M20" s="355"/>
      <c r="N20" s="355"/>
      <c r="P20" s="355"/>
    </row>
    <row r="21" spans="2:16" s="360" customFormat="1" ht="38.1" customHeight="1" x14ac:dyDescent="0.2">
      <c r="B21" s="1082" t="s">
        <v>832</v>
      </c>
      <c r="C21" s="856">
        <v>3651779.5549905249</v>
      </c>
      <c r="D21" s="856">
        <v>4664896.6688680155</v>
      </c>
      <c r="E21" s="856">
        <v>5700683.6422051257</v>
      </c>
      <c r="F21" s="856">
        <v>7874650.5923038349</v>
      </c>
      <c r="G21" s="856">
        <v>8791916</v>
      </c>
      <c r="H21" s="856">
        <v>11017128</v>
      </c>
      <c r="I21" s="828" t="s">
        <v>219</v>
      </c>
      <c r="J21" s="355"/>
      <c r="K21" s="355"/>
      <c r="L21" s="355"/>
      <c r="M21" s="355"/>
      <c r="N21" s="355"/>
      <c r="P21" s="355"/>
    </row>
    <row r="22" spans="2:16" s="355" customFormat="1" ht="38.1" customHeight="1" x14ac:dyDescent="0.2">
      <c r="B22" s="1081" t="s">
        <v>2</v>
      </c>
      <c r="C22" s="852">
        <v>3481314.7386950036</v>
      </c>
      <c r="D22" s="852">
        <v>4465494.2165063536</v>
      </c>
      <c r="E22" s="852">
        <v>5456051.4567164248</v>
      </c>
      <c r="F22" s="852">
        <v>7545066.8463614751</v>
      </c>
      <c r="G22" s="852">
        <v>8407246</v>
      </c>
      <c r="H22" s="852">
        <v>10560277</v>
      </c>
      <c r="I22" s="701" t="s">
        <v>220</v>
      </c>
    </row>
    <row r="23" spans="2:16" s="360" customFormat="1" ht="35.1" customHeight="1" thickBot="1" x14ac:dyDescent="0.25">
      <c r="B23" s="1380"/>
      <c r="C23" s="1503"/>
      <c r="D23" s="1503"/>
      <c r="E23" s="1503"/>
      <c r="F23" s="1503"/>
      <c r="G23" s="1503"/>
      <c r="H23" s="1503"/>
      <c r="I23" s="1382"/>
      <c r="K23" s="355"/>
      <c r="L23" s="355"/>
      <c r="M23" s="355"/>
      <c r="N23" s="355"/>
      <c r="O23" s="355"/>
      <c r="P23" s="355"/>
    </row>
    <row r="24" spans="2:16" s="360" customFormat="1" ht="15" customHeight="1" thickTop="1" x14ac:dyDescent="0.2">
      <c r="B24" s="1082"/>
      <c r="C24" s="856"/>
      <c r="D24" s="856"/>
      <c r="E24" s="856"/>
      <c r="F24" s="856"/>
      <c r="G24" s="856"/>
      <c r="H24" s="856"/>
      <c r="I24" s="828"/>
      <c r="K24" s="355"/>
      <c r="L24" s="355"/>
      <c r="M24" s="355"/>
      <c r="N24" s="355"/>
      <c r="O24" s="355"/>
      <c r="P24" s="355"/>
    </row>
    <row r="25" spans="2:16" s="360" customFormat="1" ht="38.1" customHeight="1" x14ac:dyDescent="0.2">
      <c r="B25" s="1292" t="s">
        <v>51</v>
      </c>
      <c r="C25" s="1377"/>
      <c r="D25" s="1377"/>
      <c r="E25" s="1377"/>
      <c r="F25" s="1377"/>
      <c r="G25" s="1377"/>
      <c r="H25" s="1377"/>
      <c r="I25" s="827" t="s">
        <v>405</v>
      </c>
      <c r="J25" s="1378"/>
      <c r="K25" s="355"/>
      <c r="L25" s="355"/>
      <c r="M25" s="355"/>
      <c r="N25" s="355"/>
      <c r="O25" s="355"/>
      <c r="P25" s="355"/>
    </row>
    <row r="26" spans="2:16" s="360" customFormat="1" ht="30.75" x14ac:dyDescent="0.2">
      <c r="B26" s="1082"/>
      <c r="C26" s="1377"/>
      <c r="D26" s="1377"/>
      <c r="E26" s="1377"/>
      <c r="F26" s="1377"/>
      <c r="G26" s="1377"/>
      <c r="H26" s="1377"/>
      <c r="I26" s="828"/>
      <c r="K26" s="355"/>
      <c r="L26" s="355"/>
      <c r="M26" s="355"/>
      <c r="N26" s="355"/>
      <c r="O26" s="355"/>
      <c r="P26" s="355"/>
    </row>
    <row r="27" spans="2:16" s="355" customFormat="1" ht="38.1" customHeight="1" x14ac:dyDescent="0.2">
      <c r="B27" s="1379" t="s">
        <v>436</v>
      </c>
      <c r="C27" s="852">
        <v>1403029.9949579514</v>
      </c>
      <c r="D27" s="852">
        <v>1369358.5933216223</v>
      </c>
      <c r="E27" s="852">
        <v>1314056.06486337</v>
      </c>
      <c r="F27" s="852">
        <v>1351728.3753804949</v>
      </c>
      <c r="G27" s="852">
        <v>1399912</v>
      </c>
      <c r="H27" s="852">
        <v>1428958</v>
      </c>
      <c r="I27" s="701" t="s">
        <v>764</v>
      </c>
    </row>
    <row r="28" spans="2:16" s="360" customFormat="1" ht="38.1" customHeight="1" x14ac:dyDescent="0.2">
      <c r="B28" s="1082" t="s">
        <v>765</v>
      </c>
      <c r="C28" s="856">
        <v>654559.48743012885</v>
      </c>
      <c r="D28" s="856">
        <v>644744.04636057501</v>
      </c>
      <c r="E28" s="856">
        <v>630239.89662894316</v>
      </c>
      <c r="F28" s="856">
        <v>672888.21296266501</v>
      </c>
      <c r="G28" s="856">
        <v>711053</v>
      </c>
      <c r="H28" s="856">
        <v>714283</v>
      </c>
      <c r="I28" s="828" t="s">
        <v>766</v>
      </c>
      <c r="K28" s="355"/>
      <c r="L28" s="355"/>
      <c r="M28" s="355"/>
      <c r="N28" s="355"/>
      <c r="O28" s="355"/>
      <c r="P28" s="355"/>
    </row>
    <row r="29" spans="2:16" s="360" customFormat="1" ht="38.1" customHeight="1" x14ac:dyDescent="0.2">
      <c r="B29" s="1081" t="s">
        <v>767</v>
      </c>
      <c r="C29" s="852">
        <v>748470.50752782251</v>
      </c>
      <c r="D29" s="852">
        <v>724614.54696104734</v>
      </c>
      <c r="E29" s="852">
        <v>683816.16823442688</v>
      </c>
      <c r="F29" s="852">
        <v>678840.16241782985</v>
      </c>
      <c r="G29" s="852">
        <v>688859</v>
      </c>
      <c r="H29" s="852">
        <v>714675</v>
      </c>
      <c r="I29" s="701" t="s">
        <v>768</v>
      </c>
      <c r="K29" s="355"/>
      <c r="L29" s="355"/>
      <c r="M29" s="355"/>
      <c r="N29" s="355"/>
      <c r="O29" s="355"/>
      <c r="P29" s="355"/>
    </row>
    <row r="30" spans="2:16" s="360" customFormat="1" ht="38.1" customHeight="1" x14ac:dyDescent="0.2">
      <c r="B30" s="1082" t="s">
        <v>769</v>
      </c>
      <c r="C30" s="856">
        <v>29622.10418842818</v>
      </c>
      <c r="D30" s="856">
        <v>28464.44519872297</v>
      </c>
      <c r="E30" s="856">
        <v>27001.743824569839</v>
      </c>
      <c r="F30" s="856">
        <v>28129.141111665569</v>
      </c>
      <c r="G30" s="856">
        <v>30081</v>
      </c>
      <c r="H30" s="856">
        <v>30600</v>
      </c>
      <c r="I30" s="828" t="s">
        <v>770</v>
      </c>
      <c r="K30" s="355"/>
      <c r="L30" s="355"/>
      <c r="M30" s="355"/>
      <c r="N30" s="355"/>
      <c r="O30" s="355"/>
      <c r="P30" s="355"/>
    </row>
    <row r="31" spans="2:16" s="360" customFormat="1" ht="38.1" customHeight="1" x14ac:dyDescent="0.2">
      <c r="B31" s="1082" t="s">
        <v>771</v>
      </c>
      <c r="C31" s="856">
        <v>718848.40333939414</v>
      </c>
      <c r="D31" s="856">
        <v>696149.30176232499</v>
      </c>
      <c r="E31" s="856">
        <v>656813.92440986191</v>
      </c>
      <c r="F31" s="856">
        <v>650711.02130616433</v>
      </c>
      <c r="G31" s="856">
        <v>658778</v>
      </c>
      <c r="H31" s="856">
        <v>684075</v>
      </c>
      <c r="I31" s="828" t="s">
        <v>868</v>
      </c>
      <c r="K31" s="355"/>
      <c r="L31" s="355"/>
      <c r="M31" s="355"/>
      <c r="N31" s="355"/>
      <c r="O31" s="355"/>
      <c r="P31" s="355"/>
    </row>
    <row r="32" spans="2:16" s="360" customFormat="1" ht="38.1" customHeight="1" x14ac:dyDescent="0.2">
      <c r="B32" s="1082" t="s">
        <v>34</v>
      </c>
      <c r="C32" s="856">
        <v>-32801.426631939197</v>
      </c>
      <c r="D32" s="856">
        <v>3661.52708652823</v>
      </c>
      <c r="E32" s="856">
        <v>3451.5091006832599</v>
      </c>
      <c r="F32" s="856">
        <v>3953.5931021071701</v>
      </c>
      <c r="G32" s="856">
        <v>8218</v>
      </c>
      <c r="H32" s="856">
        <v>35885</v>
      </c>
      <c r="I32" s="828" t="s">
        <v>3</v>
      </c>
      <c r="K32" s="355"/>
      <c r="L32" s="355"/>
      <c r="M32" s="355"/>
      <c r="N32" s="355"/>
      <c r="O32" s="355"/>
      <c r="P32" s="355"/>
    </row>
    <row r="33" spans="2:16" s="360" customFormat="1" ht="38.1" customHeight="1" x14ac:dyDescent="0.2">
      <c r="B33" s="1082" t="s">
        <v>832</v>
      </c>
      <c r="C33" s="856">
        <v>781271.93415976176</v>
      </c>
      <c r="D33" s="856">
        <v>720953.01987451909</v>
      </c>
      <c r="E33" s="856">
        <v>680364.65913374361</v>
      </c>
      <c r="F33" s="856">
        <v>674886.56931572268</v>
      </c>
      <c r="G33" s="856">
        <v>680641</v>
      </c>
      <c r="H33" s="856">
        <v>678790</v>
      </c>
      <c r="I33" s="828" t="s">
        <v>219</v>
      </c>
      <c r="K33" s="355"/>
      <c r="L33" s="355"/>
      <c r="M33" s="355"/>
      <c r="N33" s="355"/>
      <c r="O33" s="355"/>
      <c r="P33" s="355"/>
    </row>
    <row r="34" spans="2:16" s="355" customFormat="1" ht="38.1" customHeight="1" x14ac:dyDescent="0.2">
      <c r="B34" s="1081" t="s">
        <v>2</v>
      </c>
      <c r="C34" s="852">
        <v>751649.82997133362</v>
      </c>
      <c r="D34" s="852">
        <v>692488.57467579609</v>
      </c>
      <c r="E34" s="852">
        <v>653362.91530917375</v>
      </c>
      <c r="F34" s="852">
        <v>646757.42820405716</v>
      </c>
      <c r="G34" s="852">
        <v>650560</v>
      </c>
      <c r="H34" s="852">
        <v>648190</v>
      </c>
      <c r="I34" s="701" t="s">
        <v>220</v>
      </c>
    </row>
    <row r="35" spans="2:16" s="254" customFormat="1" ht="35.1" customHeight="1" thickBot="1" x14ac:dyDescent="0.75">
      <c r="B35" s="567"/>
      <c r="C35" s="1504"/>
      <c r="D35" s="1504"/>
      <c r="E35" s="1504"/>
      <c r="F35" s="1504"/>
      <c r="G35" s="1504"/>
      <c r="H35" s="1504"/>
      <c r="I35" s="568"/>
      <c r="L35" s="354"/>
      <c r="M35" s="354"/>
      <c r="N35" s="354"/>
      <c r="O35" s="354"/>
      <c r="P35" s="354"/>
    </row>
    <row r="36" spans="2:16" ht="9" customHeight="1" thickTop="1" x14ac:dyDescent="0.5">
      <c r="B36" s="112"/>
      <c r="C36" s="113"/>
      <c r="D36" s="113"/>
      <c r="E36" s="113"/>
      <c r="F36" s="113"/>
      <c r="G36" s="113"/>
      <c r="H36" s="113"/>
      <c r="I36" s="113"/>
      <c r="J36" s="50"/>
      <c r="K36" s="50"/>
      <c r="L36" s="111"/>
      <c r="M36" s="111"/>
      <c r="N36" s="111"/>
      <c r="O36" s="111"/>
      <c r="P36" s="111"/>
    </row>
    <row r="37" spans="2:16" s="412" customFormat="1" ht="18.75" customHeight="1" x14ac:dyDescent="0.5">
      <c r="B37" s="330" t="s">
        <v>1747</v>
      </c>
      <c r="C37" s="330"/>
      <c r="D37" s="330"/>
      <c r="E37" s="330"/>
      <c r="F37" s="330"/>
      <c r="G37" s="330"/>
      <c r="H37" s="330"/>
      <c r="I37" s="330" t="s">
        <v>1748</v>
      </c>
      <c r="L37" s="413"/>
      <c r="M37" s="413"/>
      <c r="N37" s="413"/>
      <c r="O37" s="413"/>
      <c r="P37" s="1384"/>
    </row>
    <row r="38" spans="2:16" s="412" customFormat="1" ht="22.5" x14ac:dyDescent="0.5">
      <c r="B38" s="556"/>
      <c r="C38" s="1385"/>
      <c r="D38" s="1385"/>
      <c r="E38" s="1385"/>
      <c r="F38" s="1385"/>
      <c r="G38" s="1385"/>
      <c r="H38" s="1385"/>
      <c r="I38" s="689"/>
      <c r="L38" s="413"/>
      <c r="M38" s="413"/>
      <c r="N38" s="413"/>
      <c r="O38" s="413"/>
      <c r="P38" s="413"/>
    </row>
    <row r="39" spans="2:16" x14ac:dyDescent="0.35">
      <c r="B39" s="113"/>
      <c r="C39" s="113"/>
      <c r="D39" s="113"/>
      <c r="E39" s="113"/>
      <c r="F39" s="113"/>
      <c r="G39" s="113"/>
      <c r="H39" s="113"/>
      <c r="I39" s="113"/>
    </row>
    <row r="40" spans="2:16" x14ac:dyDescent="0.35">
      <c r="B40" s="113"/>
      <c r="C40" s="113"/>
      <c r="D40" s="113"/>
      <c r="E40" s="113"/>
      <c r="F40" s="113"/>
      <c r="G40" s="113"/>
      <c r="H40" s="113"/>
      <c r="I40" s="113"/>
    </row>
    <row r="41" spans="2:16" x14ac:dyDescent="0.35">
      <c r="B41" s="113"/>
      <c r="C41" s="113"/>
      <c r="D41" s="113"/>
      <c r="E41" s="113"/>
      <c r="F41" s="113"/>
      <c r="G41" s="113"/>
      <c r="H41" s="113"/>
      <c r="I41" s="113"/>
    </row>
    <row r="42" spans="2:16" x14ac:dyDescent="0.35">
      <c r="C42" s="113"/>
      <c r="D42" s="113"/>
      <c r="E42" s="113"/>
      <c r="F42" s="113"/>
      <c r="G42" s="113"/>
      <c r="H42" s="113"/>
    </row>
    <row r="43" spans="2:16" x14ac:dyDescent="0.35">
      <c r="C43" s="113"/>
      <c r="D43" s="113"/>
      <c r="E43" s="113"/>
      <c r="F43" s="113"/>
      <c r="G43" s="113"/>
      <c r="H43" s="113"/>
    </row>
    <row r="44" spans="2:16" x14ac:dyDescent="0.35">
      <c r="C44" s="113"/>
      <c r="D44" s="113"/>
      <c r="E44" s="113"/>
      <c r="F44" s="113"/>
      <c r="G44" s="113"/>
      <c r="H44" s="113"/>
    </row>
    <row r="45" spans="2:16" x14ac:dyDescent="0.35">
      <c r="C45" s="113"/>
      <c r="D45" s="113"/>
      <c r="E45" s="113"/>
      <c r="F45" s="113"/>
      <c r="G45" s="113"/>
      <c r="H45" s="113"/>
    </row>
    <row r="46" spans="2:16" x14ac:dyDescent="0.35">
      <c r="C46" s="113"/>
      <c r="D46" s="113"/>
      <c r="E46" s="113"/>
      <c r="F46" s="113"/>
      <c r="G46" s="113"/>
      <c r="H46" s="113"/>
    </row>
    <row r="47" spans="2:16" x14ac:dyDescent="0.35">
      <c r="C47" s="113"/>
      <c r="D47" s="113"/>
      <c r="E47" s="113"/>
      <c r="F47" s="113"/>
      <c r="G47" s="113"/>
      <c r="H47" s="113"/>
    </row>
    <row r="48" spans="2:16" x14ac:dyDescent="0.35">
      <c r="C48" s="113"/>
      <c r="D48" s="113"/>
      <c r="E48" s="113"/>
      <c r="F48" s="113"/>
      <c r="G48" s="113"/>
      <c r="H48" s="113"/>
    </row>
    <row r="49" spans="3:8" x14ac:dyDescent="0.35">
      <c r="C49" s="113"/>
      <c r="D49" s="113"/>
      <c r="E49" s="113"/>
      <c r="F49" s="113"/>
      <c r="G49" s="113"/>
      <c r="H49" s="113"/>
    </row>
    <row r="50" spans="3:8" x14ac:dyDescent="0.35">
      <c r="C50" s="113"/>
      <c r="D50" s="113"/>
      <c r="E50" s="113"/>
      <c r="F50" s="113"/>
      <c r="G50" s="113"/>
      <c r="H50" s="113"/>
    </row>
    <row r="51" spans="3:8" x14ac:dyDescent="0.35">
      <c r="C51" s="113"/>
      <c r="D51" s="113"/>
      <c r="E51" s="113"/>
      <c r="F51" s="113"/>
      <c r="G51" s="113"/>
      <c r="H51" s="113"/>
    </row>
    <row r="52" spans="3:8" x14ac:dyDescent="0.35">
      <c r="C52" s="113"/>
      <c r="D52" s="113"/>
      <c r="E52" s="113"/>
      <c r="F52" s="113"/>
      <c r="G52" s="113"/>
      <c r="H52" s="113"/>
    </row>
    <row r="53" spans="3:8" x14ac:dyDescent="0.35">
      <c r="C53" s="113"/>
      <c r="D53" s="113"/>
      <c r="E53" s="113"/>
      <c r="F53" s="113"/>
      <c r="G53" s="113"/>
      <c r="H53" s="113"/>
    </row>
    <row r="54" spans="3:8" x14ac:dyDescent="0.35">
      <c r="C54" s="113"/>
      <c r="D54" s="113"/>
      <c r="E54" s="113"/>
      <c r="F54" s="113"/>
      <c r="G54" s="113"/>
      <c r="H54" s="113"/>
    </row>
    <row r="55" spans="3:8" x14ac:dyDescent="0.35">
      <c r="C55" s="113"/>
      <c r="D55" s="113"/>
      <c r="E55" s="113"/>
      <c r="F55" s="113"/>
      <c r="G55" s="113"/>
      <c r="H55" s="113"/>
    </row>
    <row r="56" spans="3:8" x14ac:dyDescent="0.35">
      <c r="C56" s="113"/>
      <c r="D56" s="113"/>
      <c r="E56" s="113"/>
      <c r="F56" s="113"/>
      <c r="G56" s="113"/>
      <c r="H56" s="113"/>
    </row>
    <row r="57" spans="3:8" x14ac:dyDescent="0.35">
      <c r="C57" s="113"/>
      <c r="D57" s="113"/>
      <c r="E57" s="113"/>
      <c r="F57" s="113"/>
      <c r="G57" s="113"/>
      <c r="H57" s="113"/>
    </row>
    <row r="58" spans="3:8" x14ac:dyDescent="0.35">
      <c r="C58" s="113"/>
      <c r="D58" s="113"/>
      <c r="E58" s="113"/>
      <c r="F58" s="113"/>
      <c r="G58" s="113"/>
      <c r="H58" s="113"/>
    </row>
    <row r="59" spans="3:8" x14ac:dyDescent="0.35">
      <c r="C59" s="113"/>
      <c r="D59" s="113"/>
      <c r="E59" s="113"/>
      <c r="F59" s="113"/>
      <c r="G59" s="113"/>
      <c r="H59" s="113"/>
    </row>
    <row r="60" spans="3:8" x14ac:dyDescent="0.35">
      <c r="C60" s="113"/>
      <c r="D60" s="113"/>
      <c r="E60" s="113"/>
      <c r="F60" s="113"/>
      <c r="G60" s="113"/>
      <c r="H60" s="113"/>
    </row>
    <row r="61" spans="3:8" x14ac:dyDescent="0.35">
      <c r="C61" s="113"/>
      <c r="D61" s="113"/>
      <c r="E61" s="113"/>
      <c r="F61" s="113"/>
      <c r="G61" s="113"/>
      <c r="H61" s="113"/>
    </row>
    <row r="62" spans="3:8" x14ac:dyDescent="0.35">
      <c r="C62" s="113"/>
      <c r="D62" s="113"/>
      <c r="E62" s="113"/>
      <c r="F62" s="113"/>
      <c r="G62" s="113"/>
      <c r="H62" s="113"/>
    </row>
    <row r="63" spans="3:8" x14ac:dyDescent="0.35">
      <c r="C63" s="113"/>
      <c r="D63" s="113"/>
      <c r="E63" s="113"/>
      <c r="F63" s="113"/>
      <c r="G63" s="113"/>
      <c r="H63" s="113"/>
    </row>
    <row r="64" spans="3:8" x14ac:dyDescent="0.35">
      <c r="C64" s="113"/>
      <c r="D64" s="113"/>
      <c r="E64" s="113"/>
      <c r="F64" s="113"/>
      <c r="G64" s="113"/>
      <c r="H64" s="113"/>
    </row>
    <row r="65" spans="3:8" x14ac:dyDescent="0.35">
      <c r="C65" s="113"/>
      <c r="D65" s="113"/>
      <c r="E65" s="113"/>
      <c r="F65" s="113"/>
      <c r="G65" s="113"/>
      <c r="H65" s="113"/>
    </row>
    <row r="66" spans="3:8" x14ac:dyDescent="0.35">
      <c r="C66" s="113"/>
      <c r="D66" s="113"/>
      <c r="E66" s="113"/>
      <c r="F66" s="113"/>
      <c r="G66" s="113"/>
      <c r="H66" s="113"/>
    </row>
    <row r="67" spans="3:8" x14ac:dyDescent="0.35">
      <c r="C67" s="113"/>
      <c r="D67" s="113"/>
      <c r="E67" s="113"/>
      <c r="F67" s="113"/>
      <c r="G67" s="113"/>
      <c r="H67" s="113"/>
    </row>
    <row r="68" spans="3:8" x14ac:dyDescent="0.35">
      <c r="C68" s="113"/>
      <c r="D68" s="113"/>
      <c r="E68" s="113"/>
      <c r="F68" s="113"/>
      <c r="G68" s="113"/>
      <c r="H68" s="113"/>
    </row>
    <row r="69" spans="3:8" x14ac:dyDescent="0.35">
      <c r="C69" s="113"/>
      <c r="D69" s="113"/>
      <c r="E69" s="113"/>
      <c r="F69" s="113"/>
      <c r="G69" s="113"/>
      <c r="H69" s="113"/>
    </row>
    <row r="70" spans="3:8" x14ac:dyDescent="0.35">
      <c r="C70" s="113"/>
      <c r="D70" s="113"/>
      <c r="E70" s="113"/>
      <c r="F70" s="113"/>
      <c r="G70" s="113"/>
      <c r="H70" s="113"/>
    </row>
    <row r="71" spans="3:8" x14ac:dyDescent="0.35">
      <c r="C71" s="113"/>
      <c r="D71" s="113"/>
      <c r="E71" s="113"/>
      <c r="F71" s="113"/>
      <c r="G71" s="113"/>
      <c r="H71" s="113"/>
    </row>
    <row r="72" spans="3:8" x14ac:dyDescent="0.35">
      <c r="C72" s="113"/>
      <c r="D72" s="113"/>
      <c r="E72" s="113"/>
      <c r="F72" s="113"/>
      <c r="G72" s="113"/>
      <c r="H72" s="113"/>
    </row>
    <row r="73" spans="3:8" x14ac:dyDescent="0.35">
      <c r="C73" s="113"/>
      <c r="D73" s="113"/>
      <c r="E73" s="113"/>
      <c r="F73" s="113"/>
      <c r="G73" s="113"/>
      <c r="H73" s="113"/>
    </row>
    <row r="74" spans="3:8" x14ac:dyDescent="0.35">
      <c r="C74" s="113"/>
      <c r="D74" s="113"/>
      <c r="E74" s="113"/>
      <c r="F74" s="113"/>
      <c r="G74" s="113"/>
      <c r="H74" s="113"/>
    </row>
    <row r="75" spans="3:8" x14ac:dyDescent="0.35">
      <c r="C75" s="113"/>
      <c r="D75" s="113"/>
      <c r="E75" s="113"/>
      <c r="F75" s="113"/>
      <c r="G75" s="113"/>
      <c r="H75" s="113"/>
    </row>
    <row r="76" spans="3:8" x14ac:dyDescent="0.35">
      <c r="C76" s="113"/>
      <c r="D76" s="113"/>
      <c r="E76" s="113"/>
      <c r="F76" s="113"/>
      <c r="G76" s="113"/>
      <c r="H76" s="113"/>
    </row>
    <row r="77" spans="3:8" x14ac:dyDescent="0.35">
      <c r="C77" s="113"/>
      <c r="D77" s="113"/>
      <c r="E77" s="113"/>
      <c r="F77" s="113"/>
      <c r="G77" s="113"/>
      <c r="H77" s="113"/>
    </row>
    <row r="78" spans="3:8" x14ac:dyDescent="0.35">
      <c r="C78" s="113"/>
      <c r="D78" s="113"/>
      <c r="E78" s="113"/>
      <c r="F78" s="113"/>
      <c r="G78" s="113"/>
      <c r="H78" s="113"/>
    </row>
    <row r="79" spans="3:8" x14ac:dyDescent="0.35">
      <c r="C79" s="113"/>
      <c r="D79" s="113"/>
      <c r="E79" s="113"/>
      <c r="F79" s="113"/>
      <c r="G79" s="113"/>
      <c r="H79" s="113"/>
    </row>
    <row r="80" spans="3:8" x14ac:dyDescent="0.35">
      <c r="C80" s="113"/>
      <c r="D80" s="113"/>
      <c r="E80" s="113"/>
      <c r="F80" s="113"/>
      <c r="G80" s="113"/>
      <c r="H80" s="113"/>
    </row>
    <row r="81" spans="3:8" x14ac:dyDescent="0.35">
      <c r="C81" s="113"/>
      <c r="D81" s="113"/>
      <c r="E81" s="113"/>
      <c r="F81" s="113"/>
      <c r="G81" s="113"/>
      <c r="H81" s="113"/>
    </row>
    <row r="82" spans="3:8" x14ac:dyDescent="0.35">
      <c r="C82" s="113"/>
      <c r="D82" s="113"/>
      <c r="E82" s="113"/>
      <c r="F82" s="113"/>
      <c r="G82" s="113"/>
      <c r="H82" s="113"/>
    </row>
    <row r="83" spans="3:8" x14ac:dyDescent="0.35">
      <c r="C83" s="113"/>
      <c r="D83" s="113"/>
      <c r="E83" s="113"/>
      <c r="F83" s="113"/>
      <c r="G83" s="113"/>
      <c r="H83" s="113"/>
    </row>
    <row r="84" spans="3:8" x14ac:dyDescent="0.35">
      <c r="C84" s="113"/>
      <c r="D84" s="113"/>
      <c r="E84" s="113"/>
      <c r="F84" s="113"/>
      <c r="G84" s="113"/>
      <c r="H84" s="113"/>
    </row>
    <row r="85" spans="3:8" x14ac:dyDescent="0.35">
      <c r="C85" s="113"/>
      <c r="D85" s="113"/>
      <c r="E85" s="113"/>
      <c r="F85" s="113"/>
      <c r="G85" s="113"/>
      <c r="H85" s="113"/>
    </row>
    <row r="86" spans="3:8" x14ac:dyDescent="0.35">
      <c r="C86" s="113"/>
      <c r="D86" s="113"/>
      <c r="E86" s="113"/>
      <c r="F86" s="113"/>
      <c r="G86" s="113"/>
      <c r="H86" s="113"/>
    </row>
    <row r="87" spans="3:8" x14ac:dyDescent="0.35">
      <c r="C87" s="113"/>
      <c r="D87" s="113"/>
      <c r="E87" s="113"/>
      <c r="F87" s="113"/>
      <c r="G87" s="113"/>
      <c r="H87" s="113"/>
    </row>
    <row r="88" spans="3:8" x14ac:dyDescent="0.35">
      <c r="C88" s="113"/>
      <c r="D88" s="113"/>
      <c r="E88" s="113"/>
      <c r="F88" s="113"/>
      <c r="G88" s="113"/>
      <c r="H88" s="113"/>
    </row>
  </sheetData>
  <mergeCells count="10">
    <mergeCell ref="B5:I5"/>
    <mergeCell ref="B3:I3"/>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6" orientation="portrait" r:id="rId1"/>
  <headerFooter alignWithMargins="0">
    <oddFooter>&amp;C&amp;"Times New Roman,Regular"&amp;20- 57 -</oddFooter>
  </headerFooter>
  <colBreaks count="1" manualBreakCount="1">
    <brk id="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2"/>
  <dimension ref="B1:T48"/>
  <sheetViews>
    <sheetView rightToLeft="1" view="pageBreakPreview" zoomScale="50" zoomScaleNormal="50" zoomScaleSheetLayoutView="50" workbookViewId="0"/>
  </sheetViews>
  <sheetFormatPr defaultRowHeight="15" x14ac:dyDescent="0.35"/>
  <cols>
    <col min="1" max="1" width="5" style="47" customWidth="1"/>
    <col min="2" max="2" width="58.42578125" style="47" customWidth="1"/>
    <col min="3" max="8" width="14.7109375" style="47" customWidth="1"/>
    <col min="9" max="9" width="67.42578125" style="47" customWidth="1"/>
    <col min="10" max="12" width="9.85546875" style="47" bestFit="1" customWidth="1"/>
    <col min="13" max="13" width="4.7109375" style="47" bestFit="1" customWidth="1"/>
    <col min="14" max="16384" width="9.140625" style="47"/>
  </cols>
  <sheetData>
    <row r="1" spans="2:20" s="75" customFormat="1" ht="19.5" customHeight="1" x14ac:dyDescent="0.65">
      <c r="C1" s="74"/>
      <c r="D1" s="74"/>
      <c r="E1" s="74"/>
      <c r="F1" s="74"/>
      <c r="G1" s="74"/>
      <c r="H1" s="74"/>
      <c r="I1" s="74"/>
      <c r="J1" s="74"/>
      <c r="K1" s="74"/>
      <c r="L1" s="74"/>
      <c r="M1" s="74"/>
      <c r="N1" s="74"/>
      <c r="O1" s="74"/>
      <c r="P1" s="74"/>
      <c r="Q1" s="74"/>
      <c r="R1" s="74"/>
      <c r="S1" s="74"/>
      <c r="T1" s="74"/>
    </row>
    <row r="2" spans="2:20" s="75" customFormat="1" ht="19.5" customHeight="1" x14ac:dyDescent="0.65">
      <c r="B2" s="74"/>
      <c r="C2" s="74"/>
      <c r="D2" s="74"/>
      <c r="E2" s="74"/>
      <c r="F2" s="74"/>
      <c r="G2" s="74"/>
      <c r="H2" s="74"/>
      <c r="I2" s="74"/>
      <c r="J2" s="74"/>
      <c r="K2" s="74"/>
      <c r="L2" s="74"/>
      <c r="M2" s="74"/>
      <c r="N2" s="74"/>
      <c r="O2" s="74"/>
      <c r="P2" s="74"/>
      <c r="Q2" s="74"/>
      <c r="R2" s="74"/>
      <c r="S2" s="74"/>
    </row>
    <row r="3" spans="2:20" ht="30" customHeight="1" x14ac:dyDescent="0.7">
      <c r="B3" s="1949" t="s">
        <v>1860</v>
      </c>
      <c r="C3" s="1949"/>
      <c r="D3" s="1949"/>
      <c r="E3" s="1949"/>
      <c r="F3" s="1949"/>
      <c r="G3" s="1949"/>
      <c r="H3" s="1949"/>
      <c r="I3" s="1949"/>
      <c r="J3" s="107"/>
      <c r="K3" s="107"/>
      <c r="L3" s="107"/>
    </row>
    <row r="4" spans="2:20" s="5" customFormat="1" ht="25.5" customHeight="1" x14ac:dyDescent="0.5">
      <c r="B4" s="1502"/>
      <c r="C4" s="1502"/>
      <c r="D4" s="1502"/>
      <c r="E4" s="1502"/>
      <c r="F4" s="1502"/>
      <c r="G4" s="1502"/>
      <c r="H4" s="1502"/>
      <c r="I4" s="1502"/>
    </row>
    <row r="5" spans="2:20" ht="30" customHeight="1" x14ac:dyDescent="0.35">
      <c r="B5" s="1949" t="s">
        <v>1861</v>
      </c>
      <c r="C5" s="1949"/>
      <c r="D5" s="1949"/>
      <c r="E5" s="1949"/>
      <c r="F5" s="1949"/>
      <c r="G5" s="1949"/>
      <c r="H5" s="1949"/>
      <c r="I5" s="1949"/>
    </row>
    <row r="6" spans="2:20" s="5" customFormat="1" ht="19.5" customHeight="1" x14ac:dyDescent="0.65">
      <c r="C6" s="2"/>
      <c r="D6" s="2"/>
      <c r="E6" s="2"/>
      <c r="F6" s="2"/>
      <c r="G6" s="2"/>
      <c r="H6" s="2"/>
      <c r="I6" s="2"/>
      <c r="J6" s="2"/>
      <c r="K6" s="2"/>
      <c r="L6" s="2"/>
      <c r="M6" s="2"/>
      <c r="N6" s="2"/>
      <c r="O6" s="2"/>
      <c r="P6" s="2"/>
      <c r="Q6" s="2"/>
    </row>
    <row r="7" spans="2:20" s="412" customFormat="1" ht="22.5" customHeight="1" x14ac:dyDescent="0.5">
      <c r="B7" s="1655" t="s">
        <v>1757</v>
      </c>
      <c r="G7" s="1530"/>
      <c r="H7" s="1530"/>
      <c r="I7" s="225" t="s">
        <v>1722</v>
      </c>
      <c r="K7" s="225"/>
    </row>
    <row r="8" spans="2:20" ht="18.75" customHeight="1" thickBot="1" x14ac:dyDescent="0.5">
      <c r="G8" s="104"/>
      <c r="H8" s="104"/>
    </row>
    <row r="9" spans="2:20" s="254" customFormat="1" ht="24.95" customHeight="1" thickTop="1" x14ac:dyDescent="0.7">
      <c r="B9" s="1746" t="s">
        <v>883</v>
      </c>
      <c r="C9" s="1736">
        <v>2014</v>
      </c>
      <c r="D9" s="1736" t="s">
        <v>1882</v>
      </c>
      <c r="E9" s="1736" t="s">
        <v>1884</v>
      </c>
      <c r="F9" s="1736" t="s">
        <v>1574</v>
      </c>
      <c r="G9" s="1736">
        <v>2018</v>
      </c>
      <c r="H9" s="1736" t="s">
        <v>1619</v>
      </c>
      <c r="I9" s="1743" t="s">
        <v>882</v>
      </c>
      <c r="K9" s="335"/>
    </row>
    <row r="10" spans="2:20" s="254" customFormat="1" ht="24.95" customHeight="1" x14ac:dyDescent="0.7">
      <c r="B10" s="1747"/>
      <c r="C10" s="1737"/>
      <c r="D10" s="1737"/>
      <c r="E10" s="1737"/>
      <c r="F10" s="1737"/>
      <c r="G10" s="1737"/>
      <c r="H10" s="1737"/>
      <c r="I10" s="1765"/>
    </row>
    <row r="11" spans="2:20" s="254" customFormat="1" ht="24.95" customHeight="1" x14ac:dyDescent="0.7">
      <c r="B11" s="1748"/>
      <c r="C11" s="1738"/>
      <c r="D11" s="1738"/>
      <c r="E11" s="1738"/>
      <c r="F11" s="1738"/>
      <c r="G11" s="1738"/>
      <c r="H11" s="1738"/>
      <c r="I11" s="1765"/>
    </row>
    <row r="12" spans="2:20" s="254" customFormat="1" ht="21" customHeight="1" x14ac:dyDescent="0.7">
      <c r="B12" s="1386"/>
      <c r="C12" s="1387"/>
      <c r="D12" s="1387"/>
      <c r="E12" s="1387"/>
      <c r="F12" s="1387"/>
      <c r="G12" s="1387"/>
      <c r="H12" s="1387"/>
      <c r="I12" s="1388"/>
    </row>
    <row r="13" spans="2:20" s="360" customFormat="1" ht="37.5" customHeight="1" x14ac:dyDescent="0.2">
      <c r="B13" s="824" t="s">
        <v>221</v>
      </c>
      <c r="C13" s="1390"/>
      <c r="D13" s="1390"/>
      <c r="E13" s="1390"/>
      <c r="F13" s="1390"/>
      <c r="G13" s="1390"/>
      <c r="H13" s="1390"/>
      <c r="I13" s="374" t="s">
        <v>222</v>
      </c>
    </row>
    <row r="14" spans="2:20" s="360" customFormat="1" ht="16.5" customHeight="1" x14ac:dyDescent="0.2">
      <c r="B14" s="824"/>
      <c r="C14" s="1392"/>
      <c r="D14" s="1392"/>
      <c r="E14" s="1392"/>
      <c r="F14" s="1392"/>
      <c r="G14" s="1392"/>
      <c r="H14" s="1392"/>
      <c r="I14" s="374"/>
    </row>
    <row r="15" spans="2:20" s="360" customFormat="1" ht="37.5" customHeight="1" x14ac:dyDescent="0.2">
      <c r="B15" s="587" t="s">
        <v>849</v>
      </c>
      <c r="C15" s="1392">
        <v>970191.72621779901</v>
      </c>
      <c r="D15" s="1392">
        <v>1584906.4559717388</v>
      </c>
      <c r="E15" s="1392">
        <v>2093999.1151744733</v>
      </c>
      <c r="F15" s="1392">
        <v>3392532.6761161298</v>
      </c>
      <c r="G15" s="1392">
        <v>3737623</v>
      </c>
      <c r="H15" s="1392">
        <v>4734793</v>
      </c>
      <c r="I15" s="599" t="s">
        <v>851</v>
      </c>
      <c r="J15" s="821"/>
      <c r="K15" s="821"/>
      <c r="L15" s="821"/>
      <c r="M15" s="821"/>
    </row>
    <row r="16" spans="2:20" s="360" customFormat="1" ht="37.5" customHeight="1" x14ac:dyDescent="0.2">
      <c r="B16" s="587" t="s">
        <v>4</v>
      </c>
      <c r="C16" s="1392">
        <v>629659.3158388359</v>
      </c>
      <c r="D16" s="1392">
        <v>661451.1248969431</v>
      </c>
      <c r="E16" s="1392">
        <v>921644.70664596488</v>
      </c>
      <c r="F16" s="1392">
        <v>1342155.0076059005</v>
      </c>
      <c r="G16" s="1392">
        <v>1708887</v>
      </c>
      <c r="H16" s="1392">
        <v>2064307</v>
      </c>
      <c r="I16" s="599" t="s">
        <v>642</v>
      </c>
      <c r="J16" s="821"/>
      <c r="K16" s="821"/>
      <c r="L16" s="821"/>
      <c r="M16" s="821"/>
    </row>
    <row r="17" spans="2:19" s="360" customFormat="1" ht="37.5" customHeight="1" x14ac:dyDescent="0.2">
      <c r="B17" s="587" t="s">
        <v>395</v>
      </c>
      <c r="C17" s="1392">
        <v>74511.215906388854</v>
      </c>
      <c r="D17" s="1392">
        <v>61344.268083799718</v>
      </c>
      <c r="E17" s="1392">
        <v>64077.080051772558</v>
      </c>
      <c r="F17" s="1392">
        <v>66119.641613316169</v>
      </c>
      <c r="G17" s="1392">
        <v>70938</v>
      </c>
      <c r="H17" s="1392">
        <v>88008</v>
      </c>
      <c r="I17" s="599" t="s">
        <v>693</v>
      </c>
      <c r="J17" s="821"/>
      <c r="K17" s="821"/>
      <c r="L17" s="821"/>
      <c r="M17" s="821"/>
    </row>
    <row r="18" spans="2:19" s="360" customFormat="1" ht="37.5" customHeight="1" x14ac:dyDescent="0.2">
      <c r="B18" s="587" t="s">
        <v>396</v>
      </c>
      <c r="C18" s="1392">
        <v>579102.62304471713</v>
      </c>
      <c r="D18" s="1392">
        <v>836232.903849127</v>
      </c>
      <c r="E18" s="1392">
        <v>1221203.4222243996</v>
      </c>
      <c r="F18" s="1392">
        <v>1441493.1312343439</v>
      </c>
      <c r="G18" s="1392">
        <v>1625318</v>
      </c>
      <c r="H18" s="1392">
        <v>2224403</v>
      </c>
      <c r="I18" s="599" t="s">
        <v>694</v>
      </c>
      <c r="J18" s="821"/>
      <c r="K18" s="821"/>
      <c r="L18" s="821"/>
      <c r="M18" s="821"/>
    </row>
    <row r="19" spans="2:19" s="360" customFormat="1" ht="37.5" customHeight="1" x14ac:dyDescent="0.2">
      <c r="B19" s="587" t="s">
        <v>1575</v>
      </c>
      <c r="C19" s="1392">
        <v>473810.45264597546</v>
      </c>
      <c r="D19" s="1392">
        <v>575201.80929740774</v>
      </c>
      <c r="E19" s="1392">
        <v>594752.88414485892</v>
      </c>
      <c r="F19" s="1392">
        <v>625841.23483552493</v>
      </c>
      <c r="G19" s="1392">
        <v>887798</v>
      </c>
      <c r="H19" s="1392">
        <v>1056538</v>
      </c>
      <c r="I19" s="599" t="s">
        <v>696</v>
      </c>
      <c r="J19" s="821"/>
      <c r="K19" s="821"/>
      <c r="L19" s="821"/>
      <c r="M19" s="821"/>
    </row>
    <row r="20" spans="2:19" s="360" customFormat="1" ht="37.5" customHeight="1" x14ac:dyDescent="0.2">
      <c r="B20" s="587" t="s">
        <v>259</v>
      </c>
      <c r="C20" s="1392">
        <v>149654.71667794837</v>
      </c>
      <c r="D20" s="1392">
        <v>148800.49570635951</v>
      </c>
      <c r="E20" s="1392">
        <v>167983.94087870521</v>
      </c>
      <c r="F20" s="1392">
        <v>152754.82768528914</v>
      </c>
      <c r="G20" s="1392">
        <v>178579</v>
      </c>
      <c r="H20" s="1392">
        <v>196921</v>
      </c>
      <c r="I20" s="599" t="s">
        <v>697</v>
      </c>
      <c r="J20" s="821"/>
      <c r="K20" s="821"/>
      <c r="L20" s="821"/>
      <c r="M20" s="821"/>
    </row>
    <row r="21" spans="2:19" s="360" customFormat="1" ht="37.5" customHeight="1" x14ac:dyDescent="0.2">
      <c r="B21" s="587" t="s">
        <v>398</v>
      </c>
      <c r="C21" s="1392">
        <v>174883.4291991053</v>
      </c>
      <c r="D21" s="1392">
        <v>243555.34251502407</v>
      </c>
      <c r="E21" s="1392">
        <v>332022.43479342846</v>
      </c>
      <c r="F21" s="1392">
        <v>366792.85887548944</v>
      </c>
      <c r="G21" s="1392">
        <v>434004</v>
      </c>
      <c r="H21" s="1392">
        <v>484934</v>
      </c>
      <c r="I21" s="599" t="s">
        <v>643</v>
      </c>
      <c r="J21" s="821"/>
      <c r="K21" s="821"/>
      <c r="L21" s="821"/>
      <c r="M21" s="821"/>
    </row>
    <row r="22" spans="2:19" s="360" customFormat="1" ht="37.5" customHeight="1" x14ac:dyDescent="0.2">
      <c r="B22" s="587" t="s">
        <v>399</v>
      </c>
      <c r="C22" s="1392">
        <v>557116.75255156844</v>
      </c>
      <c r="D22" s="1392">
        <v>616392.65694300889</v>
      </c>
      <c r="E22" s="1392">
        <v>715818.28838355676</v>
      </c>
      <c r="F22" s="1392">
        <v>923345</v>
      </c>
      <c r="G22" s="1392">
        <v>938203</v>
      </c>
      <c r="H22" s="1392">
        <v>1046903</v>
      </c>
      <c r="I22" s="599" t="s">
        <v>924</v>
      </c>
      <c r="J22" s="821"/>
      <c r="K22" s="821"/>
      <c r="L22" s="821"/>
      <c r="M22" s="821"/>
    </row>
    <row r="23" spans="2:19" s="360" customFormat="1" ht="37.5" customHeight="1" x14ac:dyDescent="0.2">
      <c r="B23" s="587" t="s">
        <v>121</v>
      </c>
      <c r="C23" s="1392">
        <v>3084.6184373617061</v>
      </c>
      <c r="D23" s="1392">
        <v>4770.6716046053107</v>
      </c>
      <c r="E23" s="1392">
        <v>5531.0039079658391</v>
      </c>
      <c r="F23" s="1392">
        <v>6138.4143378420804</v>
      </c>
      <c r="G23" s="1392">
        <v>6816.5844641114199</v>
      </c>
      <c r="H23" s="1392">
        <v>7511</v>
      </c>
      <c r="I23" s="599" t="s">
        <v>1263</v>
      </c>
      <c r="J23" s="821"/>
      <c r="K23" s="821"/>
      <c r="L23" s="821"/>
      <c r="M23" s="821"/>
    </row>
    <row r="24" spans="2:19" s="355" customFormat="1" ht="37.5" customHeight="1" x14ac:dyDescent="0.2">
      <c r="B24" s="585" t="s">
        <v>122</v>
      </c>
      <c r="C24" s="1393">
        <v>3612014.8505197009</v>
      </c>
      <c r="D24" s="1393">
        <v>4732655.7288680142</v>
      </c>
      <c r="E24" s="1393">
        <v>6117032.8762051258</v>
      </c>
      <c r="F24" s="1393">
        <v>8317172.792303836</v>
      </c>
      <c r="G24" s="1393">
        <v>9588166.5844641123</v>
      </c>
      <c r="H24" s="1393">
        <v>11904318</v>
      </c>
      <c r="I24" s="597" t="s">
        <v>331</v>
      </c>
      <c r="J24" s="821"/>
      <c r="K24" s="821"/>
      <c r="L24" s="821"/>
      <c r="M24" s="821"/>
      <c r="N24" s="360"/>
      <c r="O24" s="360"/>
      <c r="P24" s="360"/>
      <c r="Q24" s="360"/>
      <c r="R24" s="360"/>
    </row>
    <row r="25" spans="2:19" s="360" customFormat="1" ht="36" customHeight="1" thickBot="1" x14ac:dyDescent="0.25">
      <c r="B25" s="1394"/>
      <c r="C25" s="1605"/>
      <c r="D25" s="1605"/>
      <c r="E25" s="1605"/>
      <c r="F25" s="1605"/>
      <c r="G25" s="1605"/>
      <c r="H25" s="1605"/>
      <c r="I25" s="1356"/>
      <c r="J25" s="821"/>
      <c r="K25" s="821"/>
      <c r="L25" s="821"/>
      <c r="M25" s="821"/>
      <c r="N25" s="821"/>
      <c r="O25" s="821"/>
      <c r="P25" s="821"/>
      <c r="Q25" s="821"/>
      <c r="R25" s="821"/>
      <c r="S25" s="821"/>
    </row>
    <row r="26" spans="2:19" s="360" customFormat="1" ht="18.75" customHeight="1" thickTop="1" x14ac:dyDescent="0.2">
      <c r="B26" s="824"/>
      <c r="C26" s="1368"/>
      <c r="D26" s="1368"/>
      <c r="E26" s="1368"/>
      <c r="F26" s="1368"/>
      <c r="G26" s="1368"/>
      <c r="H26" s="1368"/>
      <c r="I26" s="374"/>
      <c r="J26" s="821"/>
      <c r="K26" s="821"/>
      <c r="L26" s="821"/>
      <c r="M26" s="821"/>
      <c r="N26" s="821"/>
      <c r="O26" s="821"/>
      <c r="P26" s="821"/>
      <c r="Q26" s="821"/>
      <c r="R26" s="821"/>
    </row>
    <row r="27" spans="2:19" s="360" customFormat="1" ht="37.5" customHeight="1" x14ac:dyDescent="0.2">
      <c r="B27" s="824" t="s">
        <v>51</v>
      </c>
      <c r="C27" s="1390"/>
      <c r="D27" s="1390"/>
      <c r="E27" s="1390"/>
      <c r="F27" s="1390"/>
      <c r="G27" s="1390"/>
      <c r="H27" s="1390"/>
      <c r="I27" s="374" t="s">
        <v>405</v>
      </c>
      <c r="J27" s="821"/>
      <c r="K27" s="821"/>
      <c r="L27" s="821"/>
      <c r="M27" s="821"/>
      <c r="N27" s="821"/>
      <c r="O27" s="821"/>
      <c r="P27" s="821"/>
      <c r="Q27" s="821"/>
      <c r="R27" s="821"/>
    </row>
    <row r="28" spans="2:19" s="360" customFormat="1" ht="15.75" customHeight="1" x14ac:dyDescent="0.2">
      <c r="B28" s="824"/>
      <c r="C28" s="1392"/>
      <c r="D28" s="1392"/>
      <c r="E28" s="1392"/>
      <c r="F28" s="1392"/>
      <c r="G28" s="1392"/>
      <c r="H28" s="1392"/>
      <c r="I28" s="374"/>
      <c r="J28" s="821"/>
      <c r="K28" s="821"/>
      <c r="L28" s="821"/>
      <c r="M28" s="821"/>
      <c r="N28" s="821"/>
      <c r="O28" s="821"/>
      <c r="P28" s="821"/>
      <c r="Q28" s="821"/>
      <c r="R28" s="821"/>
    </row>
    <row r="29" spans="2:19" s="360" customFormat="1" ht="37.5" customHeight="1" x14ac:dyDescent="0.2">
      <c r="B29" s="587" t="s">
        <v>849</v>
      </c>
      <c r="C29" s="1392">
        <v>103666.06134661328</v>
      </c>
      <c r="D29" s="1392">
        <v>111903.88843462151</v>
      </c>
      <c r="E29" s="1392">
        <v>109704.84548324739</v>
      </c>
      <c r="F29" s="1392">
        <v>114323.13964442197</v>
      </c>
      <c r="G29" s="1392">
        <v>97454</v>
      </c>
      <c r="H29" s="1392">
        <v>103199</v>
      </c>
      <c r="I29" s="599" t="s">
        <v>851</v>
      </c>
      <c r="J29" s="821"/>
      <c r="K29" s="821"/>
      <c r="L29" s="821"/>
      <c r="M29" s="821"/>
      <c r="N29" s="821"/>
      <c r="O29" s="821"/>
      <c r="P29" s="821"/>
      <c r="Q29" s="821"/>
      <c r="R29" s="821"/>
    </row>
    <row r="30" spans="2:19" s="360" customFormat="1" ht="37.5" customHeight="1" x14ac:dyDescent="0.2">
      <c r="B30" s="587" t="s">
        <v>4</v>
      </c>
      <c r="C30" s="1392">
        <v>61753</v>
      </c>
      <c r="D30" s="1392">
        <v>73045.265809398596</v>
      </c>
      <c r="E30" s="1392">
        <v>61753.720884629438</v>
      </c>
      <c r="F30" s="1392">
        <v>76511.979370861125</v>
      </c>
      <c r="G30" s="1392">
        <v>94428</v>
      </c>
      <c r="H30" s="1392">
        <v>98868</v>
      </c>
      <c r="I30" s="599" t="s">
        <v>642</v>
      </c>
      <c r="J30" s="821"/>
      <c r="K30" s="821"/>
      <c r="L30" s="821"/>
      <c r="M30" s="821"/>
      <c r="N30" s="821"/>
      <c r="O30" s="821"/>
      <c r="P30" s="821"/>
      <c r="Q30" s="821"/>
      <c r="R30" s="821"/>
    </row>
    <row r="31" spans="2:19" s="360" customFormat="1" ht="37.5" customHeight="1" x14ac:dyDescent="0.2">
      <c r="B31" s="587" t="s">
        <v>395</v>
      </c>
      <c r="C31" s="1392">
        <v>28895.212771178412</v>
      </c>
      <c r="D31" s="1392">
        <v>27977.114819193252</v>
      </c>
      <c r="E31" s="1392">
        <v>27187.559778133225</v>
      </c>
      <c r="F31" s="1392">
        <v>27021.588774989676</v>
      </c>
      <c r="G31" s="1392">
        <v>27255</v>
      </c>
      <c r="H31" s="1392">
        <v>28174</v>
      </c>
      <c r="I31" s="599" t="s">
        <v>693</v>
      </c>
      <c r="J31" s="821"/>
      <c r="K31" s="821"/>
      <c r="L31" s="821"/>
      <c r="M31" s="821"/>
      <c r="N31" s="821"/>
      <c r="O31" s="821"/>
      <c r="P31" s="821"/>
      <c r="Q31" s="821"/>
      <c r="R31" s="821"/>
    </row>
    <row r="32" spans="2:19" s="360" customFormat="1" ht="37.5" customHeight="1" x14ac:dyDescent="0.2">
      <c r="B32" s="587" t="s">
        <v>396</v>
      </c>
      <c r="C32" s="1392">
        <v>91224.368099854793</v>
      </c>
      <c r="D32" s="1392">
        <v>97507.643009055202</v>
      </c>
      <c r="E32" s="1392">
        <v>93744.518444470887</v>
      </c>
      <c r="F32" s="1392">
        <v>104472.47576616339</v>
      </c>
      <c r="G32" s="1392">
        <v>111811</v>
      </c>
      <c r="H32" s="1392">
        <v>114955</v>
      </c>
      <c r="I32" s="599" t="s">
        <v>694</v>
      </c>
      <c r="J32" s="821"/>
      <c r="K32" s="821"/>
      <c r="L32" s="821"/>
      <c r="M32" s="821"/>
      <c r="N32" s="821"/>
      <c r="O32" s="821"/>
      <c r="P32" s="821"/>
      <c r="Q32" s="821"/>
      <c r="R32" s="821"/>
    </row>
    <row r="33" spans="2:18" s="360" customFormat="1" ht="37.5" customHeight="1" x14ac:dyDescent="0.2">
      <c r="B33" s="587" t="s">
        <v>1575</v>
      </c>
      <c r="C33" s="1392">
        <v>134035.24127852501</v>
      </c>
      <c r="D33" s="1392">
        <v>121230.1143027103</v>
      </c>
      <c r="E33" s="1392">
        <v>123299.83144121303</v>
      </c>
      <c r="F33" s="1392">
        <v>124819.65997828198</v>
      </c>
      <c r="G33" s="1392">
        <v>127339</v>
      </c>
      <c r="H33" s="1392">
        <v>129057</v>
      </c>
      <c r="I33" s="599" t="s">
        <v>696</v>
      </c>
      <c r="J33" s="821"/>
      <c r="K33" s="821"/>
      <c r="L33" s="821"/>
      <c r="M33" s="821"/>
      <c r="N33" s="821"/>
      <c r="O33" s="821"/>
      <c r="P33" s="821"/>
      <c r="Q33" s="821"/>
      <c r="R33" s="821"/>
    </row>
    <row r="34" spans="2:18" s="360" customFormat="1" ht="37.5" customHeight="1" x14ac:dyDescent="0.2">
      <c r="B34" s="587" t="s">
        <v>259</v>
      </c>
      <c r="C34" s="1392">
        <v>41990.147752078614</v>
      </c>
      <c r="D34" s="1392">
        <v>24137.680588059167</v>
      </c>
      <c r="E34" s="1392">
        <v>17925.651656321817</v>
      </c>
      <c r="F34" s="1392">
        <v>14124.605321778836</v>
      </c>
      <c r="G34" s="1392">
        <v>12962</v>
      </c>
      <c r="H34" s="1392">
        <v>13744</v>
      </c>
      <c r="I34" s="599" t="s">
        <v>697</v>
      </c>
      <c r="J34" s="821"/>
      <c r="K34" s="821"/>
      <c r="L34" s="821"/>
      <c r="M34" s="821"/>
      <c r="N34" s="821"/>
      <c r="O34" s="821"/>
      <c r="P34" s="821"/>
      <c r="Q34" s="821"/>
      <c r="R34" s="821"/>
    </row>
    <row r="35" spans="2:18" s="360" customFormat="1" ht="37.5" customHeight="1" x14ac:dyDescent="0.2">
      <c r="B35" s="587" t="s">
        <v>398</v>
      </c>
      <c r="C35" s="1392">
        <v>42319.607408744901</v>
      </c>
      <c r="D35" s="1392">
        <v>43755.554657404246</v>
      </c>
      <c r="E35" s="1392">
        <v>44096.540564575873</v>
      </c>
      <c r="F35" s="1392">
        <v>32171.876112400321</v>
      </c>
      <c r="G35" s="1392">
        <v>29012</v>
      </c>
      <c r="H35" s="1392">
        <v>25161</v>
      </c>
      <c r="I35" s="599" t="s">
        <v>643</v>
      </c>
      <c r="J35" s="821"/>
      <c r="K35" s="821"/>
      <c r="L35" s="821"/>
      <c r="M35" s="821"/>
    </row>
    <row r="36" spans="2:18" s="360" customFormat="1" ht="37.5" customHeight="1" x14ac:dyDescent="0.2">
      <c r="B36" s="587" t="s">
        <v>399</v>
      </c>
      <c r="C36" s="1392">
        <v>243414.55464377967</v>
      </c>
      <c r="D36" s="1392">
        <v>223244.18387985093</v>
      </c>
      <c r="E36" s="1392">
        <v>204000.93299921835</v>
      </c>
      <c r="F36" s="1392">
        <v>183061.54309822229</v>
      </c>
      <c r="G36" s="1392">
        <v>186007</v>
      </c>
      <c r="H36" s="1392">
        <v>198867</v>
      </c>
      <c r="I36" s="599" t="s">
        <v>924</v>
      </c>
      <c r="J36" s="821"/>
      <c r="K36" s="821"/>
      <c r="L36" s="821"/>
      <c r="M36" s="821"/>
    </row>
    <row r="37" spans="2:18" s="360" customFormat="1" ht="37.5" customHeight="1" x14ac:dyDescent="0.2">
      <c r="B37" s="587" t="s">
        <v>121</v>
      </c>
      <c r="C37" s="1392">
        <v>1172.3142270475819</v>
      </c>
      <c r="D37" s="1392">
        <v>1813.1014607544842</v>
      </c>
      <c r="E37" s="1392">
        <v>2102.0669826216817</v>
      </c>
      <c r="F37" s="1392">
        <v>2333.2943507100667</v>
      </c>
      <c r="G37" s="1392">
        <v>2591</v>
      </c>
      <c r="H37" s="1392">
        <v>2651</v>
      </c>
      <c r="I37" s="599" t="s">
        <v>1263</v>
      </c>
      <c r="J37" s="821"/>
      <c r="K37" s="821"/>
      <c r="L37" s="821"/>
      <c r="M37" s="821"/>
    </row>
    <row r="38" spans="2:18" s="355" customFormat="1" ht="37.5" customHeight="1" x14ac:dyDescent="0.2">
      <c r="B38" s="585" t="s">
        <v>122</v>
      </c>
      <c r="C38" s="957">
        <v>748470.50752782228</v>
      </c>
      <c r="D38" s="957">
        <v>724614.54696104769</v>
      </c>
      <c r="E38" s="957">
        <v>683815.66823443177</v>
      </c>
      <c r="F38" s="957">
        <v>678840.16241782974</v>
      </c>
      <c r="G38" s="957">
        <v>688859</v>
      </c>
      <c r="H38" s="957">
        <v>714676</v>
      </c>
      <c r="I38" s="597" t="s">
        <v>331</v>
      </c>
      <c r="J38" s="358"/>
      <c r="K38" s="358"/>
      <c r="L38" s="358"/>
      <c r="M38" s="358"/>
      <c r="N38" s="360"/>
      <c r="O38" s="360"/>
      <c r="P38" s="360"/>
      <c r="Q38" s="360"/>
      <c r="R38" s="360"/>
    </row>
    <row r="39" spans="2:18" s="254" customFormat="1" ht="24.95" customHeight="1" thickBot="1" x14ac:dyDescent="0.75">
      <c r="B39" s="1395"/>
      <c r="C39" s="1531"/>
      <c r="D39" s="1531"/>
      <c r="E39" s="1531"/>
      <c r="F39" s="1531"/>
      <c r="G39" s="1531"/>
      <c r="H39" s="1531"/>
      <c r="I39" s="1389"/>
      <c r="N39" s="335"/>
      <c r="O39" s="335"/>
      <c r="P39" s="335"/>
      <c r="Q39" s="335"/>
      <c r="R39" s="335"/>
    </row>
    <row r="40" spans="2:18" ht="9" customHeight="1" thickTop="1" x14ac:dyDescent="0.5">
      <c r="N40" s="50"/>
      <c r="O40" s="50"/>
      <c r="P40" s="50"/>
      <c r="Q40" s="50"/>
      <c r="R40" s="50"/>
    </row>
    <row r="41" spans="2:18" s="412" customFormat="1" ht="18.75" customHeight="1" x14ac:dyDescent="0.5">
      <c r="B41" s="330" t="s">
        <v>1747</v>
      </c>
      <c r="C41" s="330"/>
      <c r="G41" s="1396"/>
      <c r="H41" s="1396"/>
      <c r="I41" s="330" t="s">
        <v>1748</v>
      </c>
    </row>
    <row r="42" spans="2:18" s="412" customFormat="1" ht="18.75" customHeight="1" x14ac:dyDescent="0.5">
      <c r="B42" s="556"/>
      <c r="I42" s="689"/>
    </row>
    <row r="43" spans="2:18" ht="18.75" x14ac:dyDescent="0.45">
      <c r="J43" s="105"/>
      <c r="K43" s="104"/>
      <c r="L43" s="105"/>
      <c r="M43" s="105"/>
      <c r="N43" s="105"/>
      <c r="O43" s="105"/>
      <c r="P43" s="105"/>
      <c r="Q43" s="105"/>
      <c r="R43" s="105"/>
    </row>
    <row r="44" spans="2:18" ht="21.75" x14ac:dyDescent="0.5">
      <c r="C44" s="91"/>
      <c r="D44" s="91"/>
      <c r="E44" s="91"/>
      <c r="F44" s="91"/>
      <c r="G44" s="91"/>
      <c r="H44" s="91"/>
      <c r="J44" s="105"/>
      <c r="K44" s="104"/>
      <c r="L44" s="105"/>
      <c r="M44" s="105"/>
      <c r="N44" s="105"/>
      <c r="O44" s="105"/>
      <c r="P44" s="105"/>
      <c r="Q44" s="105"/>
      <c r="R44" s="105"/>
    </row>
    <row r="45" spans="2:18" ht="21.75" x14ac:dyDescent="0.5">
      <c r="C45" s="110"/>
      <c r="D45" s="110"/>
      <c r="E45" s="110"/>
      <c r="F45" s="110"/>
      <c r="G45" s="110"/>
      <c r="H45" s="110"/>
    </row>
    <row r="47" spans="2:18" x14ac:dyDescent="0.35">
      <c r="C47" s="106"/>
      <c r="D47" s="106"/>
      <c r="E47" s="106"/>
      <c r="F47" s="106"/>
      <c r="G47" s="106"/>
      <c r="H47" s="106"/>
    </row>
    <row r="48" spans="2:18" x14ac:dyDescent="0.35">
      <c r="C48" s="106"/>
      <c r="D48" s="106"/>
      <c r="E48" s="106"/>
      <c r="F48" s="106"/>
      <c r="G48" s="106"/>
      <c r="H48" s="106"/>
    </row>
  </sheetData>
  <mergeCells count="10">
    <mergeCell ref="B3:I3"/>
    <mergeCell ref="B5:I5"/>
    <mergeCell ref="B9:B11"/>
    <mergeCell ref="I9:I11"/>
    <mergeCell ref="D9:D11"/>
    <mergeCell ref="C9:C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Roman,Regular"&amp;20- 58 -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3"/>
  <dimension ref="B1:W48"/>
  <sheetViews>
    <sheetView rightToLeft="1" view="pageBreakPreview" zoomScale="50" zoomScaleNormal="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9.140625" style="47"/>
    <col min="2" max="2" width="60.5703125" style="47" customWidth="1"/>
    <col min="3" max="6" width="14.7109375" style="47" customWidth="1"/>
    <col min="7" max="8" width="15.5703125" style="47" customWidth="1"/>
    <col min="9" max="9" width="61.5703125" style="47" customWidth="1"/>
    <col min="10" max="10" width="9.140625" style="47"/>
    <col min="11" max="16" width="13.85546875" style="47" bestFit="1" customWidth="1"/>
    <col min="17" max="16384" width="9.140625" style="47"/>
  </cols>
  <sheetData>
    <row r="1" spans="2:23" s="75" customFormat="1" ht="19.5" customHeight="1" x14ac:dyDescent="0.65">
      <c r="C1" s="74"/>
      <c r="D1" s="74"/>
      <c r="E1" s="74"/>
      <c r="F1" s="74"/>
      <c r="G1" s="74"/>
      <c r="H1" s="74"/>
      <c r="I1" s="74"/>
      <c r="J1" s="74"/>
      <c r="K1" s="74"/>
      <c r="L1" s="74"/>
      <c r="M1" s="74"/>
      <c r="N1" s="74"/>
      <c r="O1" s="74"/>
      <c r="P1" s="74"/>
      <c r="Q1" s="74"/>
      <c r="R1" s="74"/>
      <c r="S1" s="74"/>
      <c r="T1" s="74"/>
      <c r="U1" s="74"/>
      <c r="V1" s="74"/>
      <c r="W1" s="74"/>
    </row>
    <row r="2" spans="2:23" s="75" customFormat="1" ht="19.5" customHeight="1" x14ac:dyDescent="0.65">
      <c r="B2" s="74"/>
      <c r="C2" s="74"/>
      <c r="D2" s="74"/>
      <c r="E2" s="74"/>
      <c r="F2" s="74"/>
      <c r="G2" s="74"/>
      <c r="H2" s="74"/>
      <c r="I2" s="74"/>
      <c r="J2" s="74"/>
      <c r="K2" s="74"/>
      <c r="L2" s="74"/>
      <c r="M2" s="74"/>
      <c r="N2" s="74"/>
      <c r="O2" s="74"/>
      <c r="P2" s="74"/>
      <c r="Q2" s="74"/>
      <c r="R2" s="74"/>
      <c r="S2" s="74"/>
      <c r="T2" s="74"/>
      <c r="U2" s="74"/>
      <c r="V2" s="74"/>
    </row>
    <row r="3" spans="2:23" ht="30" customHeight="1" x14ac:dyDescent="0.85">
      <c r="B3" s="1749" t="s">
        <v>1862</v>
      </c>
      <c r="C3" s="1749"/>
      <c r="D3" s="1749"/>
      <c r="E3" s="1749"/>
      <c r="F3" s="1749"/>
      <c r="G3" s="1749"/>
      <c r="H3" s="1749"/>
      <c r="I3" s="1749"/>
    </row>
    <row r="4" spans="2:23" ht="12.75" customHeight="1" x14ac:dyDescent="0.85">
      <c r="B4" s="1648"/>
      <c r="C4" s="1648"/>
      <c r="D4" s="1648"/>
      <c r="E4" s="1648"/>
      <c r="F4" s="1648"/>
      <c r="G4" s="1648"/>
      <c r="H4" s="1648"/>
      <c r="I4" s="1648"/>
    </row>
    <row r="5" spans="2:23" ht="30" customHeight="1" x14ac:dyDescent="0.85">
      <c r="B5" s="1749" t="s">
        <v>1863</v>
      </c>
      <c r="C5" s="1749"/>
      <c r="D5" s="1749"/>
      <c r="E5" s="1749"/>
      <c r="F5" s="1749"/>
      <c r="G5" s="1749"/>
      <c r="H5" s="1749"/>
      <c r="I5" s="1749"/>
    </row>
    <row r="6" spans="2:23" s="5" customFormat="1" ht="19.5" customHeight="1" x14ac:dyDescent="0.65">
      <c r="C6" s="103"/>
      <c r="D6" s="103"/>
      <c r="E6" s="103"/>
      <c r="F6" s="103"/>
      <c r="G6" s="103"/>
      <c r="H6" s="103"/>
      <c r="I6" s="2"/>
      <c r="J6" s="2"/>
      <c r="K6" s="2"/>
      <c r="L6" s="2"/>
      <c r="M6" s="2"/>
      <c r="N6" s="2"/>
      <c r="O6" s="2"/>
      <c r="P6" s="2"/>
      <c r="Q6" s="2"/>
      <c r="R6" s="2"/>
      <c r="S6" s="2"/>
    </row>
    <row r="7" spans="2:23" s="412" customFormat="1" ht="24" customHeight="1" x14ac:dyDescent="0.5">
      <c r="B7" s="1655" t="s">
        <v>1718</v>
      </c>
      <c r="C7" s="409"/>
      <c r="D7" s="409"/>
      <c r="E7" s="409"/>
      <c r="F7" s="409"/>
      <c r="G7" s="409"/>
      <c r="H7" s="409"/>
      <c r="I7" s="225" t="s">
        <v>1722</v>
      </c>
      <c r="J7" s="225"/>
      <c r="N7" s="225"/>
    </row>
    <row r="8" spans="2:23" ht="18.75" customHeight="1" thickBot="1" x14ac:dyDescent="0.4"/>
    <row r="9" spans="2:23" s="626" customFormat="1" ht="24.95" customHeight="1" thickTop="1" x14ac:dyDescent="0.7">
      <c r="B9" s="1936" t="s">
        <v>883</v>
      </c>
      <c r="C9" s="1736">
        <v>2014</v>
      </c>
      <c r="D9" s="1736" t="s">
        <v>1882</v>
      </c>
      <c r="E9" s="1736" t="s">
        <v>1884</v>
      </c>
      <c r="F9" s="1736" t="s">
        <v>1574</v>
      </c>
      <c r="G9" s="1736">
        <v>2018</v>
      </c>
      <c r="H9" s="1736" t="s">
        <v>1619</v>
      </c>
      <c r="I9" s="1913" t="s">
        <v>882</v>
      </c>
      <c r="J9" s="634"/>
      <c r="N9" s="634"/>
    </row>
    <row r="10" spans="2:23" s="626" customFormat="1" ht="24.95" customHeight="1" x14ac:dyDescent="0.7">
      <c r="B10" s="1937"/>
      <c r="C10" s="1737"/>
      <c r="D10" s="1737"/>
      <c r="E10" s="1737"/>
      <c r="F10" s="1737"/>
      <c r="G10" s="1737"/>
      <c r="H10" s="1737"/>
      <c r="I10" s="1964"/>
    </row>
    <row r="11" spans="2:23" s="626" customFormat="1" ht="24.95" customHeight="1" x14ac:dyDescent="0.7">
      <c r="B11" s="1938"/>
      <c r="C11" s="1738"/>
      <c r="D11" s="1738"/>
      <c r="E11" s="1738"/>
      <c r="F11" s="1738"/>
      <c r="G11" s="1738"/>
      <c r="H11" s="1738"/>
      <c r="I11" s="1965"/>
    </row>
    <row r="12" spans="2:23" s="626" customFormat="1" ht="21" customHeight="1" x14ac:dyDescent="0.7">
      <c r="B12" s="665"/>
      <c r="C12" s="394"/>
      <c r="D12" s="394"/>
      <c r="E12" s="394"/>
      <c r="F12" s="394"/>
      <c r="G12" s="394"/>
      <c r="H12" s="394"/>
      <c r="I12" s="688"/>
    </row>
    <row r="13" spans="2:23" s="1313" customFormat="1" ht="37.5" customHeight="1" x14ac:dyDescent="0.2">
      <c r="B13" s="703" t="s">
        <v>221</v>
      </c>
      <c r="C13" s="900"/>
      <c r="D13" s="900"/>
      <c r="E13" s="900"/>
      <c r="F13" s="900"/>
      <c r="G13" s="900"/>
      <c r="H13" s="900"/>
      <c r="I13" s="1030" t="s">
        <v>222</v>
      </c>
    </row>
    <row r="14" spans="2:23" s="1313" customFormat="1" ht="15.75" customHeight="1" x14ac:dyDescent="0.2">
      <c r="B14" s="826"/>
      <c r="C14" s="900"/>
      <c r="D14" s="900"/>
      <c r="E14" s="900"/>
      <c r="F14" s="900"/>
      <c r="G14" s="900"/>
      <c r="H14" s="900"/>
      <c r="I14" s="592"/>
    </row>
    <row r="15" spans="2:23" s="1313" customFormat="1" ht="37.5" customHeight="1" x14ac:dyDescent="0.2">
      <c r="B15" s="826" t="s">
        <v>61</v>
      </c>
      <c r="C15" s="843">
        <v>4767735.8505197</v>
      </c>
      <c r="D15" s="843">
        <v>5744831.588483341</v>
      </c>
      <c r="E15" s="843">
        <v>7777498.3824528148</v>
      </c>
      <c r="F15" s="843">
        <v>10530749.412705777</v>
      </c>
      <c r="G15" s="843">
        <v>10905759.4</v>
      </c>
      <c r="H15" s="843">
        <v>12927027</v>
      </c>
      <c r="I15" s="592" t="s">
        <v>860</v>
      </c>
    </row>
    <row r="16" spans="2:23" s="1313" customFormat="1" ht="37.5" customHeight="1" x14ac:dyDescent="0.2">
      <c r="B16" s="826" t="s">
        <v>407</v>
      </c>
      <c r="C16" s="1368">
        <v>708819.49759641767</v>
      </c>
      <c r="D16" s="1368">
        <v>799997.06957565702</v>
      </c>
      <c r="E16" s="1368">
        <v>1025154.0185232457</v>
      </c>
      <c r="F16" s="1368">
        <v>1376709.1463710826</v>
      </c>
      <c r="G16" s="1368">
        <v>1529397.4</v>
      </c>
      <c r="H16" s="1368">
        <v>1748555</v>
      </c>
      <c r="I16" s="592" t="s">
        <v>406</v>
      </c>
    </row>
    <row r="17" spans="2:9" s="1313" customFormat="1" ht="37.5" customHeight="1" x14ac:dyDescent="0.2">
      <c r="B17" s="826" t="s">
        <v>223</v>
      </c>
      <c r="C17" s="1368">
        <v>4058916.3529232824</v>
      </c>
      <c r="D17" s="1368">
        <v>4944834.5189076839</v>
      </c>
      <c r="E17" s="1368">
        <v>6752344.3639295688</v>
      </c>
      <c r="F17" s="1368">
        <v>9154040.2663346939</v>
      </c>
      <c r="G17" s="1368">
        <v>9376362</v>
      </c>
      <c r="H17" s="1368">
        <v>11178472</v>
      </c>
      <c r="I17" s="592" t="s">
        <v>224</v>
      </c>
    </row>
    <row r="18" spans="2:9" s="1313" customFormat="1" ht="37.5" customHeight="1" x14ac:dyDescent="0.2">
      <c r="B18" s="826" t="s">
        <v>62</v>
      </c>
      <c r="C18" s="843">
        <v>297496.36724406801</v>
      </c>
      <c r="D18" s="843">
        <v>399594.06860274798</v>
      </c>
      <c r="E18" s="843">
        <v>554723.68791278603</v>
      </c>
      <c r="F18" s="843">
        <v>521776.58729422343</v>
      </c>
      <c r="G18" s="843">
        <v>677598.4</v>
      </c>
      <c r="H18" s="843">
        <v>833073</v>
      </c>
      <c r="I18" s="592" t="s">
        <v>861</v>
      </c>
    </row>
    <row r="19" spans="2:9" s="1313" customFormat="1" ht="37.5" customHeight="1" x14ac:dyDescent="0.2">
      <c r="B19" s="826" t="s">
        <v>798</v>
      </c>
      <c r="C19" s="1368">
        <v>74183.367244067995</v>
      </c>
      <c r="D19" s="1368">
        <v>141590.06860274801</v>
      </c>
      <c r="E19" s="1368">
        <v>179087.687912786</v>
      </c>
      <c r="F19" s="1368">
        <v>268895.53405646002</v>
      </c>
      <c r="G19" s="1368">
        <v>362061</v>
      </c>
      <c r="H19" s="1368">
        <v>303523</v>
      </c>
      <c r="I19" s="592" t="s">
        <v>885</v>
      </c>
    </row>
    <row r="20" spans="2:9" s="1313" customFormat="1" ht="37.5" customHeight="1" x14ac:dyDescent="0.2">
      <c r="B20" s="826" t="s">
        <v>869</v>
      </c>
      <c r="C20" s="1368">
        <v>223313</v>
      </c>
      <c r="D20" s="1368">
        <v>258004</v>
      </c>
      <c r="E20" s="1368">
        <v>375636</v>
      </c>
      <c r="F20" s="1368">
        <v>252881.05323776341</v>
      </c>
      <c r="G20" s="1368">
        <v>315537.40000000002</v>
      </c>
      <c r="H20" s="1368">
        <v>529550</v>
      </c>
      <c r="I20" s="592" t="s">
        <v>886</v>
      </c>
    </row>
    <row r="21" spans="2:9" s="1313" customFormat="1" ht="37.5" customHeight="1" x14ac:dyDescent="0.2">
      <c r="B21" s="826" t="s">
        <v>63</v>
      </c>
      <c r="C21" s="843">
        <v>-1453217</v>
      </c>
      <c r="D21" s="843">
        <v>-1411770</v>
      </c>
      <c r="E21" s="843">
        <v>-2215189</v>
      </c>
      <c r="F21" s="843">
        <v>-2735353</v>
      </c>
      <c r="G21" s="843">
        <v>-1995191</v>
      </c>
      <c r="H21" s="843">
        <v>-1855782</v>
      </c>
      <c r="I21" s="592" t="s">
        <v>862</v>
      </c>
    </row>
    <row r="22" spans="2:9" s="1313" customFormat="1" ht="37.5" customHeight="1" x14ac:dyDescent="0.2">
      <c r="B22" s="836" t="s">
        <v>64</v>
      </c>
      <c r="C22" s="1368">
        <v>253411</v>
      </c>
      <c r="D22" s="1368">
        <v>335244</v>
      </c>
      <c r="E22" s="1368">
        <v>568866</v>
      </c>
      <c r="F22" s="1368">
        <v>747200</v>
      </c>
      <c r="G22" s="1368">
        <v>1429160</v>
      </c>
      <c r="H22" s="1368">
        <v>1511119</v>
      </c>
      <c r="I22" s="1400" t="s">
        <v>225</v>
      </c>
    </row>
    <row r="23" spans="2:9" s="1313" customFormat="1" ht="37.5" customHeight="1" x14ac:dyDescent="0.2">
      <c r="B23" s="826" t="s">
        <v>65</v>
      </c>
      <c r="C23" s="1368">
        <v>1706628</v>
      </c>
      <c r="D23" s="1368">
        <v>1747014</v>
      </c>
      <c r="E23" s="1368">
        <v>2784055</v>
      </c>
      <c r="F23" s="1368">
        <v>3482553</v>
      </c>
      <c r="G23" s="1368">
        <v>3424351</v>
      </c>
      <c r="H23" s="1368">
        <v>3366901</v>
      </c>
      <c r="I23" s="592" t="s">
        <v>316</v>
      </c>
    </row>
    <row r="24" spans="2:9" s="1314" customFormat="1" ht="37.5" customHeight="1" x14ac:dyDescent="0.2">
      <c r="B24" s="834" t="s">
        <v>887</v>
      </c>
      <c r="C24" s="842">
        <v>3612015.2177637676</v>
      </c>
      <c r="D24" s="842">
        <v>4732655.6570860893</v>
      </c>
      <c r="E24" s="842">
        <v>6117033.0703656012</v>
      </c>
      <c r="F24" s="842">
        <v>8317173</v>
      </c>
      <c r="G24" s="842">
        <v>9588166.8000000007</v>
      </c>
      <c r="H24" s="842">
        <v>11904318</v>
      </c>
      <c r="I24" s="553" t="s">
        <v>317</v>
      </c>
    </row>
    <row r="25" spans="2:9" s="1313" customFormat="1" ht="24.95" customHeight="1" x14ac:dyDescent="0.2">
      <c r="B25" s="826"/>
      <c r="C25" s="1368"/>
      <c r="D25" s="1368"/>
      <c r="E25" s="1368"/>
      <c r="F25" s="1368"/>
      <c r="G25" s="1368"/>
      <c r="H25" s="1368"/>
      <c r="I25" s="592"/>
    </row>
    <row r="26" spans="2:9" s="1313" customFormat="1" ht="24.95" customHeight="1" thickBot="1" x14ac:dyDescent="0.25">
      <c r="B26" s="825"/>
      <c r="C26" s="1369"/>
      <c r="D26" s="1369"/>
      <c r="E26" s="1369"/>
      <c r="F26" s="1369"/>
      <c r="G26" s="1369"/>
      <c r="H26" s="1369"/>
      <c r="I26" s="1401"/>
    </row>
    <row r="27" spans="2:9" s="1313" customFormat="1" ht="22.5" customHeight="1" thickTop="1" x14ac:dyDescent="0.2">
      <c r="B27" s="1399"/>
      <c r="C27" s="1368"/>
      <c r="D27" s="1368"/>
      <c r="E27" s="1368"/>
      <c r="F27" s="1368"/>
      <c r="G27" s="1368"/>
      <c r="H27" s="1368"/>
      <c r="I27" s="1402"/>
    </row>
    <row r="28" spans="2:9" s="1313" customFormat="1" ht="37.5" customHeight="1" x14ac:dyDescent="0.2">
      <c r="B28" s="703" t="s">
        <v>51</v>
      </c>
      <c r="C28" s="1370"/>
      <c r="D28" s="1370"/>
      <c r="E28" s="1370"/>
      <c r="F28" s="1370"/>
      <c r="G28" s="1370"/>
      <c r="H28" s="1370"/>
      <c r="I28" s="1030" t="s">
        <v>405</v>
      </c>
    </row>
    <row r="29" spans="2:9" s="1313" customFormat="1" ht="15.75" customHeight="1" x14ac:dyDescent="0.2">
      <c r="B29" s="826"/>
      <c r="C29" s="1368"/>
      <c r="D29" s="1368"/>
      <c r="E29" s="1368"/>
      <c r="F29" s="1368"/>
      <c r="G29" s="1368"/>
      <c r="H29" s="1368"/>
      <c r="I29" s="592"/>
    </row>
    <row r="30" spans="2:9" s="1313" customFormat="1" ht="37.5" customHeight="1" x14ac:dyDescent="0.2">
      <c r="B30" s="826" t="s">
        <v>61</v>
      </c>
      <c r="C30" s="843">
        <v>735315.50752782251</v>
      </c>
      <c r="D30" s="843">
        <v>590032.3699569715</v>
      </c>
      <c r="E30" s="843">
        <v>571558.91265153163</v>
      </c>
      <c r="F30" s="843">
        <v>548535.48748882697</v>
      </c>
      <c r="G30" s="843">
        <v>441640</v>
      </c>
      <c r="H30" s="843">
        <v>410289</v>
      </c>
      <c r="I30" s="592" t="s">
        <v>860</v>
      </c>
    </row>
    <row r="31" spans="2:9" s="1313" customFormat="1" ht="37.5" customHeight="1" x14ac:dyDescent="0.2">
      <c r="B31" s="826" t="s">
        <v>407</v>
      </c>
      <c r="C31" s="1368">
        <v>269136.91987178498</v>
      </c>
      <c r="D31" s="1368">
        <v>251792.49959224349</v>
      </c>
      <c r="E31" s="1368">
        <v>230338.27658697058</v>
      </c>
      <c r="F31" s="1368">
        <v>215905</v>
      </c>
      <c r="G31" s="1368">
        <v>228267</v>
      </c>
      <c r="H31" s="1368">
        <v>248523</v>
      </c>
      <c r="I31" s="592" t="s">
        <v>406</v>
      </c>
    </row>
    <row r="32" spans="2:9" s="1313" customFormat="1" ht="37.5" customHeight="1" x14ac:dyDescent="0.2">
      <c r="B32" s="826" t="s">
        <v>223</v>
      </c>
      <c r="C32" s="1368">
        <v>466178.58765603753</v>
      </c>
      <c r="D32" s="1368">
        <v>338239.87036472798</v>
      </c>
      <c r="E32" s="1368">
        <v>341220.63606456103</v>
      </c>
      <c r="F32" s="1368">
        <v>332630.48748882703</v>
      </c>
      <c r="G32" s="1368">
        <v>213373</v>
      </c>
      <c r="H32" s="1368">
        <v>161766</v>
      </c>
      <c r="I32" s="592" t="s">
        <v>224</v>
      </c>
    </row>
    <row r="33" spans="2:9" s="1313" customFormat="1" ht="37.5" customHeight="1" x14ac:dyDescent="0.2">
      <c r="B33" s="826" t="s">
        <v>62</v>
      </c>
      <c r="C33" s="843">
        <v>126939</v>
      </c>
      <c r="D33" s="843">
        <v>246558.97700407653</v>
      </c>
      <c r="E33" s="843">
        <v>221430.05558290059</v>
      </c>
      <c r="F33" s="843">
        <v>274128.7381139269</v>
      </c>
      <c r="G33" s="843">
        <v>386304</v>
      </c>
      <c r="H33" s="843">
        <v>434719</v>
      </c>
      <c r="I33" s="592" t="s">
        <v>861</v>
      </c>
    </row>
    <row r="34" spans="2:9" s="1313" customFormat="1" ht="37.5" customHeight="1" x14ac:dyDescent="0.2">
      <c r="B34" s="826" t="s">
        <v>798</v>
      </c>
      <c r="C34" s="1368">
        <v>24129</v>
      </c>
      <c r="D34" s="1368">
        <v>71481.359488196016</v>
      </c>
      <c r="E34" s="1368">
        <v>58898.208840633684</v>
      </c>
      <c r="F34" s="1368">
        <v>168204.67708835044</v>
      </c>
      <c r="G34" s="1368">
        <v>257691</v>
      </c>
      <c r="H34" s="1368">
        <v>182594</v>
      </c>
      <c r="I34" s="592" t="s">
        <v>885</v>
      </c>
    </row>
    <row r="35" spans="2:9" s="1313" customFormat="1" ht="37.5" customHeight="1" x14ac:dyDescent="0.2">
      <c r="B35" s="826" t="s">
        <v>869</v>
      </c>
      <c r="C35" s="1368">
        <v>102810</v>
      </c>
      <c r="D35" s="1368">
        <v>175077.6175158805</v>
      </c>
      <c r="E35" s="1368">
        <v>162531.84674226691</v>
      </c>
      <c r="F35" s="1368">
        <v>105924.06102557648</v>
      </c>
      <c r="G35" s="1368">
        <v>128613</v>
      </c>
      <c r="H35" s="1368">
        <v>252125</v>
      </c>
      <c r="I35" s="592" t="s">
        <v>886</v>
      </c>
    </row>
    <row r="36" spans="2:9" s="1313" customFormat="1" ht="37.5" customHeight="1" x14ac:dyDescent="0.2">
      <c r="B36" s="826" t="s">
        <v>63</v>
      </c>
      <c r="C36" s="843">
        <v>-113784</v>
      </c>
      <c r="D36" s="843">
        <v>-111976</v>
      </c>
      <c r="E36" s="843">
        <v>-109173</v>
      </c>
      <c r="F36" s="843">
        <v>-143822.42560275403</v>
      </c>
      <c r="G36" s="843">
        <v>-139084.89212856206</v>
      </c>
      <c r="H36" s="843">
        <v>-130332</v>
      </c>
      <c r="I36" s="592" t="s">
        <v>862</v>
      </c>
    </row>
    <row r="37" spans="2:9" s="1313" customFormat="1" ht="37.5" customHeight="1" x14ac:dyDescent="0.2">
      <c r="B37" s="836" t="s">
        <v>64</v>
      </c>
      <c r="C37" s="1368">
        <v>41590</v>
      </c>
      <c r="D37" s="1368">
        <v>40930</v>
      </c>
      <c r="E37" s="1368">
        <v>39905</v>
      </c>
      <c r="F37" s="1368">
        <v>51869.462081128753</v>
      </c>
      <c r="G37" s="1368">
        <v>44409.268077601417</v>
      </c>
      <c r="H37" s="1368">
        <v>49160</v>
      </c>
      <c r="I37" s="1400" t="s">
        <v>225</v>
      </c>
    </row>
    <row r="38" spans="2:9" s="1313" customFormat="1" ht="37.5" customHeight="1" x14ac:dyDescent="0.2">
      <c r="B38" s="826" t="s">
        <v>65</v>
      </c>
      <c r="C38" s="1368">
        <v>155374</v>
      </c>
      <c r="D38" s="1368">
        <v>152906</v>
      </c>
      <c r="E38" s="1368">
        <v>149078</v>
      </c>
      <c r="F38" s="1368">
        <v>195691.88768388279</v>
      </c>
      <c r="G38" s="1368">
        <v>183494.16020616348</v>
      </c>
      <c r="H38" s="1368">
        <v>179492</v>
      </c>
      <c r="I38" s="592" t="s">
        <v>316</v>
      </c>
    </row>
    <row r="39" spans="2:9" s="1314" customFormat="1" ht="37.5" customHeight="1" x14ac:dyDescent="0.2">
      <c r="B39" s="834" t="s">
        <v>887</v>
      </c>
      <c r="C39" s="842">
        <v>748470.50752782251</v>
      </c>
      <c r="D39" s="842">
        <v>724615.34696104797</v>
      </c>
      <c r="E39" s="842">
        <v>683815.96823443216</v>
      </c>
      <c r="F39" s="842">
        <v>678841.79999999993</v>
      </c>
      <c r="G39" s="842">
        <v>688859.10787143791</v>
      </c>
      <c r="H39" s="842">
        <v>714676</v>
      </c>
      <c r="I39" s="553" t="s">
        <v>317</v>
      </c>
    </row>
    <row r="40" spans="2:9" s="1313" customFormat="1" ht="24.95" customHeight="1" thickBot="1" x14ac:dyDescent="0.25">
      <c r="B40" s="825"/>
      <c r="C40" s="1398"/>
      <c r="D40" s="1398"/>
      <c r="E40" s="1398"/>
      <c r="F40" s="1398"/>
      <c r="G40" s="1398"/>
      <c r="H40" s="1398"/>
      <c r="I40" s="1397"/>
    </row>
    <row r="41" spans="2:9" ht="9" customHeight="1" thickTop="1" x14ac:dyDescent="0.35"/>
    <row r="42" spans="2:9" s="412" customFormat="1" ht="18.75" customHeight="1" x14ac:dyDescent="0.5">
      <c r="B42" s="330" t="s">
        <v>1747</v>
      </c>
      <c r="C42" s="330"/>
      <c r="D42" s="330"/>
      <c r="E42" s="330"/>
      <c r="F42" s="330"/>
      <c r="G42" s="330"/>
      <c r="H42" s="330"/>
      <c r="I42" s="330" t="s">
        <v>1748</v>
      </c>
    </row>
    <row r="43" spans="2:9" s="412" customFormat="1" ht="18.75" customHeight="1" x14ac:dyDescent="0.5">
      <c r="B43" s="556"/>
      <c r="I43" s="689"/>
    </row>
    <row r="48" spans="2:9" x14ac:dyDescent="0.35">
      <c r="C48" s="106"/>
      <c r="D48" s="106"/>
      <c r="E48" s="106"/>
      <c r="F48" s="106"/>
      <c r="G48" s="106"/>
      <c r="H48" s="106"/>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Roman,Regular"&amp;20- 59 -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4"/>
  <dimension ref="B1:W53"/>
  <sheetViews>
    <sheetView rightToLeft="1" view="pageBreakPreview" zoomScale="50" zoomScaleNormal="50" zoomScaleSheetLayoutView="50" workbookViewId="0"/>
  </sheetViews>
  <sheetFormatPr defaultRowHeight="15" x14ac:dyDescent="0.35"/>
  <cols>
    <col min="1" max="1" width="9.140625" style="47"/>
    <col min="2" max="2" width="62.7109375" style="47" customWidth="1"/>
    <col min="3" max="8" width="14.7109375" style="47" customWidth="1"/>
    <col min="9" max="9" width="62.7109375" style="47" customWidth="1"/>
    <col min="10" max="10" width="9.140625" style="47"/>
    <col min="11" max="11" width="13.28515625" style="47" bestFit="1" customWidth="1"/>
    <col min="12" max="16384" width="9.140625" style="47"/>
  </cols>
  <sheetData>
    <row r="1" spans="2:23" s="75" customFormat="1" ht="19.5" customHeight="1" x14ac:dyDescent="0.65">
      <c r="C1" s="74"/>
      <c r="D1" s="74"/>
      <c r="E1" s="74"/>
      <c r="F1" s="74"/>
      <c r="G1" s="74"/>
      <c r="H1" s="74"/>
      <c r="I1" s="74"/>
      <c r="J1" s="74"/>
      <c r="K1" s="74"/>
      <c r="L1" s="74"/>
      <c r="M1" s="74"/>
      <c r="N1" s="74"/>
      <c r="O1" s="74"/>
      <c r="P1" s="74"/>
      <c r="Q1" s="74"/>
      <c r="R1" s="74"/>
      <c r="S1" s="74"/>
      <c r="T1" s="74"/>
      <c r="U1" s="74"/>
      <c r="V1" s="74"/>
      <c r="W1" s="74"/>
    </row>
    <row r="2" spans="2:23" s="75" customFormat="1" ht="19.5" customHeight="1" x14ac:dyDescent="0.65">
      <c r="B2" s="74"/>
      <c r="C2" s="74"/>
      <c r="D2" s="74"/>
      <c r="E2" s="74"/>
      <c r="F2" s="74"/>
      <c r="G2" s="74"/>
      <c r="H2" s="74"/>
      <c r="I2" s="74"/>
      <c r="J2" s="74"/>
      <c r="K2" s="74"/>
      <c r="L2" s="74"/>
      <c r="M2" s="74"/>
      <c r="N2" s="74"/>
      <c r="O2" s="74"/>
      <c r="P2" s="74"/>
      <c r="Q2" s="74"/>
      <c r="R2" s="74"/>
      <c r="S2" s="74"/>
      <c r="T2" s="74"/>
      <c r="U2" s="74"/>
      <c r="V2" s="74"/>
    </row>
    <row r="3" spans="2:23" ht="36.75" x14ac:dyDescent="0.85">
      <c r="B3" s="1749" t="s">
        <v>1864</v>
      </c>
      <c r="C3" s="1750"/>
      <c r="D3" s="1750"/>
      <c r="E3" s="1750"/>
      <c r="F3" s="1750"/>
      <c r="G3" s="1750"/>
      <c r="H3" s="1750"/>
      <c r="I3" s="1750"/>
    </row>
    <row r="4" spans="2:23" ht="14.25" customHeight="1" x14ac:dyDescent="0.85">
      <c r="B4" s="690"/>
      <c r="C4" s="668"/>
      <c r="D4" s="668"/>
      <c r="E4" s="668"/>
      <c r="F4" s="668"/>
      <c r="G4" s="668"/>
      <c r="H4" s="668"/>
      <c r="I4" s="668"/>
    </row>
    <row r="5" spans="2:23" ht="36.75" x14ac:dyDescent="0.85">
      <c r="B5" s="1749" t="s">
        <v>1865</v>
      </c>
      <c r="C5" s="1750"/>
      <c r="D5" s="1750"/>
      <c r="E5" s="1750"/>
      <c r="F5" s="1750"/>
      <c r="G5" s="1750"/>
      <c r="H5" s="1750"/>
      <c r="I5" s="1750"/>
    </row>
    <row r="6" spans="2:23" ht="19.5" customHeight="1" x14ac:dyDescent="0.65">
      <c r="B6" s="87"/>
      <c r="C6" s="85"/>
      <c r="D6" s="85"/>
      <c r="E6" s="85"/>
      <c r="F6" s="85"/>
      <c r="G6" s="85"/>
      <c r="H6" s="85"/>
      <c r="I6" s="85"/>
    </row>
    <row r="7" spans="2:23" s="36" customFormat="1" ht="20.25" customHeight="1" x14ac:dyDescent="0.5">
      <c r="B7" s="1655" t="s">
        <v>1718</v>
      </c>
      <c r="C7" s="412"/>
      <c r="D7" s="412"/>
      <c r="E7" s="412"/>
      <c r="F7" s="412"/>
      <c r="G7" s="412"/>
      <c r="H7" s="412"/>
      <c r="I7" s="225" t="s">
        <v>1722</v>
      </c>
      <c r="J7" s="78"/>
      <c r="N7" s="78"/>
    </row>
    <row r="8" spans="2:23" ht="18.75" customHeight="1" thickBot="1" x14ac:dyDescent="0.4"/>
    <row r="9" spans="2:23" s="354" customFormat="1" ht="24.95" customHeight="1" thickTop="1" x14ac:dyDescent="0.7">
      <c r="B9" s="1936" t="s">
        <v>883</v>
      </c>
      <c r="C9" s="1736">
        <v>2014</v>
      </c>
      <c r="D9" s="1736" t="s">
        <v>1882</v>
      </c>
      <c r="E9" s="1736" t="s">
        <v>1884</v>
      </c>
      <c r="F9" s="1736" t="s">
        <v>1574</v>
      </c>
      <c r="G9" s="1736">
        <v>2018</v>
      </c>
      <c r="H9" s="1736" t="s">
        <v>1619</v>
      </c>
      <c r="I9" s="1939" t="s">
        <v>882</v>
      </c>
      <c r="J9" s="513"/>
      <c r="N9" s="513"/>
    </row>
    <row r="10" spans="2:23" s="354" customFormat="1" ht="24.95" customHeight="1" x14ac:dyDescent="0.7">
      <c r="B10" s="1937"/>
      <c r="C10" s="1737"/>
      <c r="D10" s="1737"/>
      <c r="E10" s="1737"/>
      <c r="F10" s="1737"/>
      <c r="G10" s="1737"/>
      <c r="H10" s="1737"/>
      <c r="I10" s="1966"/>
    </row>
    <row r="11" spans="2:23" s="354" customFormat="1" ht="24.95" customHeight="1" x14ac:dyDescent="0.7">
      <c r="B11" s="1938"/>
      <c r="C11" s="1738"/>
      <c r="D11" s="1738"/>
      <c r="E11" s="1738"/>
      <c r="F11" s="1738"/>
      <c r="G11" s="1738"/>
      <c r="H11" s="1738"/>
      <c r="I11" s="1967"/>
    </row>
    <row r="12" spans="2:23" s="354" customFormat="1" ht="15" customHeight="1" x14ac:dyDescent="0.7">
      <c r="B12" s="664"/>
      <c r="C12" s="392"/>
      <c r="D12" s="392"/>
      <c r="E12" s="392"/>
      <c r="F12" s="392"/>
      <c r="G12" s="392"/>
      <c r="H12" s="392"/>
      <c r="I12" s="671"/>
    </row>
    <row r="13" spans="2:23" s="582" customFormat="1" ht="36.950000000000003" customHeight="1" x14ac:dyDescent="0.2">
      <c r="B13" s="1406" t="s">
        <v>221</v>
      </c>
      <c r="C13" s="856"/>
      <c r="D13" s="856"/>
      <c r="E13" s="856"/>
      <c r="F13" s="856"/>
      <c r="G13" s="856"/>
      <c r="H13" s="856"/>
      <c r="I13" s="1407" t="s">
        <v>222</v>
      </c>
    </row>
    <row r="14" spans="2:23" s="582" customFormat="1" ht="15.75" customHeight="1" x14ac:dyDescent="0.2">
      <c r="B14" s="826"/>
      <c r="C14" s="856"/>
      <c r="D14" s="856"/>
      <c r="E14" s="856"/>
      <c r="F14" s="856"/>
      <c r="G14" s="856"/>
      <c r="H14" s="856"/>
      <c r="I14" s="839"/>
    </row>
    <row r="15" spans="2:23" s="546" customFormat="1" ht="36.75" customHeight="1" x14ac:dyDescent="0.2">
      <c r="B15" s="834" t="s">
        <v>408</v>
      </c>
      <c r="C15" s="852"/>
      <c r="D15" s="852"/>
      <c r="E15" s="852"/>
      <c r="F15" s="852"/>
      <c r="G15" s="852"/>
      <c r="H15" s="852"/>
      <c r="I15" s="838" t="s">
        <v>46</v>
      </c>
    </row>
    <row r="16" spans="2:23" s="582" customFormat="1" ht="36.950000000000003" customHeight="1" x14ac:dyDescent="0.2">
      <c r="B16" s="826" t="s">
        <v>849</v>
      </c>
      <c r="C16" s="843">
        <v>24457.352207418568</v>
      </c>
      <c r="D16" s="843">
        <v>22688.06366970126</v>
      </c>
      <c r="E16" s="843">
        <v>39623.125911692223</v>
      </c>
      <c r="F16" s="843">
        <v>89047.592942560819</v>
      </c>
      <c r="G16" s="843">
        <v>114404</v>
      </c>
      <c r="H16" s="843">
        <v>41657</v>
      </c>
      <c r="I16" s="839" t="s">
        <v>851</v>
      </c>
    </row>
    <row r="17" spans="2:10" s="582" customFormat="1" ht="36.950000000000003" customHeight="1" x14ac:dyDescent="0.2">
      <c r="B17" s="826" t="s">
        <v>47</v>
      </c>
      <c r="C17" s="843">
        <v>50285.898553945422</v>
      </c>
      <c r="D17" s="843">
        <v>108195.8182568074</v>
      </c>
      <c r="E17" s="843">
        <v>108195.8182568074</v>
      </c>
      <c r="F17" s="843">
        <v>124664.85891006839</v>
      </c>
      <c r="G17" s="843">
        <v>166871</v>
      </c>
      <c r="H17" s="843">
        <v>194107</v>
      </c>
      <c r="I17" s="839" t="s">
        <v>695</v>
      </c>
    </row>
    <row r="18" spans="2:10" s="582" customFormat="1" ht="36.950000000000003" customHeight="1" x14ac:dyDescent="0.2">
      <c r="B18" s="826" t="s">
        <v>1575</v>
      </c>
      <c r="C18" s="843">
        <v>17727.250236659216</v>
      </c>
      <c r="D18" s="843">
        <v>50716.292977205849</v>
      </c>
      <c r="E18" s="843">
        <v>50716.292977205849</v>
      </c>
      <c r="F18" s="843">
        <v>60555.462427799896</v>
      </c>
      <c r="G18" s="843">
        <v>80721</v>
      </c>
      <c r="H18" s="843">
        <v>81500</v>
      </c>
      <c r="I18" s="839" t="s">
        <v>696</v>
      </c>
    </row>
    <row r="19" spans="2:10" s="582" customFormat="1" ht="36.950000000000003" customHeight="1" x14ac:dyDescent="0.2">
      <c r="B19" s="826" t="s">
        <v>318</v>
      </c>
      <c r="C19" s="843">
        <v>136698</v>
      </c>
      <c r="D19" s="843">
        <v>118600.18606393778</v>
      </c>
      <c r="E19" s="843">
        <v>115495.16139030171</v>
      </c>
      <c r="F19" s="843">
        <v>119891.98263861284</v>
      </c>
      <c r="G19" s="843">
        <v>149597</v>
      </c>
      <c r="H19" s="843">
        <v>118518</v>
      </c>
      <c r="I19" s="839" t="s">
        <v>319</v>
      </c>
    </row>
    <row r="20" spans="2:10" s="582" customFormat="1" ht="36.950000000000003" customHeight="1" x14ac:dyDescent="0.2">
      <c r="B20" s="826" t="s">
        <v>846</v>
      </c>
      <c r="C20" s="843">
        <v>68328.047463225754</v>
      </c>
      <c r="D20" s="843">
        <v>99393.779417021869</v>
      </c>
      <c r="E20" s="843">
        <v>240693.09521630406</v>
      </c>
      <c r="F20" s="843">
        <v>127616.69037518164</v>
      </c>
      <c r="G20" s="843">
        <v>166005</v>
      </c>
      <c r="H20" s="843">
        <v>397291</v>
      </c>
      <c r="I20" s="839" t="s">
        <v>848</v>
      </c>
    </row>
    <row r="21" spans="2:10" s="582" customFormat="1" ht="36.950000000000003" customHeight="1" x14ac:dyDescent="0.2">
      <c r="B21" s="834" t="s">
        <v>850</v>
      </c>
      <c r="C21" s="842">
        <v>297496.54846124898</v>
      </c>
      <c r="D21" s="842">
        <v>399594.14038467419</v>
      </c>
      <c r="E21" s="842">
        <v>554723.49375231122</v>
      </c>
      <c r="F21" s="842">
        <v>521776.5872942236</v>
      </c>
      <c r="G21" s="842">
        <v>677598</v>
      </c>
      <c r="H21" s="842">
        <v>833073</v>
      </c>
      <c r="I21" s="838" t="s">
        <v>331</v>
      </c>
    </row>
    <row r="22" spans="2:10" s="582" customFormat="1" ht="17.25" customHeight="1" x14ac:dyDescent="0.2">
      <c r="B22" s="826"/>
      <c r="C22" s="843"/>
      <c r="D22" s="843"/>
      <c r="E22" s="843"/>
      <c r="F22" s="843"/>
      <c r="G22" s="843"/>
      <c r="H22" s="843"/>
      <c r="I22" s="839"/>
    </row>
    <row r="23" spans="2:10" s="582" customFormat="1" ht="36.950000000000003" customHeight="1" x14ac:dyDescent="0.2">
      <c r="B23" s="834" t="s">
        <v>48</v>
      </c>
      <c r="C23" s="842"/>
      <c r="D23" s="842"/>
      <c r="E23" s="842"/>
      <c r="F23" s="842"/>
      <c r="G23" s="842"/>
      <c r="H23" s="842"/>
      <c r="I23" s="838" t="s">
        <v>49</v>
      </c>
    </row>
    <row r="24" spans="2:10" s="582" customFormat="1" ht="36.950000000000003" customHeight="1" x14ac:dyDescent="0.2">
      <c r="B24" s="826" t="s">
        <v>318</v>
      </c>
      <c r="C24" s="843">
        <v>136698</v>
      </c>
      <c r="D24" s="843">
        <v>118600.18606393778</v>
      </c>
      <c r="E24" s="843">
        <v>115495.16139030171</v>
      </c>
      <c r="F24" s="843">
        <v>119891.98263861284</v>
      </c>
      <c r="G24" s="843">
        <v>149597</v>
      </c>
      <c r="H24" s="843">
        <v>118518</v>
      </c>
      <c r="I24" s="839" t="s">
        <v>319</v>
      </c>
      <c r="J24" s="1267"/>
    </row>
    <row r="25" spans="2:10" s="582" customFormat="1" ht="36.950000000000003" customHeight="1" x14ac:dyDescent="0.2">
      <c r="B25" s="826" t="s">
        <v>37</v>
      </c>
      <c r="C25" s="843">
        <v>7357.1910301566095</v>
      </c>
      <c r="D25" s="843">
        <v>26600</v>
      </c>
      <c r="E25" s="843">
        <v>97262</v>
      </c>
      <c r="F25" s="843">
        <v>44787</v>
      </c>
      <c r="G25" s="843">
        <v>58815</v>
      </c>
      <c r="H25" s="843">
        <v>47815</v>
      </c>
      <c r="I25" s="839" t="s">
        <v>50</v>
      </c>
      <c r="J25" s="1267"/>
    </row>
    <row r="26" spans="2:10" s="582" customFormat="1" ht="36.950000000000003" customHeight="1" x14ac:dyDescent="0.2">
      <c r="B26" s="826" t="s">
        <v>38</v>
      </c>
      <c r="C26" s="843">
        <v>35666.357431092372</v>
      </c>
      <c r="D26" s="843">
        <v>46409.37149887289</v>
      </c>
      <c r="E26" s="843">
        <v>56175.597757749209</v>
      </c>
      <c r="F26" s="843">
        <v>149706.59450276644</v>
      </c>
      <c r="G26" s="843">
        <v>196253</v>
      </c>
      <c r="H26" s="843">
        <v>90775</v>
      </c>
      <c r="I26" s="839" t="s">
        <v>39</v>
      </c>
      <c r="J26" s="1267"/>
    </row>
    <row r="27" spans="2:10" s="582" customFormat="1" ht="36.950000000000003" customHeight="1" x14ac:dyDescent="0.2">
      <c r="B27" s="826" t="s">
        <v>40</v>
      </c>
      <c r="C27" s="843">
        <v>23202</v>
      </c>
      <c r="D27" s="843">
        <v>25702.06843963161</v>
      </c>
      <c r="E27" s="843">
        <v>13229</v>
      </c>
      <c r="F27" s="843">
        <v>47698.286114335358</v>
      </c>
      <c r="G27" s="843">
        <v>60167</v>
      </c>
      <c r="H27" s="843">
        <v>151545</v>
      </c>
      <c r="I27" s="839" t="s">
        <v>426</v>
      </c>
      <c r="J27" s="1267"/>
    </row>
    <row r="28" spans="2:10" s="582" customFormat="1" ht="36.950000000000003" customHeight="1" x14ac:dyDescent="0.2">
      <c r="B28" s="826" t="s">
        <v>41</v>
      </c>
      <c r="C28" s="843">
        <v>94573</v>
      </c>
      <c r="D28" s="843">
        <v>182282.26995921577</v>
      </c>
      <c r="E28" s="843">
        <v>272561.71684980101</v>
      </c>
      <c r="F28" s="843">
        <v>159692.27588304499</v>
      </c>
      <c r="G28" s="843">
        <v>212766</v>
      </c>
      <c r="H28" s="843">
        <v>424421</v>
      </c>
      <c r="I28" s="841" t="s">
        <v>888</v>
      </c>
      <c r="J28" s="1267"/>
    </row>
    <row r="29" spans="2:10" s="582" customFormat="1" ht="36.950000000000003" customHeight="1" x14ac:dyDescent="0.2">
      <c r="B29" s="834" t="s">
        <v>850</v>
      </c>
      <c r="C29" s="842">
        <v>297496.54846124898</v>
      </c>
      <c r="D29" s="842">
        <v>399593.89596165804</v>
      </c>
      <c r="E29" s="842">
        <v>554723.47599785193</v>
      </c>
      <c r="F29" s="842">
        <v>521776.13913875964</v>
      </c>
      <c r="G29" s="842">
        <v>677598</v>
      </c>
      <c r="H29" s="842">
        <v>833074</v>
      </c>
      <c r="I29" s="838" t="s">
        <v>331</v>
      </c>
      <c r="J29" s="1267"/>
    </row>
    <row r="30" spans="2:10" s="582" customFormat="1" ht="30" customHeight="1" thickBot="1" x14ac:dyDescent="0.25">
      <c r="B30" s="825"/>
      <c r="C30" s="1505"/>
      <c r="D30" s="1505"/>
      <c r="E30" s="1505"/>
      <c r="F30" s="1505"/>
      <c r="G30" s="1505"/>
      <c r="H30" s="1505"/>
      <c r="I30" s="840"/>
    </row>
    <row r="31" spans="2:10" s="582" customFormat="1" ht="17.25" customHeight="1" thickTop="1" x14ac:dyDescent="0.2">
      <c r="B31" s="826"/>
      <c r="C31" s="843"/>
      <c r="D31" s="843"/>
      <c r="E31" s="843"/>
      <c r="F31" s="843"/>
      <c r="G31" s="843"/>
      <c r="H31" s="843"/>
      <c r="I31" s="839"/>
    </row>
    <row r="32" spans="2:10" s="582" customFormat="1" ht="36.950000000000003" customHeight="1" x14ac:dyDescent="0.2">
      <c r="B32" s="703" t="s">
        <v>51</v>
      </c>
      <c r="C32" s="845"/>
      <c r="D32" s="845"/>
      <c r="E32" s="845"/>
      <c r="F32" s="845"/>
      <c r="G32" s="845"/>
      <c r="H32" s="845"/>
      <c r="I32" s="837" t="s">
        <v>405</v>
      </c>
    </row>
    <row r="33" spans="2:10" s="582" customFormat="1" ht="15.75" customHeight="1" x14ac:dyDescent="0.2">
      <c r="B33" s="826"/>
      <c r="C33" s="843"/>
      <c r="D33" s="843"/>
      <c r="E33" s="843"/>
      <c r="F33" s="843"/>
      <c r="G33" s="843"/>
      <c r="H33" s="843"/>
      <c r="I33" s="839"/>
    </row>
    <row r="34" spans="2:10" s="582" customFormat="1" ht="36.950000000000003" customHeight="1" x14ac:dyDescent="0.2">
      <c r="B34" s="834" t="s">
        <v>408</v>
      </c>
      <c r="C34" s="843"/>
      <c r="D34" s="843"/>
      <c r="E34" s="843"/>
      <c r="F34" s="843"/>
      <c r="G34" s="843"/>
      <c r="H34" s="843"/>
      <c r="I34" s="838" t="s">
        <v>46</v>
      </c>
    </row>
    <row r="35" spans="2:10" s="582" customFormat="1" ht="36.950000000000003" customHeight="1" x14ac:dyDescent="0.2">
      <c r="B35" s="826" t="s">
        <v>849</v>
      </c>
      <c r="C35" s="843">
        <v>14829</v>
      </c>
      <c r="D35" s="843">
        <v>20476.72443364892</v>
      </c>
      <c r="E35" s="843">
        <v>18607.538751300806</v>
      </c>
      <c r="F35" s="843">
        <v>35800.791497554528</v>
      </c>
      <c r="G35" s="843">
        <v>49328</v>
      </c>
      <c r="H35" s="843">
        <v>17568</v>
      </c>
      <c r="I35" s="839" t="s">
        <v>851</v>
      </c>
    </row>
    <row r="36" spans="2:10" s="582" customFormat="1" ht="36.950000000000003" customHeight="1" x14ac:dyDescent="0.2">
      <c r="B36" s="826" t="s">
        <v>47</v>
      </c>
      <c r="C36" s="843">
        <v>20015</v>
      </c>
      <c r="D36" s="843">
        <v>59393.160760461535</v>
      </c>
      <c r="E36" s="843">
        <v>43027.245996569356</v>
      </c>
      <c r="F36" s="843">
        <v>96282.832403818349</v>
      </c>
      <c r="G36" s="843">
        <v>145484</v>
      </c>
      <c r="H36" s="843">
        <v>136423</v>
      </c>
      <c r="I36" s="839" t="s">
        <v>695</v>
      </c>
    </row>
    <row r="37" spans="2:10" s="582" customFormat="1" ht="36.950000000000003" customHeight="1" x14ac:dyDescent="0.2">
      <c r="B37" s="826" t="s">
        <v>1575</v>
      </c>
      <c r="C37" s="843">
        <v>8391</v>
      </c>
      <c r="D37" s="843">
        <v>19354.135055355655</v>
      </c>
      <c r="E37" s="843">
        <v>29196.962531573474</v>
      </c>
      <c r="F37" s="843">
        <v>36804.201567387448</v>
      </c>
      <c r="G37" s="843">
        <v>54407</v>
      </c>
      <c r="H37" s="843">
        <v>37101</v>
      </c>
      <c r="I37" s="839" t="s">
        <v>696</v>
      </c>
    </row>
    <row r="38" spans="2:10" s="582" customFormat="1" ht="36.950000000000003" customHeight="1" x14ac:dyDescent="0.2">
      <c r="B38" s="826" t="s">
        <v>318</v>
      </c>
      <c r="C38" s="843">
        <v>24649</v>
      </c>
      <c r="D38" s="843">
        <v>34277.510423103406</v>
      </c>
      <c r="E38" s="843">
        <v>33380.104448064078</v>
      </c>
      <c r="F38" s="843">
        <v>35158.93919020905</v>
      </c>
      <c r="G38" s="843">
        <v>42690</v>
      </c>
      <c r="H38" s="843">
        <v>31521</v>
      </c>
      <c r="I38" s="839" t="s">
        <v>319</v>
      </c>
    </row>
    <row r="39" spans="2:10" s="582" customFormat="1" ht="36.950000000000003" customHeight="1" x14ac:dyDescent="0.2">
      <c r="B39" s="826" t="s">
        <v>846</v>
      </c>
      <c r="C39" s="843">
        <v>59055</v>
      </c>
      <c r="D39" s="843">
        <v>113057.446331507</v>
      </c>
      <c r="E39" s="843">
        <v>97218.203855392887</v>
      </c>
      <c r="F39" s="843">
        <v>70082.309000017689</v>
      </c>
      <c r="G39" s="843">
        <v>94395</v>
      </c>
      <c r="H39" s="843">
        <v>212106</v>
      </c>
      <c r="I39" s="839" t="s">
        <v>848</v>
      </c>
    </row>
    <row r="40" spans="2:10" s="582" customFormat="1" ht="36.950000000000003" customHeight="1" x14ac:dyDescent="0.2">
      <c r="B40" s="834" t="s">
        <v>850</v>
      </c>
      <c r="C40" s="842">
        <v>126939</v>
      </c>
      <c r="D40" s="842">
        <v>246558.97700407653</v>
      </c>
      <c r="E40" s="842">
        <v>221430.05558290059</v>
      </c>
      <c r="F40" s="842">
        <v>274129.07365898706</v>
      </c>
      <c r="G40" s="842">
        <v>386304</v>
      </c>
      <c r="H40" s="842">
        <v>434719</v>
      </c>
      <c r="I40" s="838" t="s">
        <v>331</v>
      </c>
    </row>
    <row r="41" spans="2:10" s="582" customFormat="1" ht="17.25" customHeight="1" x14ac:dyDescent="0.2">
      <c r="B41" s="826"/>
      <c r="C41" s="843"/>
      <c r="D41" s="843"/>
      <c r="E41" s="843"/>
      <c r="F41" s="843"/>
      <c r="G41" s="843"/>
      <c r="H41" s="843"/>
      <c r="I41" s="839"/>
    </row>
    <row r="42" spans="2:10" s="582" customFormat="1" ht="36.950000000000003" customHeight="1" x14ac:dyDescent="0.2">
      <c r="B42" s="834" t="s">
        <v>48</v>
      </c>
      <c r="C42" s="843"/>
      <c r="D42" s="843"/>
      <c r="E42" s="843"/>
      <c r="F42" s="843"/>
      <c r="G42" s="843"/>
      <c r="H42" s="843"/>
      <c r="I42" s="838" t="s">
        <v>49</v>
      </c>
    </row>
    <row r="43" spans="2:10" s="582" customFormat="1" ht="36.950000000000003" customHeight="1" x14ac:dyDescent="0.2">
      <c r="B43" s="826" t="s">
        <v>318</v>
      </c>
      <c r="C43" s="843">
        <v>24649</v>
      </c>
      <c r="D43" s="843">
        <v>34277.510423103406</v>
      </c>
      <c r="E43" s="843">
        <v>33380.104448064078</v>
      </c>
      <c r="F43" s="843">
        <v>35158.93919020905</v>
      </c>
      <c r="G43" s="843">
        <v>42690</v>
      </c>
      <c r="H43" s="843">
        <v>31521</v>
      </c>
      <c r="I43" s="839" t="s">
        <v>319</v>
      </c>
      <c r="J43" s="1267"/>
    </row>
    <row r="44" spans="2:10" s="582" customFormat="1" ht="36.950000000000003" customHeight="1" x14ac:dyDescent="0.2">
      <c r="B44" s="826" t="s">
        <v>37</v>
      </c>
      <c r="C44" s="843">
        <v>3024</v>
      </c>
      <c r="D44" s="843">
        <v>7687.9319141665037</v>
      </c>
      <c r="E44" s="843">
        <v>10096.446985651557</v>
      </c>
      <c r="F44" s="843">
        <v>13134.484564257764</v>
      </c>
      <c r="G44" s="843">
        <v>18714</v>
      </c>
      <c r="H44" s="843">
        <v>12716</v>
      </c>
      <c r="I44" s="839" t="s">
        <v>50</v>
      </c>
      <c r="J44" s="1267"/>
    </row>
    <row r="45" spans="2:10" s="582" customFormat="1" ht="36.950000000000003" customHeight="1" x14ac:dyDescent="0.2">
      <c r="B45" s="826" t="s">
        <v>38</v>
      </c>
      <c r="C45" s="843">
        <v>14706</v>
      </c>
      <c r="D45" s="843">
        <v>13413.113149963265</v>
      </c>
      <c r="E45" s="843">
        <v>14245.051457669031</v>
      </c>
      <c r="F45" s="843">
        <v>43902.227126910977</v>
      </c>
      <c r="G45" s="843">
        <v>62232</v>
      </c>
      <c r="H45" s="843">
        <v>23377</v>
      </c>
      <c r="I45" s="839" t="s">
        <v>39</v>
      </c>
      <c r="J45" s="1267"/>
    </row>
    <row r="46" spans="2:10" s="582" customFormat="1" ht="36.950000000000003" customHeight="1" x14ac:dyDescent="0.2">
      <c r="B46" s="826" t="s">
        <v>40</v>
      </c>
      <c r="C46" s="843">
        <v>31193</v>
      </c>
      <c r="D46" s="843">
        <v>10799.188420013281</v>
      </c>
      <c r="E46" s="843">
        <v>71016.068557770894</v>
      </c>
      <c r="F46" s="843">
        <v>34070.204367382394</v>
      </c>
      <c r="G46" s="843">
        <v>42865</v>
      </c>
      <c r="H46" s="843">
        <v>77319</v>
      </c>
      <c r="I46" s="839" t="s">
        <v>426</v>
      </c>
      <c r="J46" s="1267"/>
    </row>
    <row r="47" spans="2:10" s="582" customFormat="1" ht="36.950000000000003" customHeight="1" x14ac:dyDescent="0.2">
      <c r="B47" s="826" t="s">
        <v>41</v>
      </c>
      <c r="C47" s="843">
        <v>53367</v>
      </c>
      <c r="D47" s="843">
        <v>180381.23309683008</v>
      </c>
      <c r="E47" s="843">
        <v>92692.384133745043</v>
      </c>
      <c r="F47" s="843">
        <v>147863.21841022687</v>
      </c>
      <c r="G47" s="843">
        <v>219802</v>
      </c>
      <c r="H47" s="843">
        <v>289786</v>
      </c>
      <c r="I47" s="841" t="s">
        <v>888</v>
      </c>
      <c r="J47" s="1267"/>
    </row>
    <row r="48" spans="2:10" s="582" customFormat="1" ht="36.950000000000003" customHeight="1" x14ac:dyDescent="0.2">
      <c r="B48" s="834" t="s">
        <v>850</v>
      </c>
      <c r="C48" s="842">
        <v>126939</v>
      </c>
      <c r="D48" s="842">
        <v>246558.97700407653</v>
      </c>
      <c r="E48" s="842">
        <v>221430.05558290059</v>
      </c>
      <c r="F48" s="842">
        <v>274129.07365898706</v>
      </c>
      <c r="G48" s="842">
        <v>386303</v>
      </c>
      <c r="H48" s="842">
        <v>434719</v>
      </c>
      <c r="I48" s="838" t="s">
        <v>331</v>
      </c>
      <c r="J48" s="1267"/>
    </row>
    <row r="49" spans="2:9" s="582" customFormat="1" ht="30" customHeight="1" thickBot="1" x14ac:dyDescent="0.25">
      <c r="B49" s="825"/>
      <c r="C49" s="1403"/>
      <c r="D49" s="1404"/>
      <c r="E49" s="1404"/>
      <c r="F49" s="1404"/>
      <c r="G49" s="1404"/>
      <c r="H49" s="1404"/>
      <c r="I49" s="1405"/>
    </row>
    <row r="50" spans="2:9" ht="9" customHeight="1" thickTop="1" x14ac:dyDescent="0.35"/>
    <row r="51" spans="2:9" s="412" customFormat="1" ht="18.75" customHeight="1" x14ac:dyDescent="0.5">
      <c r="B51" s="330" t="s">
        <v>1747</v>
      </c>
      <c r="C51" s="330"/>
      <c r="D51" s="330"/>
      <c r="E51" s="330"/>
      <c r="F51" s="330"/>
      <c r="G51" s="330"/>
      <c r="H51" s="330"/>
      <c r="I51" s="330" t="s">
        <v>1748</v>
      </c>
    </row>
    <row r="52" spans="2:9" s="412" customFormat="1" ht="18.75" customHeight="1" x14ac:dyDescent="0.5">
      <c r="B52" s="556"/>
      <c r="I52" s="689"/>
    </row>
    <row r="53" spans="2:9" s="36" customFormat="1" ht="18.75" customHeight="1" x14ac:dyDescent="0.5">
      <c r="B53" s="52"/>
      <c r="I53" s="46"/>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Roman,Regular"&amp;20- 60 -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5"/>
  <dimension ref="A1:V60"/>
  <sheetViews>
    <sheetView rightToLeft="1" view="pageBreakPreview" zoomScale="50" zoomScaleNormal="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9.140625" style="47"/>
    <col min="2" max="2" width="56.7109375" style="47" customWidth="1"/>
    <col min="3" max="8" width="14" style="47" customWidth="1"/>
    <col min="9" max="9" width="56.7109375" style="47" customWidth="1"/>
    <col min="10" max="10" width="14.42578125" style="47" bestFit="1" customWidth="1"/>
    <col min="11" max="16384" width="9.140625" style="47"/>
  </cols>
  <sheetData>
    <row r="1" spans="2:22" s="75" customFormat="1" ht="19.5" customHeight="1" x14ac:dyDescent="0.65">
      <c r="C1" s="74"/>
      <c r="D1" s="74"/>
      <c r="E1" s="74"/>
      <c r="F1" s="74"/>
      <c r="G1" s="74"/>
      <c r="H1" s="74"/>
      <c r="I1" s="74"/>
      <c r="J1" s="74"/>
      <c r="K1" s="74"/>
      <c r="L1" s="74"/>
      <c r="M1" s="74"/>
      <c r="N1" s="74"/>
      <c r="O1" s="74"/>
      <c r="P1" s="74"/>
      <c r="Q1" s="74"/>
      <c r="R1" s="74"/>
      <c r="S1" s="74"/>
      <c r="T1" s="74"/>
      <c r="U1" s="74"/>
      <c r="V1" s="74"/>
    </row>
    <row r="2" spans="2:22" s="75" customFormat="1" ht="19.5" customHeight="1" x14ac:dyDescent="0.65">
      <c r="B2" s="74"/>
      <c r="C2" s="74"/>
      <c r="D2" s="74"/>
      <c r="E2" s="74"/>
      <c r="F2" s="74"/>
      <c r="G2" s="74"/>
      <c r="H2" s="74"/>
      <c r="I2" s="74"/>
      <c r="J2" s="74"/>
      <c r="K2" s="74"/>
      <c r="L2" s="74"/>
      <c r="M2" s="74"/>
      <c r="N2" s="74"/>
      <c r="O2" s="74"/>
      <c r="P2" s="74"/>
      <c r="Q2" s="74"/>
      <c r="R2" s="74"/>
      <c r="S2" s="74"/>
      <c r="T2" s="74"/>
      <c r="U2" s="74"/>
    </row>
    <row r="3" spans="2:22" ht="36.75" x14ac:dyDescent="0.85">
      <c r="B3" s="1749" t="s">
        <v>1866</v>
      </c>
      <c r="C3" s="1750"/>
      <c r="D3" s="1750"/>
      <c r="E3" s="1750"/>
      <c r="F3" s="1750"/>
      <c r="G3" s="1750"/>
      <c r="H3" s="1750"/>
      <c r="I3" s="1909"/>
    </row>
    <row r="4" spans="2:22" ht="10.5" customHeight="1" x14ac:dyDescent="0.85">
      <c r="B4" s="690"/>
      <c r="C4" s="668"/>
      <c r="D4" s="668"/>
      <c r="E4" s="668"/>
      <c r="F4" s="668"/>
      <c r="G4" s="668"/>
      <c r="H4" s="668"/>
      <c r="I4" s="463"/>
    </row>
    <row r="5" spans="2:22" ht="36.75" x14ac:dyDescent="0.85">
      <c r="B5" s="1749" t="s">
        <v>1867</v>
      </c>
      <c r="C5" s="1749"/>
      <c r="D5" s="1749"/>
      <c r="E5" s="1749"/>
      <c r="F5" s="1749"/>
      <c r="G5" s="1749"/>
      <c r="H5" s="1749"/>
      <c r="I5" s="1968"/>
    </row>
    <row r="6" spans="2:22" ht="19.5" customHeight="1" x14ac:dyDescent="0.65">
      <c r="B6" s="87"/>
      <c r="C6" s="85"/>
      <c r="D6" s="85"/>
      <c r="E6" s="85"/>
      <c r="F6" s="85"/>
      <c r="G6" s="85"/>
      <c r="H6" s="85"/>
    </row>
    <row r="7" spans="2:22" s="36" customFormat="1" ht="21.75" x14ac:dyDescent="0.5">
      <c r="B7" s="90"/>
      <c r="C7" s="78"/>
      <c r="D7" s="78"/>
      <c r="E7" s="78"/>
      <c r="F7" s="78"/>
      <c r="G7" s="78"/>
      <c r="H7" s="78"/>
      <c r="I7" s="78"/>
      <c r="M7" s="78"/>
    </row>
    <row r="8" spans="2:22" ht="18.75" customHeight="1" thickBot="1" x14ac:dyDescent="0.4"/>
    <row r="9" spans="2:22" s="354" customFormat="1" ht="24.95" customHeight="1" thickTop="1" x14ac:dyDescent="0.7">
      <c r="B9" s="1936" t="s">
        <v>883</v>
      </c>
      <c r="C9" s="1736">
        <v>2014</v>
      </c>
      <c r="D9" s="1736">
        <v>2015</v>
      </c>
      <c r="E9" s="1736">
        <v>2016</v>
      </c>
      <c r="F9" s="1736">
        <v>2017</v>
      </c>
      <c r="G9" s="1736">
        <v>2018</v>
      </c>
      <c r="H9" s="1736">
        <v>2019</v>
      </c>
      <c r="I9" s="1939" t="s">
        <v>882</v>
      </c>
      <c r="J9" s="513"/>
      <c r="N9" s="513"/>
    </row>
    <row r="10" spans="2:22" s="354" customFormat="1" ht="24.95" customHeight="1" x14ac:dyDescent="0.7">
      <c r="B10" s="1937"/>
      <c r="C10" s="1737"/>
      <c r="D10" s="1737"/>
      <c r="E10" s="1737"/>
      <c r="F10" s="1737"/>
      <c r="G10" s="1737"/>
      <c r="H10" s="1737"/>
      <c r="I10" s="1966"/>
    </row>
    <row r="11" spans="2:22" s="354" customFormat="1" ht="24.95" customHeight="1" x14ac:dyDescent="0.7">
      <c r="B11" s="1938"/>
      <c r="C11" s="1738"/>
      <c r="D11" s="1738"/>
      <c r="E11" s="1738"/>
      <c r="F11" s="1738"/>
      <c r="G11" s="1738"/>
      <c r="H11" s="1738"/>
      <c r="I11" s="1967"/>
    </row>
    <row r="12" spans="2:22" s="354" customFormat="1" ht="15" customHeight="1" x14ac:dyDescent="0.7">
      <c r="B12" s="665"/>
      <c r="C12" s="458"/>
      <c r="D12" s="458"/>
      <c r="E12" s="458"/>
      <c r="F12" s="458"/>
      <c r="G12" s="458"/>
      <c r="H12" s="458"/>
      <c r="I12" s="676"/>
    </row>
    <row r="13" spans="2:22" s="833" customFormat="1" ht="24.95" customHeight="1" x14ac:dyDescent="0.2">
      <c r="B13" s="703" t="s">
        <v>1577</v>
      </c>
      <c r="C13" s="1408"/>
      <c r="D13" s="1408"/>
      <c r="E13" s="1408"/>
      <c r="F13" s="1408"/>
      <c r="G13" s="1408"/>
      <c r="H13" s="1408"/>
      <c r="I13" s="837" t="s">
        <v>1578</v>
      </c>
    </row>
    <row r="14" spans="2:22" s="582" customFormat="1" ht="15" customHeight="1" x14ac:dyDescent="0.2">
      <c r="B14" s="826"/>
      <c r="C14" s="1041"/>
      <c r="D14" s="1041"/>
      <c r="E14" s="1041"/>
      <c r="F14" s="1041"/>
      <c r="G14" s="1041"/>
      <c r="H14" s="1041"/>
      <c r="I14" s="839"/>
    </row>
    <row r="15" spans="2:22" s="582" customFormat="1" ht="24.95" customHeight="1" x14ac:dyDescent="0.2">
      <c r="B15" s="702" t="s">
        <v>889</v>
      </c>
      <c r="C15" s="356"/>
      <c r="D15" s="356"/>
      <c r="E15" s="356"/>
      <c r="F15" s="356"/>
      <c r="G15" s="356"/>
      <c r="H15" s="356"/>
      <c r="I15" s="838" t="s">
        <v>689</v>
      </c>
    </row>
    <row r="16" spans="2:22" s="582" customFormat="1" ht="24.95" customHeight="1" x14ac:dyDescent="0.2">
      <c r="B16" s="826" t="s">
        <v>683</v>
      </c>
      <c r="C16" s="856">
        <v>94.8</v>
      </c>
      <c r="D16" s="856">
        <v>185</v>
      </c>
      <c r="E16" s="856">
        <v>110.8</v>
      </c>
      <c r="F16" s="856">
        <v>116.7</v>
      </c>
      <c r="G16" s="856">
        <v>62</v>
      </c>
      <c r="H16" s="856">
        <v>289</v>
      </c>
      <c r="I16" s="839" t="s">
        <v>338</v>
      </c>
    </row>
    <row r="17" spans="1:15" s="582" customFormat="1" ht="24.95" customHeight="1" x14ac:dyDescent="0.2">
      <c r="B17" s="826" t="s">
        <v>684</v>
      </c>
      <c r="C17" s="856">
        <v>99.4</v>
      </c>
      <c r="D17" s="856">
        <v>127.7</v>
      </c>
      <c r="E17" s="856">
        <v>125.5</v>
      </c>
      <c r="F17" s="856">
        <v>149</v>
      </c>
      <c r="G17" s="856">
        <v>104</v>
      </c>
      <c r="H17" s="856">
        <v>129</v>
      </c>
      <c r="I17" s="839" t="s">
        <v>688</v>
      </c>
    </row>
    <row r="18" spans="1:15" s="582" customFormat="1" ht="24.95" customHeight="1" x14ac:dyDescent="0.2">
      <c r="B18" s="826" t="s">
        <v>685</v>
      </c>
      <c r="C18" s="856">
        <v>110.1</v>
      </c>
      <c r="D18" s="856">
        <v>120.8</v>
      </c>
      <c r="E18" s="856">
        <v>113.2</v>
      </c>
      <c r="F18" s="856">
        <v>129</v>
      </c>
      <c r="G18" s="856">
        <v>128</v>
      </c>
      <c r="H18" s="856">
        <v>131.86363340909685</v>
      </c>
      <c r="I18" s="839" t="s">
        <v>339</v>
      </c>
    </row>
    <row r="19" spans="1:15" s="582" customFormat="1" ht="24.95" customHeight="1" x14ac:dyDescent="0.2">
      <c r="B19" s="826" t="s">
        <v>686</v>
      </c>
      <c r="C19" s="856">
        <v>22.3</v>
      </c>
      <c r="D19" s="856">
        <v>22.6</v>
      </c>
      <c r="E19" s="856">
        <v>19.7</v>
      </c>
      <c r="F19" s="856">
        <v>19</v>
      </c>
      <c r="G19" s="856">
        <v>25</v>
      </c>
      <c r="H19" s="856">
        <v>23</v>
      </c>
      <c r="I19" s="839" t="s">
        <v>340</v>
      </c>
    </row>
    <row r="20" spans="1:15" s="582" customFormat="1" ht="24.95" customHeight="1" x14ac:dyDescent="0.2">
      <c r="B20" s="826" t="s">
        <v>341</v>
      </c>
      <c r="C20" s="856">
        <v>73.2</v>
      </c>
      <c r="D20" s="856">
        <v>103.8</v>
      </c>
      <c r="E20" s="856">
        <v>97.5</v>
      </c>
      <c r="F20" s="856">
        <v>101</v>
      </c>
      <c r="G20" s="856">
        <v>100</v>
      </c>
      <c r="H20" s="856">
        <v>96</v>
      </c>
      <c r="I20" s="839" t="s">
        <v>342</v>
      </c>
    </row>
    <row r="21" spans="1:15" s="582" customFormat="1" ht="24.95" customHeight="1" x14ac:dyDescent="0.2">
      <c r="B21" s="826" t="s">
        <v>1576</v>
      </c>
      <c r="C21" s="856">
        <v>537.1</v>
      </c>
      <c r="D21" s="856">
        <v>577.4</v>
      </c>
      <c r="E21" s="856">
        <v>537</v>
      </c>
      <c r="F21" s="856">
        <v>1289</v>
      </c>
      <c r="G21" s="856">
        <v>1304</v>
      </c>
      <c r="H21" s="856">
        <v>1777</v>
      </c>
      <c r="I21" s="839" t="s">
        <v>1579</v>
      </c>
    </row>
    <row r="22" spans="1:15" s="546" customFormat="1" ht="24.95" customHeight="1" x14ac:dyDescent="0.2">
      <c r="A22" s="582"/>
      <c r="B22" s="834" t="s">
        <v>850</v>
      </c>
      <c r="C22" s="852">
        <v>114.99112149532711</v>
      </c>
      <c r="D22" s="852">
        <v>154.87383177570092</v>
      </c>
      <c r="E22" s="852">
        <v>127.43457943925232</v>
      </c>
      <c r="F22" s="852">
        <v>198.97959501557631</v>
      </c>
      <c r="G22" s="852">
        <v>184.98753894080997</v>
      </c>
      <c r="H22" s="852">
        <v>288.87652191872053</v>
      </c>
      <c r="I22" s="838" t="s">
        <v>331</v>
      </c>
      <c r="J22" s="582"/>
      <c r="K22" s="582"/>
      <c r="L22" s="582"/>
      <c r="M22" s="582"/>
      <c r="N22" s="582"/>
      <c r="O22" s="582"/>
    </row>
    <row r="23" spans="1:15" s="582" customFormat="1" ht="15" customHeight="1" x14ac:dyDescent="0.2">
      <c r="B23" s="826"/>
      <c r="C23" s="856"/>
      <c r="D23" s="856"/>
      <c r="E23" s="856"/>
      <c r="F23" s="856"/>
      <c r="G23" s="856"/>
      <c r="H23" s="856"/>
      <c r="I23" s="839"/>
    </row>
    <row r="24" spans="1:15" s="546" customFormat="1" ht="24.95" customHeight="1" x14ac:dyDescent="0.2">
      <c r="B24" s="702" t="s">
        <v>890</v>
      </c>
      <c r="C24" s="852"/>
      <c r="D24" s="852"/>
      <c r="E24" s="852"/>
      <c r="F24" s="852"/>
      <c r="G24" s="852"/>
      <c r="H24" s="852"/>
      <c r="I24" s="838" t="s">
        <v>893</v>
      </c>
      <c r="J24" s="582"/>
      <c r="K24" s="582"/>
      <c r="L24" s="582"/>
      <c r="M24" s="582"/>
      <c r="N24" s="582"/>
      <c r="O24" s="582"/>
    </row>
    <row r="25" spans="1:15" s="582" customFormat="1" ht="24.95" customHeight="1" x14ac:dyDescent="0.2">
      <c r="B25" s="826" t="s">
        <v>304</v>
      </c>
      <c r="C25" s="856">
        <v>141.30000000000001</v>
      </c>
      <c r="D25" s="856">
        <v>120.7</v>
      </c>
      <c r="E25" s="856">
        <v>128.19999999999999</v>
      </c>
      <c r="F25" s="856">
        <v>115</v>
      </c>
      <c r="G25" s="856">
        <v>109.60385633886303</v>
      </c>
      <c r="H25" s="856">
        <v>107</v>
      </c>
      <c r="I25" s="839" t="s">
        <v>301</v>
      </c>
    </row>
    <row r="26" spans="1:15" s="582" customFormat="1" ht="24.95" customHeight="1" x14ac:dyDescent="0.2">
      <c r="B26" s="826" t="s">
        <v>730</v>
      </c>
      <c r="C26" s="856">
        <v>98.5</v>
      </c>
      <c r="D26" s="856">
        <v>84.4</v>
      </c>
      <c r="E26" s="856">
        <v>86.5</v>
      </c>
      <c r="F26" s="856">
        <v>84</v>
      </c>
      <c r="G26" s="856">
        <v>81.994738016765623</v>
      </c>
      <c r="H26" s="856">
        <v>77.667586045135792</v>
      </c>
      <c r="I26" s="839" t="s">
        <v>302</v>
      </c>
    </row>
    <row r="27" spans="1:15" s="582" customFormat="1" ht="24.95" customHeight="1" x14ac:dyDescent="0.2">
      <c r="B27" s="826" t="s">
        <v>731</v>
      </c>
      <c r="C27" s="856">
        <v>88.1</v>
      </c>
      <c r="D27" s="856">
        <v>80</v>
      </c>
      <c r="E27" s="856">
        <v>84</v>
      </c>
      <c r="F27" s="856">
        <v>82</v>
      </c>
      <c r="G27" s="856">
        <v>85.839891755243841</v>
      </c>
      <c r="H27" s="856">
        <v>97</v>
      </c>
      <c r="I27" s="839" t="s">
        <v>303</v>
      </c>
    </row>
    <row r="28" spans="1:15" s="582" customFormat="1" ht="24.95" customHeight="1" x14ac:dyDescent="0.2">
      <c r="B28" s="826" t="s">
        <v>732</v>
      </c>
      <c r="C28" s="856">
        <v>133.30000000000001</v>
      </c>
      <c r="D28" s="856">
        <v>108.8</v>
      </c>
      <c r="E28" s="856">
        <v>110.8</v>
      </c>
      <c r="F28" s="856">
        <v>102</v>
      </c>
      <c r="G28" s="856">
        <v>105.41130254288821</v>
      </c>
      <c r="H28" s="856">
        <v>105</v>
      </c>
      <c r="I28" s="839" t="s">
        <v>894</v>
      </c>
    </row>
    <row r="29" spans="1:15" s="582" customFormat="1" ht="24.95" customHeight="1" x14ac:dyDescent="0.2">
      <c r="B29" s="826" t="s">
        <v>687</v>
      </c>
      <c r="C29" s="856">
        <v>77.099999999999994</v>
      </c>
      <c r="D29" s="856">
        <v>55.6</v>
      </c>
      <c r="E29" s="856">
        <v>67.099999999999994</v>
      </c>
      <c r="F29" s="856">
        <v>72</v>
      </c>
      <c r="G29" s="856">
        <v>83.373740514011388</v>
      </c>
      <c r="H29" s="856">
        <v>81</v>
      </c>
      <c r="I29" s="839" t="s">
        <v>824</v>
      </c>
    </row>
    <row r="30" spans="1:15" s="546" customFormat="1" ht="24.95" customHeight="1" x14ac:dyDescent="0.2">
      <c r="A30" s="582"/>
      <c r="B30" s="834" t="s">
        <v>850</v>
      </c>
      <c r="C30" s="852">
        <v>109.82402234636874</v>
      </c>
      <c r="D30" s="852">
        <v>93.966480446927378</v>
      </c>
      <c r="E30" s="852">
        <v>97.900279329608949</v>
      </c>
      <c r="F30" s="852">
        <v>92.519553072625698</v>
      </c>
      <c r="G30" s="852">
        <v>90.300939293483069</v>
      </c>
      <c r="H30" s="852">
        <v>87.505228178953317</v>
      </c>
      <c r="I30" s="838" t="s">
        <v>331</v>
      </c>
      <c r="J30" s="582"/>
      <c r="K30" s="582"/>
      <c r="L30" s="582"/>
      <c r="M30" s="582"/>
      <c r="N30" s="582"/>
      <c r="O30" s="582"/>
    </row>
    <row r="31" spans="1:15" s="582" customFormat="1" ht="24.95" customHeight="1" thickBot="1" x14ac:dyDescent="0.25">
      <c r="B31" s="695"/>
      <c r="C31" s="1529"/>
      <c r="D31" s="1529"/>
      <c r="E31" s="1529"/>
      <c r="F31" s="1529"/>
      <c r="G31" s="1529"/>
      <c r="H31" s="1529"/>
      <c r="I31" s="697"/>
    </row>
    <row r="32" spans="1:15" s="582" customFormat="1" ht="15" customHeight="1" thickTop="1" x14ac:dyDescent="0.2">
      <c r="B32" s="826"/>
      <c r="C32" s="856"/>
      <c r="D32" s="856"/>
      <c r="E32" s="856"/>
      <c r="F32" s="856"/>
      <c r="G32" s="856"/>
      <c r="H32" s="856"/>
      <c r="I32" s="839"/>
    </row>
    <row r="33" spans="2:15" s="833" customFormat="1" ht="24.95" customHeight="1" x14ac:dyDescent="0.2">
      <c r="B33" s="703" t="s">
        <v>891</v>
      </c>
      <c r="C33" s="1377"/>
      <c r="D33" s="1377"/>
      <c r="E33" s="1377"/>
      <c r="F33" s="1377"/>
      <c r="G33" s="1377"/>
      <c r="H33" s="1377"/>
      <c r="I33" s="837" t="s">
        <v>892</v>
      </c>
      <c r="J33" s="582"/>
      <c r="K33" s="582"/>
      <c r="L33" s="582"/>
      <c r="M33" s="582"/>
      <c r="N33" s="582"/>
      <c r="O33" s="582"/>
    </row>
    <row r="34" spans="2:15" s="582" customFormat="1" ht="15" customHeight="1" x14ac:dyDescent="0.2">
      <c r="B34" s="826"/>
      <c r="C34" s="856"/>
      <c r="D34" s="856"/>
      <c r="E34" s="856"/>
      <c r="F34" s="856"/>
      <c r="G34" s="856"/>
      <c r="H34" s="856"/>
      <c r="I34" s="839"/>
    </row>
    <row r="35" spans="2:15" s="582" customFormat="1" ht="24.95" customHeight="1" x14ac:dyDescent="0.2">
      <c r="B35" s="702" t="s">
        <v>889</v>
      </c>
      <c r="C35" s="842">
        <v>6458.3015079999996</v>
      </c>
      <c r="D35" s="842">
        <v>8920.4</v>
      </c>
      <c r="E35" s="842">
        <v>6942.7106968589997</v>
      </c>
      <c r="F35" s="842">
        <v>7562.2841741553893</v>
      </c>
      <c r="G35" s="842">
        <v>6193.5570816901109</v>
      </c>
      <c r="H35" s="842">
        <v>11205.292634455112</v>
      </c>
      <c r="I35" s="838" t="s">
        <v>689</v>
      </c>
    </row>
    <row r="36" spans="2:15" s="582" customFormat="1" ht="24.95" customHeight="1" x14ac:dyDescent="0.2">
      <c r="B36" s="826" t="s">
        <v>343</v>
      </c>
      <c r="C36" s="843">
        <v>2024.3</v>
      </c>
      <c r="D36" s="843">
        <v>2861.6</v>
      </c>
      <c r="E36" s="843">
        <v>1726.2</v>
      </c>
      <c r="F36" s="843">
        <v>1850.7401826387218</v>
      </c>
      <c r="G36" s="843">
        <v>1222.9882135061109</v>
      </c>
      <c r="H36" s="843">
        <v>3085.0971290398452</v>
      </c>
      <c r="I36" s="839" t="s">
        <v>344</v>
      </c>
    </row>
    <row r="37" spans="2:15" s="582" customFormat="1" ht="24.95" customHeight="1" x14ac:dyDescent="0.2">
      <c r="B37" s="826" t="s">
        <v>345</v>
      </c>
      <c r="C37" s="843">
        <v>600.1</v>
      </c>
      <c r="D37" s="843">
        <v>1614.9</v>
      </c>
      <c r="E37" s="843">
        <v>954.5</v>
      </c>
      <c r="F37" s="843">
        <v>990.05299151666668</v>
      </c>
      <c r="G37" s="843">
        <v>408.11021328000004</v>
      </c>
      <c r="H37" s="843">
        <v>3053.1244560599966</v>
      </c>
      <c r="I37" s="839" t="s">
        <v>346</v>
      </c>
    </row>
    <row r="38" spans="2:15" s="582" customFormat="1" ht="24.95" customHeight="1" x14ac:dyDescent="0.2">
      <c r="B38" s="826" t="s">
        <v>347</v>
      </c>
      <c r="C38" s="843">
        <v>67</v>
      </c>
      <c r="D38" s="843">
        <v>89.1</v>
      </c>
      <c r="E38" s="843">
        <v>79.347200000000001</v>
      </c>
      <c r="F38" s="843">
        <v>91.852999999999994</v>
      </c>
      <c r="G38" s="843">
        <v>101.349</v>
      </c>
      <c r="H38" s="843">
        <v>215.309</v>
      </c>
      <c r="I38" s="839" t="s">
        <v>348</v>
      </c>
    </row>
    <row r="39" spans="2:15" s="582" customFormat="1" ht="24.95" customHeight="1" x14ac:dyDescent="0.2">
      <c r="B39" s="826" t="s">
        <v>349</v>
      </c>
      <c r="C39" s="843">
        <v>74.8</v>
      </c>
      <c r="D39" s="843">
        <v>98.7</v>
      </c>
      <c r="E39" s="843">
        <v>113.459</v>
      </c>
      <c r="F39" s="843">
        <v>137.8527</v>
      </c>
      <c r="G39" s="843">
        <v>73.683300000000003</v>
      </c>
      <c r="H39" s="843">
        <v>100.65300000000001</v>
      </c>
      <c r="I39" s="839" t="s">
        <v>350</v>
      </c>
    </row>
    <row r="40" spans="2:15" s="582" customFormat="1" ht="24.95" customHeight="1" x14ac:dyDescent="0.2">
      <c r="B40" s="826" t="s">
        <v>351</v>
      </c>
      <c r="C40" s="843">
        <v>27.3</v>
      </c>
      <c r="D40" s="843">
        <v>53</v>
      </c>
      <c r="E40" s="843">
        <v>30.699000000000002</v>
      </c>
      <c r="F40" s="843">
        <v>41.332300000000004</v>
      </c>
      <c r="G40" s="843">
        <v>34.216999999999999</v>
      </c>
      <c r="H40" s="843">
        <v>52.418999999999997</v>
      </c>
      <c r="I40" s="839" t="s">
        <v>690</v>
      </c>
    </row>
    <row r="41" spans="2:15" s="582" customFormat="1" ht="24.95" customHeight="1" x14ac:dyDescent="0.2">
      <c r="B41" s="826" t="s">
        <v>352</v>
      </c>
      <c r="C41" s="843">
        <v>539.6</v>
      </c>
      <c r="D41" s="843">
        <v>505.2</v>
      </c>
      <c r="E41" s="843">
        <v>507.4</v>
      </c>
      <c r="F41" s="843">
        <v>562.41600000000005</v>
      </c>
      <c r="G41" s="843">
        <v>562.34199999999998</v>
      </c>
      <c r="H41" s="843">
        <v>635.51900000000001</v>
      </c>
      <c r="I41" s="839" t="s">
        <v>353</v>
      </c>
    </row>
    <row r="42" spans="2:15" s="582" customFormat="1" ht="24.95" customHeight="1" x14ac:dyDescent="0.2">
      <c r="B42" s="826" t="s">
        <v>354</v>
      </c>
      <c r="C42" s="843">
        <v>669</v>
      </c>
      <c r="D42" s="843">
        <v>722.6</v>
      </c>
      <c r="E42" s="843">
        <v>866.4</v>
      </c>
      <c r="F42" s="843">
        <v>1174.134</v>
      </c>
      <c r="G42" s="843">
        <v>1079.2349999999999</v>
      </c>
      <c r="H42" s="843">
        <v>1345.489</v>
      </c>
      <c r="I42" s="839" t="s">
        <v>355</v>
      </c>
    </row>
    <row r="43" spans="2:15" s="582" customFormat="1" ht="24.95" customHeight="1" x14ac:dyDescent="0.2">
      <c r="B43" s="826" t="s">
        <v>356</v>
      </c>
      <c r="C43" s="843">
        <v>75.900000000000006</v>
      </c>
      <c r="D43" s="843">
        <v>96.2</v>
      </c>
      <c r="E43" s="843">
        <v>79.099999999999994</v>
      </c>
      <c r="F43" s="843">
        <v>83.369</v>
      </c>
      <c r="G43" s="843">
        <v>73.921999999999997</v>
      </c>
      <c r="H43" s="843">
        <v>78.293999999999997</v>
      </c>
      <c r="I43" s="839" t="s">
        <v>714</v>
      </c>
    </row>
    <row r="44" spans="2:15" s="582" customFormat="1" ht="24.95" customHeight="1" x14ac:dyDescent="0.2">
      <c r="B44" s="826" t="s">
        <v>490</v>
      </c>
      <c r="C44" s="843">
        <v>162.4</v>
      </c>
      <c r="D44" s="843">
        <v>130.5</v>
      </c>
      <c r="E44" s="843">
        <v>40.700000000000003</v>
      </c>
      <c r="F44" s="843">
        <v>34.042000000000002</v>
      </c>
      <c r="G44" s="843">
        <v>79.7</v>
      </c>
      <c r="H44" s="843">
        <v>114.66500000000001</v>
      </c>
      <c r="I44" s="839" t="s">
        <v>895</v>
      </c>
    </row>
    <row r="45" spans="2:15" s="582" customFormat="1" ht="24.95" customHeight="1" x14ac:dyDescent="0.2">
      <c r="B45" s="826" t="s">
        <v>491</v>
      </c>
      <c r="C45" s="843">
        <v>14.7</v>
      </c>
      <c r="D45" s="843">
        <v>11.9</v>
      </c>
      <c r="E45" s="843">
        <v>8.3000000000000007</v>
      </c>
      <c r="F45" s="843">
        <v>14.089</v>
      </c>
      <c r="G45" s="843">
        <v>13.993</v>
      </c>
      <c r="H45" s="843">
        <v>13.292999999999999</v>
      </c>
      <c r="I45" s="839" t="s">
        <v>492</v>
      </c>
    </row>
    <row r="46" spans="2:15" s="582" customFormat="1" ht="24.95" customHeight="1" x14ac:dyDescent="0.2">
      <c r="B46" s="826" t="s">
        <v>493</v>
      </c>
      <c r="C46" s="843">
        <v>65.3</v>
      </c>
      <c r="D46" s="843">
        <v>29.3</v>
      </c>
      <c r="E46" s="843">
        <v>10.7</v>
      </c>
      <c r="F46" s="843">
        <v>17.838000000000001</v>
      </c>
      <c r="G46" s="843">
        <v>5.0579999999999998</v>
      </c>
      <c r="H46" s="843">
        <v>18.452000000000002</v>
      </c>
      <c r="I46" s="839" t="s">
        <v>494</v>
      </c>
    </row>
    <row r="47" spans="2:15" s="582" customFormat="1" ht="24.95" customHeight="1" x14ac:dyDescent="0.2">
      <c r="B47" s="826" t="s">
        <v>495</v>
      </c>
      <c r="C47" s="843">
        <v>17.899999999999999</v>
      </c>
      <c r="D47" s="843">
        <v>15.4</v>
      </c>
      <c r="E47" s="843">
        <v>19.899999999999999</v>
      </c>
      <c r="F47" s="843">
        <v>15.943</v>
      </c>
      <c r="G47" s="843">
        <v>16.992000000000001</v>
      </c>
      <c r="H47" s="843">
        <v>15.284000000000001</v>
      </c>
      <c r="I47" s="839" t="s">
        <v>896</v>
      </c>
    </row>
    <row r="48" spans="2:15" s="582" customFormat="1" ht="24.95" customHeight="1" x14ac:dyDescent="0.2">
      <c r="B48" s="826" t="s">
        <v>496</v>
      </c>
      <c r="C48" s="843">
        <v>392.21436</v>
      </c>
      <c r="D48" s="843">
        <v>913.3</v>
      </c>
      <c r="E48" s="843">
        <v>668.44099700900006</v>
      </c>
      <c r="F48" s="843">
        <v>849.91899999999998</v>
      </c>
      <c r="G48" s="843">
        <v>664.64299990400002</v>
      </c>
      <c r="H48" s="843">
        <v>844.31604935526912</v>
      </c>
      <c r="I48" s="839" t="s">
        <v>497</v>
      </c>
    </row>
    <row r="49" spans="2:15" s="582" customFormat="1" ht="24.95" customHeight="1" x14ac:dyDescent="0.2">
      <c r="B49" s="826" t="s">
        <v>498</v>
      </c>
      <c r="C49" s="843">
        <v>195.92951199999999</v>
      </c>
      <c r="D49" s="843">
        <v>181.7</v>
      </c>
      <c r="E49" s="843">
        <v>212.83416930000001</v>
      </c>
      <c r="F49" s="843">
        <v>239.33699999999999</v>
      </c>
      <c r="G49" s="843">
        <v>223.38339000000002</v>
      </c>
      <c r="H49" s="843">
        <v>252.006</v>
      </c>
      <c r="I49" s="839" t="s">
        <v>499</v>
      </c>
    </row>
    <row r="50" spans="2:15" s="582" customFormat="1" ht="24.95" customHeight="1" x14ac:dyDescent="0.2">
      <c r="B50" s="826" t="s">
        <v>500</v>
      </c>
      <c r="C50" s="843">
        <v>397.85763600000007</v>
      </c>
      <c r="D50" s="843">
        <v>307.2</v>
      </c>
      <c r="E50" s="843">
        <v>451.73033055000002</v>
      </c>
      <c r="F50" s="843">
        <v>308.98500000000001</v>
      </c>
      <c r="G50" s="843">
        <v>476.63496499999997</v>
      </c>
      <c r="H50" s="843">
        <v>286.56400000000002</v>
      </c>
      <c r="I50" s="839" t="s">
        <v>299</v>
      </c>
    </row>
    <row r="51" spans="2:15" s="582" customFormat="1" ht="24.95" customHeight="1" x14ac:dyDescent="0.2">
      <c r="B51" s="826" t="s">
        <v>300</v>
      </c>
      <c r="C51" s="843">
        <v>1134</v>
      </c>
      <c r="D51" s="843">
        <v>1289.8</v>
      </c>
      <c r="E51" s="843">
        <v>1173</v>
      </c>
      <c r="F51" s="843">
        <v>1150.3809999999999</v>
      </c>
      <c r="G51" s="843">
        <v>1157.306</v>
      </c>
      <c r="H51" s="843">
        <v>1094.808</v>
      </c>
      <c r="I51" s="839" t="s">
        <v>728</v>
      </c>
    </row>
    <row r="52" spans="2:15" s="582" customFormat="1" ht="15" customHeight="1" x14ac:dyDescent="0.2">
      <c r="B52" s="826"/>
      <c r="C52" s="843"/>
      <c r="D52" s="843"/>
      <c r="E52" s="843"/>
      <c r="F52" s="843"/>
      <c r="G52" s="843"/>
      <c r="H52" s="843"/>
      <c r="I52" s="839"/>
    </row>
    <row r="53" spans="2:15" s="546" customFormat="1" ht="24.95" customHeight="1" x14ac:dyDescent="0.2">
      <c r="B53" s="702" t="s">
        <v>890</v>
      </c>
      <c r="C53" s="842">
        <v>4572.9297999999999</v>
      </c>
      <c r="D53" s="842">
        <v>4031.4670000000001</v>
      </c>
      <c r="E53" s="842">
        <v>4141.8629999999994</v>
      </c>
      <c r="F53" s="842">
        <v>3966.1089099999999</v>
      </c>
      <c r="G53" s="842">
        <v>3972.4086327999999</v>
      </c>
      <c r="H53" s="842">
        <v>4257.2001048499997</v>
      </c>
      <c r="I53" s="838" t="s">
        <v>893</v>
      </c>
      <c r="J53" s="582"/>
      <c r="K53" s="582"/>
      <c r="L53" s="582"/>
      <c r="M53" s="582"/>
      <c r="N53" s="582"/>
      <c r="O53" s="582"/>
    </row>
    <row r="54" spans="2:15" s="582" customFormat="1" ht="24.95" customHeight="1" x14ac:dyDescent="0.2">
      <c r="B54" s="826" t="s">
        <v>1635</v>
      </c>
      <c r="C54" s="843">
        <v>19.341000000000001</v>
      </c>
      <c r="D54" s="843">
        <v>15.467000000000001</v>
      </c>
      <c r="E54" s="843">
        <v>15.863</v>
      </c>
      <c r="F54" s="843">
        <v>14.81</v>
      </c>
      <c r="G54" s="843">
        <v>14.743432800000001</v>
      </c>
      <c r="H54" s="843">
        <v>14.487535100000001</v>
      </c>
      <c r="I54" s="839" t="s">
        <v>1264</v>
      </c>
    </row>
    <row r="55" spans="2:15" s="582" customFormat="1" ht="24.95" customHeight="1" x14ac:dyDescent="0.2">
      <c r="B55" s="826" t="s">
        <v>729</v>
      </c>
      <c r="C55" s="843">
        <v>2242.4559999999997</v>
      </c>
      <c r="D55" s="843">
        <v>2038</v>
      </c>
      <c r="E55" s="843">
        <v>2137</v>
      </c>
      <c r="F55" s="843">
        <v>2077.29891</v>
      </c>
      <c r="G55" s="843">
        <v>2185.395</v>
      </c>
      <c r="H55" s="843">
        <v>2457.6104222499998</v>
      </c>
      <c r="I55" s="841" t="s">
        <v>897</v>
      </c>
    </row>
    <row r="56" spans="2:15" s="582" customFormat="1" ht="24.95" customHeight="1" x14ac:dyDescent="0.2">
      <c r="B56" s="826" t="s">
        <v>1634</v>
      </c>
      <c r="C56" s="843">
        <v>2311.1328000000003</v>
      </c>
      <c r="D56" s="843">
        <v>1978</v>
      </c>
      <c r="E56" s="843">
        <v>1989</v>
      </c>
      <c r="F56" s="843">
        <v>1874</v>
      </c>
      <c r="G56" s="843">
        <v>1772.2701999999999</v>
      </c>
      <c r="H56" s="843">
        <v>1785.1021475</v>
      </c>
      <c r="I56" s="839" t="s">
        <v>1633</v>
      </c>
    </row>
    <row r="57" spans="2:15" s="354" customFormat="1" ht="24.95" customHeight="1" thickBot="1" x14ac:dyDescent="0.75">
      <c r="B57" s="696"/>
      <c r="C57" s="693"/>
      <c r="D57" s="694"/>
      <c r="E57" s="694"/>
      <c r="F57" s="694"/>
      <c r="G57" s="694"/>
      <c r="H57" s="1509"/>
      <c r="I57" s="698"/>
      <c r="J57" s="582"/>
      <c r="K57" s="582"/>
      <c r="L57" s="582"/>
      <c r="M57" s="582"/>
      <c r="N57" s="582"/>
      <c r="O57" s="582"/>
    </row>
    <row r="58" spans="2:15" ht="9" customHeight="1" thickTop="1" x14ac:dyDescent="0.35">
      <c r="J58" s="582"/>
      <c r="K58" s="582"/>
      <c r="L58" s="582"/>
      <c r="M58" s="582"/>
      <c r="N58" s="582"/>
      <c r="O58" s="582"/>
    </row>
    <row r="59" spans="2:15" s="412" customFormat="1" ht="18.75" customHeight="1" x14ac:dyDescent="0.5">
      <c r="B59" s="330" t="s">
        <v>1747</v>
      </c>
      <c r="I59" s="351" t="s">
        <v>1748</v>
      </c>
    </row>
    <row r="60" spans="2:15" ht="22.5" x14ac:dyDescent="0.5">
      <c r="B60" s="352" t="s">
        <v>1945</v>
      </c>
      <c r="I60" s="351" t="s">
        <v>1946</v>
      </c>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Roman,Regular"&amp;20- 61-</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6"/>
  <dimension ref="B1:W55"/>
  <sheetViews>
    <sheetView rightToLeft="1" view="pageBreakPreview" zoomScale="50" zoomScaleNormal="50" zoomScaleSheetLayoutView="50" workbookViewId="0"/>
  </sheetViews>
  <sheetFormatPr defaultRowHeight="15" x14ac:dyDescent="0.35"/>
  <cols>
    <col min="1" max="1" width="9.140625" style="47"/>
    <col min="2" max="2" width="54.42578125" style="47" customWidth="1"/>
    <col min="3" max="3" width="15.5703125" style="47" customWidth="1"/>
    <col min="4" max="9" width="15" style="47" customWidth="1"/>
    <col min="10" max="10" width="56.140625" style="47" customWidth="1"/>
    <col min="11" max="11" width="9.140625" style="47"/>
    <col min="12" max="12" width="9.28515625" style="47" bestFit="1" customWidth="1"/>
    <col min="13" max="13" width="9.7109375" style="47" bestFit="1" customWidth="1"/>
    <col min="14" max="14" width="9" style="47" bestFit="1" customWidth="1"/>
    <col min="15" max="16384" width="9.140625" style="47"/>
  </cols>
  <sheetData>
    <row r="1" spans="2:23" s="75" customFormat="1" ht="19.5" customHeight="1" x14ac:dyDescent="0.65">
      <c r="C1" s="74"/>
      <c r="D1" s="74"/>
      <c r="E1" s="74"/>
      <c r="F1" s="74"/>
      <c r="G1" s="74"/>
      <c r="H1" s="74"/>
      <c r="I1" s="74"/>
      <c r="J1" s="74"/>
      <c r="K1" s="74"/>
      <c r="L1" s="74"/>
      <c r="M1" s="74"/>
      <c r="N1" s="74"/>
      <c r="O1" s="74"/>
      <c r="P1" s="74"/>
      <c r="Q1" s="74"/>
      <c r="R1" s="74"/>
      <c r="S1" s="74"/>
      <c r="T1" s="74"/>
      <c r="U1" s="74"/>
      <c r="V1" s="74"/>
      <c r="W1" s="74"/>
    </row>
    <row r="2" spans="2:23" s="75" customFormat="1" ht="19.5" customHeight="1" x14ac:dyDescent="0.65">
      <c r="B2" s="74"/>
      <c r="C2" s="74"/>
      <c r="D2" s="74"/>
      <c r="E2" s="74"/>
      <c r="F2" s="74"/>
      <c r="G2" s="74"/>
      <c r="H2" s="74"/>
      <c r="I2" s="74"/>
      <c r="J2" s="74"/>
      <c r="K2" s="74"/>
      <c r="L2" s="74"/>
      <c r="M2" s="74"/>
      <c r="N2" s="74"/>
      <c r="O2" s="74"/>
      <c r="P2" s="74"/>
      <c r="Q2" s="74"/>
      <c r="R2" s="74"/>
      <c r="S2" s="74"/>
      <c r="T2" s="74"/>
      <c r="U2" s="74"/>
      <c r="V2" s="74"/>
    </row>
    <row r="3" spans="2:23" ht="29.25" customHeight="1" x14ac:dyDescent="0.85">
      <c r="B3" s="1749" t="s">
        <v>1868</v>
      </c>
      <c r="C3" s="1750"/>
      <c r="D3" s="1750"/>
      <c r="E3" s="1750"/>
      <c r="F3" s="1750"/>
      <c r="G3" s="1750"/>
      <c r="H3" s="1750"/>
      <c r="I3" s="1750"/>
      <c r="J3" s="1750"/>
    </row>
    <row r="4" spans="2:23" ht="14.25" customHeight="1" x14ac:dyDescent="0.85">
      <c r="B4" s="691"/>
      <c r="C4" s="668"/>
      <c r="D4" s="463"/>
      <c r="E4" s="463"/>
      <c r="F4" s="463"/>
      <c r="G4" s="463"/>
      <c r="H4" s="463"/>
      <c r="I4" s="463"/>
      <c r="J4" s="463"/>
    </row>
    <row r="5" spans="2:23" ht="29.25" customHeight="1" x14ac:dyDescent="0.85">
      <c r="B5" s="1970" t="s">
        <v>1869</v>
      </c>
      <c r="C5" s="1750"/>
      <c r="D5" s="1750"/>
      <c r="E5" s="1750"/>
      <c r="F5" s="1750"/>
      <c r="G5" s="1750"/>
      <c r="H5" s="1750"/>
      <c r="I5" s="1750"/>
      <c r="J5" s="1750"/>
    </row>
    <row r="6" spans="2:23" s="5" customFormat="1" ht="19.5" customHeight="1" x14ac:dyDescent="0.65">
      <c r="D6" s="2"/>
      <c r="E6" s="2"/>
      <c r="F6" s="2"/>
      <c r="G6" s="2"/>
      <c r="H6" s="2"/>
      <c r="I6" s="2"/>
      <c r="J6" s="2"/>
      <c r="K6" s="2"/>
      <c r="L6" s="2"/>
      <c r="M6" s="2"/>
      <c r="N6" s="2"/>
      <c r="O6" s="2"/>
      <c r="P6" s="2"/>
      <c r="Q6" s="2"/>
      <c r="R6" s="2"/>
      <c r="S6" s="2"/>
      <c r="T6" s="2"/>
      <c r="U6" s="2"/>
    </row>
    <row r="7" spans="2:23" ht="22.5" x14ac:dyDescent="0.5">
      <c r="B7" s="709" t="s">
        <v>1763</v>
      </c>
      <c r="C7" s="98"/>
      <c r="D7" s="99"/>
      <c r="E7" s="99"/>
      <c r="F7" s="99"/>
      <c r="G7" s="99"/>
      <c r="H7" s="99"/>
      <c r="I7" s="99"/>
      <c r="J7" s="713" t="s">
        <v>1763</v>
      </c>
      <c r="N7" s="99"/>
    </row>
    <row r="8" spans="2:23" s="5" customFormat="1" ht="19.5" customHeight="1" thickBot="1" x14ac:dyDescent="0.7">
      <c r="D8" s="2"/>
      <c r="E8" s="2"/>
      <c r="F8" s="2"/>
      <c r="G8" s="2"/>
      <c r="H8" s="2"/>
      <c r="I8" s="2"/>
      <c r="J8" s="2"/>
      <c r="K8" s="2"/>
      <c r="L8" s="2"/>
      <c r="M8" s="2"/>
      <c r="N8" s="2"/>
      <c r="O8" s="2"/>
      <c r="P8" s="2"/>
      <c r="Q8" s="2"/>
      <c r="R8" s="2"/>
      <c r="S8" s="2"/>
      <c r="T8" s="2"/>
      <c r="U8" s="2"/>
    </row>
    <row r="9" spans="2:23" s="254" customFormat="1" ht="24.95" customHeight="1" thickTop="1" x14ac:dyDescent="0.7">
      <c r="B9" s="1930" t="s">
        <v>883</v>
      </c>
      <c r="C9" s="226"/>
      <c r="D9" s="1736">
        <v>2014</v>
      </c>
      <c r="E9" s="1736">
        <v>2015</v>
      </c>
      <c r="F9" s="1736">
        <v>2016</v>
      </c>
      <c r="G9" s="1736">
        <v>2017</v>
      </c>
      <c r="H9" s="1736">
        <v>2018</v>
      </c>
      <c r="I9" s="1736">
        <v>2019</v>
      </c>
      <c r="J9" s="1933" t="s">
        <v>882</v>
      </c>
      <c r="L9" s="1969"/>
      <c r="M9" s="1969"/>
      <c r="N9" s="1969"/>
    </row>
    <row r="10" spans="2:23" s="254" customFormat="1" ht="24.95" customHeight="1" x14ac:dyDescent="0.7">
      <c r="B10" s="1931"/>
      <c r="C10" s="1606" t="s">
        <v>307</v>
      </c>
      <c r="D10" s="1737"/>
      <c r="E10" s="1737"/>
      <c r="F10" s="1737"/>
      <c r="G10" s="1737"/>
      <c r="H10" s="1737"/>
      <c r="I10" s="1737"/>
      <c r="J10" s="1962"/>
      <c r="L10" s="1969"/>
      <c r="M10" s="1969"/>
      <c r="N10" s="1969"/>
    </row>
    <row r="11" spans="2:23" s="254" customFormat="1" ht="24.95" customHeight="1" x14ac:dyDescent="0.7">
      <c r="B11" s="1932"/>
      <c r="C11" s="1644" t="s">
        <v>308</v>
      </c>
      <c r="D11" s="1738"/>
      <c r="E11" s="1738"/>
      <c r="F11" s="1738"/>
      <c r="G11" s="1738"/>
      <c r="H11" s="1738"/>
      <c r="I11" s="1738"/>
      <c r="J11" s="1963"/>
      <c r="M11" s="253"/>
    </row>
    <row r="12" spans="2:23" s="254" customFormat="1" ht="17.25" customHeight="1" x14ac:dyDescent="0.7">
      <c r="B12" s="339"/>
      <c r="C12" s="1607"/>
      <c r="D12" s="554"/>
      <c r="E12" s="554"/>
      <c r="F12" s="554"/>
      <c r="G12" s="554"/>
      <c r="H12" s="554"/>
      <c r="I12" s="554"/>
      <c r="J12" s="1409"/>
    </row>
    <row r="13" spans="2:23" s="355" customFormat="1" ht="37.5" customHeight="1" x14ac:dyDescent="0.2">
      <c r="B13" s="449" t="s">
        <v>510</v>
      </c>
      <c r="C13" s="1608">
        <v>60.743463881052485</v>
      </c>
      <c r="D13" s="1197">
        <v>4</v>
      </c>
      <c r="E13" s="1197">
        <v>3</v>
      </c>
      <c r="F13" s="1197">
        <v>2</v>
      </c>
      <c r="G13" s="1197">
        <v>3</v>
      </c>
      <c r="H13" s="1197">
        <v>4</v>
      </c>
      <c r="I13" s="1197">
        <v>4</v>
      </c>
      <c r="J13" s="701" t="s">
        <v>782</v>
      </c>
      <c r="M13" s="358"/>
      <c r="O13" s="928"/>
      <c r="P13" s="928"/>
      <c r="Q13" s="928"/>
      <c r="R13" s="1510"/>
      <c r="S13" s="1510"/>
      <c r="T13" s="1510"/>
    </row>
    <row r="14" spans="2:23" s="360" customFormat="1" ht="17.25" customHeight="1" x14ac:dyDescent="0.2">
      <c r="B14" s="449"/>
      <c r="C14" s="1608"/>
      <c r="D14" s="1197"/>
      <c r="E14" s="1197"/>
      <c r="F14" s="1197"/>
      <c r="G14" s="1197"/>
      <c r="H14" s="1197"/>
      <c r="I14" s="1197"/>
      <c r="J14" s="701"/>
      <c r="M14" s="821"/>
      <c r="O14" s="928"/>
      <c r="P14" s="928"/>
      <c r="Q14" s="928"/>
      <c r="R14" s="1510"/>
      <c r="S14" s="1510"/>
      <c r="T14" s="1510"/>
    </row>
    <row r="15" spans="2:23" s="355" customFormat="1" ht="37.5" customHeight="1" x14ac:dyDescent="0.2">
      <c r="B15" s="449" t="s">
        <v>783</v>
      </c>
      <c r="C15" s="1608">
        <v>33.816162877946333</v>
      </c>
      <c r="D15" s="1197">
        <v>30</v>
      </c>
      <c r="E15" s="1197">
        <v>30</v>
      </c>
      <c r="F15" s="1197">
        <v>28</v>
      </c>
      <c r="G15" s="1197">
        <v>26</v>
      </c>
      <c r="H15" s="1197">
        <v>25</v>
      </c>
      <c r="I15" s="1197">
        <v>27</v>
      </c>
      <c r="J15" s="701" t="s">
        <v>167</v>
      </c>
      <c r="M15" s="358"/>
      <c r="O15" s="928"/>
      <c r="P15" s="928"/>
      <c r="Q15" s="928"/>
      <c r="R15" s="1510"/>
      <c r="S15" s="1510"/>
      <c r="T15" s="1510"/>
    </row>
    <row r="16" spans="2:23" s="360" customFormat="1" ht="37.5" customHeight="1" x14ac:dyDescent="0.2">
      <c r="B16" s="608" t="s">
        <v>168</v>
      </c>
      <c r="C16" s="1227">
        <v>5.7478443487774511</v>
      </c>
      <c r="D16" s="1259">
        <v>51</v>
      </c>
      <c r="E16" s="1259">
        <v>38</v>
      </c>
      <c r="F16" s="1259">
        <v>45</v>
      </c>
      <c r="G16" s="1259">
        <v>40</v>
      </c>
      <c r="H16" s="1259">
        <v>48</v>
      </c>
      <c r="I16" s="1259">
        <v>41</v>
      </c>
      <c r="J16" s="828" t="s">
        <v>681</v>
      </c>
      <c r="O16" s="928"/>
      <c r="P16" s="928"/>
      <c r="Q16" s="928"/>
      <c r="R16" s="1510"/>
      <c r="S16" s="1510"/>
      <c r="T16" s="1510"/>
    </row>
    <row r="17" spans="2:20" s="360" customFormat="1" ht="37.5" customHeight="1" x14ac:dyDescent="0.2">
      <c r="B17" s="608" t="s">
        <v>169</v>
      </c>
      <c r="C17" s="1227">
        <v>2.116038380442574</v>
      </c>
      <c r="D17" s="1259">
        <v>38</v>
      </c>
      <c r="E17" s="1259">
        <v>38</v>
      </c>
      <c r="F17" s="1259">
        <v>42</v>
      </c>
      <c r="G17" s="1259">
        <v>38</v>
      </c>
      <c r="H17" s="1259">
        <v>28</v>
      </c>
      <c r="I17" s="1259">
        <v>30</v>
      </c>
      <c r="J17" s="828" t="s">
        <v>492</v>
      </c>
      <c r="O17" s="928"/>
      <c r="P17" s="928"/>
      <c r="Q17" s="928"/>
      <c r="R17" s="1510"/>
      <c r="S17" s="1510"/>
      <c r="T17" s="1510"/>
    </row>
    <row r="18" spans="2:20" s="360" customFormat="1" ht="37.5" customHeight="1" x14ac:dyDescent="0.2">
      <c r="B18" s="608" t="s">
        <v>170</v>
      </c>
      <c r="C18" s="1227">
        <v>2.5970514631600565</v>
      </c>
      <c r="D18" s="1259">
        <v>8</v>
      </c>
      <c r="E18" s="1259">
        <v>6</v>
      </c>
      <c r="F18" s="1259">
        <v>11</v>
      </c>
      <c r="G18" s="1259">
        <v>15</v>
      </c>
      <c r="H18" s="1259">
        <v>16</v>
      </c>
      <c r="I18" s="1259">
        <v>15</v>
      </c>
      <c r="J18" s="828" t="s">
        <v>171</v>
      </c>
      <c r="O18" s="928"/>
      <c r="P18" s="928"/>
      <c r="Q18" s="928"/>
      <c r="R18" s="1510"/>
      <c r="S18" s="1510"/>
      <c r="T18" s="1510"/>
    </row>
    <row r="19" spans="2:20" s="360" customFormat="1" ht="37.5" customHeight="1" x14ac:dyDescent="0.2">
      <c r="B19" s="608" t="s">
        <v>52</v>
      </c>
      <c r="C19" s="1227">
        <v>0.16704463046877291</v>
      </c>
      <c r="D19" s="1259">
        <v>53</v>
      </c>
      <c r="E19" s="1259">
        <v>24</v>
      </c>
      <c r="F19" s="1259">
        <v>21</v>
      </c>
      <c r="G19" s="1259">
        <v>25</v>
      </c>
      <c r="H19" s="1259">
        <v>33</v>
      </c>
      <c r="I19" s="1259">
        <v>57</v>
      </c>
      <c r="J19" s="828" t="s">
        <v>506</v>
      </c>
      <c r="O19" s="928"/>
      <c r="P19" s="928"/>
      <c r="Q19" s="928"/>
      <c r="R19" s="1510"/>
      <c r="S19" s="1510"/>
      <c r="T19" s="1510"/>
    </row>
    <row r="20" spans="2:20" s="360" customFormat="1" ht="37.5" customHeight="1" x14ac:dyDescent="0.2">
      <c r="B20" s="608" t="s">
        <v>82</v>
      </c>
      <c r="C20" s="1227">
        <v>9.8088942358074943E-2</v>
      </c>
      <c r="D20" s="1259">
        <v>34</v>
      </c>
      <c r="E20" s="1259">
        <v>34</v>
      </c>
      <c r="F20" s="1259">
        <v>54</v>
      </c>
      <c r="G20" s="1259">
        <v>64</v>
      </c>
      <c r="H20" s="1259">
        <v>71</v>
      </c>
      <c r="I20" s="1259">
        <v>68</v>
      </c>
      <c r="J20" s="828" t="s">
        <v>898</v>
      </c>
      <c r="O20" s="928"/>
      <c r="P20" s="928"/>
      <c r="Q20" s="928"/>
      <c r="R20" s="1510"/>
      <c r="S20" s="1510"/>
      <c r="T20" s="1510"/>
    </row>
    <row r="21" spans="2:20" s="360" customFormat="1" ht="37.5" customHeight="1" x14ac:dyDescent="0.2">
      <c r="B21" s="608" t="s">
        <v>83</v>
      </c>
      <c r="C21" s="1227">
        <v>2.3055093289291118E-2</v>
      </c>
      <c r="D21" s="1259">
        <v>37</v>
      </c>
      <c r="E21" s="1259">
        <v>15</v>
      </c>
      <c r="F21" s="1259">
        <v>20</v>
      </c>
      <c r="G21" s="1259">
        <v>29</v>
      </c>
      <c r="H21" s="1259">
        <v>22</v>
      </c>
      <c r="I21" s="1259">
        <v>19</v>
      </c>
      <c r="J21" s="828" t="s">
        <v>505</v>
      </c>
      <c r="O21" s="928"/>
      <c r="P21" s="928"/>
      <c r="Q21" s="928"/>
      <c r="R21" s="1510"/>
      <c r="S21" s="1510"/>
      <c r="T21" s="1510"/>
    </row>
    <row r="22" spans="2:20" s="360" customFormat="1" ht="37.5" customHeight="1" x14ac:dyDescent="0.2">
      <c r="B22" s="608" t="s">
        <v>84</v>
      </c>
      <c r="C22" s="1227">
        <v>6.2248751881086015E-2</v>
      </c>
      <c r="D22" s="1259">
        <v>71</v>
      </c>
      <c r="E22" s="1259">
        <v>131</v>
      </c>
      <c r="F22" s="1259">
        <v>105</v>
      </c>
      <c r="G22" s="1259">
        <v>156</v>
      </c>
      <c r="H22" s="1259">
        <v>78</v>
      </c>
      <c r="I22" s="1259">
        <v>232</v>
      </c>
      <c r="J22" s="828" t="s">
        <v>85</v>
      </c>
      <c r="O22" s="928"/>
      <c r="P22" s="928"/>
      <c r="Q22" s="928"/>
      <c r="R22" s="1510"/>
      <c r="S22" s="1510"/>
      <c r="T22" s="1510"/>
    </row>
    <row r="23" spans="2:20" s="360" customFormat="1" ht="37.5" customHeight="1" x14ac:dyDescent="0.2">
      <c r="B23" s="608" t="s">
        <v>86</v>
      </c>
      <c r="C23" s="1227">
        <v>18.304905704668446</v>
      </c>
      <c r="D23" s="1259">
        <v>27</v>
      </c>
      <c r="E23" s="1259">
        <v>31</v>
      </c>
      <c r="F23" s="1259">
        <v>27</v>
      </c>
      <c r="G23" s="1259">
        <v>24</v>
      </c>
      <c r="H23" s="1259">
        <v>22</v>
      </c>
      <c r="I23" s="1259">
        <v>25</v>
      </c>
      <c r="J23" s="828" t="s">
        <v>357</v>
      </c>
      <c r="O23" s="928"/>
      <c r="P23" s="928"/>
      <c r="Q23" s="928"/>
      <c r="R23" s="1510"/>
      <c r="S23" s="1510"/>
      <c r="T23" s="1510"/>
    </row>
    <row r="24" spans="2:20" s="360" customFormat="1" ht="37.5" customHeight="1" x14ac:dyDescent="0.2">
      <c r="B24" s="608" t="s">
        <v>358</v>
      </c>
      <c r="C24" s="1227">
        <v>1.209973214173433</v>
      </c>
      <c r="D24" s="1259">
        <v>31</v>
      </c>
      <c r="E24" s="1259">
        <v>29</v>
      </c>
      <c r="F24" s="1259">
        <v>14</v>
      </c>
      <c r="G24" s="1259">
        <v>18</v>
      </c>
      <c r="H24" s="1259">
        <v>23</v>
      </c>
      <c r="I24" s="1259">
        <v>18</v>
      </c>
      <c r="J24" s="828" t="s">
        <v>359</v>
      </c>
      <c r="O24" s="928"/>
      <c r="P24" s="928"/>
      <c r="Q24" s="928"/>
      <c r="R24" s="1510"/>
      <c r="S24" s="1510"/>
      <c r="T24" s="1510"/>
    </row>
    <row r="25" spans="2:20" s="360" customFormat="1" ht="37.5" customHeight="1" x14ac:dyDescent="0.2">
      <c r="B25" s="608" t="s">
        <v>79</v>
      </c>
      <c r="C25" s="1227">
        <v>0.16515830465419457</v>
      </c>
      <c r="D25" s="1259">
        <v>4</v>
      </c>
      <c r="E25" s="1259">
        <v>0</v>
      </c>
      <c r="F25" s="1259">
        <v>1</v>
      </c>
      <c r="G25" s="1259">
        <v>1</v>
      </c>
      <c r="H25" s="1259">
        <v>2</v>
      </c>
      <c r="I25" s="1259">
        <v>3</v>
      </c>
      <c r="J25" s="828" t="s">
        <v>80</v>
      </c>
      <c r="O25" s="928"/>
      <c r="P25" s="928"/>
      <c r="Q25" s="928"/>
      <c r="R25" s="1510"/>
      <c r="S25" s="1510"/>
      <c r="T25" s="1510"/>
    </row>
    <row r="26" spans="2:20" s="360" customFormat="1" ht="37.5" customHeight="1" x14ac:dyDescent="0.2">
      <c r="B26" s="608" t="s">
        <v>81</v>
      </c>
      <c r="C26" s="1227">
        <v>1.5799026655879678</v>
      </c>
      <c r="D26" s="1259">
        <v>36</v>
      </c>
      <c r="E26" s="1259">
        <v>29</v>
      </c>
      <c r="F26" s="1259">
        <v>30</v>
      </c>
      <c r="G26" s="1259">
        <v>29</v>
      </c>
      <c r="H26" s="1259">
        <v>29</v>
      </c>
      <c r="I26" s="1259">
        <v>33</v>
      </c>
      <c r="J26" s="828" t="s">
        <v>1270</v>
      </c>
      <c r="O26" s="928"/>
      <c r="P26" s="928"/>
      <c r="Q26" s="928"/>
      <c r="R26" s="1510"/>
      <c r="S26" s="1510"/>
      <c r="T26" s="1510"/>
    </row>
    <row r="27" spans="2:20" s="360" customFormat="1" ht="37.5" customHeight="1" x14ac:dyDescent="0.2">
      <c r="B27" s="608" t="s">
        <v>531</v>
      </c>
      <c r="C27" s="1227">
        <v>0.42798636815211333</v>
      </c>
      <c r="D27" s="1259">
        <v>2</v>
      </c>
      <c r="E27" s="1259">
        <v>1</v>
      </c>
      <c r="F27" s="1259">
        <v>1</v>
      </c>
      <c r="G27" s="1259">
        <v>28</v>
      </c>
      <c r="H27" s="1259">
        <v>42</v>
      </c>
      <c r="I27" s="1259">
        <v>42</v>
      </c>
      <c r="J27" s="828" t="s">
        <v>504</v>
      </c>
      <c r="O27" s="928"/>
      <c r="P27" s="928"/>
      <c r="Q27" s="928"/>
      <c r="R27" s="1510"/>
      <c r="S27" s="1510"/>
      <c r="T27" s="1510"/>
    </row>
    <row r="28" spans="2:20" s="360" customFormat="1" ht="37.5" customHeight="1" x14ac:dyDescent="0.2">
      <c r="B28" s="608" t="s">
        <v>329</v>
      </c>
      <c r="C28" s="1227">
        <v>6.3506302424138267E-2</v>
      </c>
      <c r="D28" s="1259">
        <v>0</v>
      </c>
      <c r="E28" s="1259">
        <v>259</v>
      </c>
      <c r="F28" s="1259">
        <v>128</v>
      </c>
      <c r="G28" s="1259">
        <v>81</v>
      </c>
      <c r="H28" s="1259">
        <v>178</v>
      </c>
      <c r="I28" s="1259">
        <v>108</v>
      </c>
      <c r="J28" s="828" t="s">
        <v>125</v>
      </c>
      <c r="O28" s="928"/>
      <c r="P28" s="928"/>
      <c r="Q28" s="928"/>
      <c r="R28" s="1510"/>
      <c r="S28" s="1510"/>
      <c r="T28" s="1510"/>
    </row>
    <row r="29" spans="2:20" s="360" customFormat="1" ht="37.5" customHeight="1" x14ac:dyDescent="0.2">
      <c r="B29" s="608" t="s">
        <v>532</v>
      </c>
      <c r="C29" s="1227">
        <v>0.31962742969244506</v>
      </c>
      <c r="D29" s="1259">
        <v>27</v>
      </c>
      <c r="E29" s="1259">
        <v>0</v>
      </c>
      <c r="F29" s="1259">
        <v>0</v>
      </c>
      <c r="G29" s="1259">
        <v>0</v>
      </c>
      <c r="H29" s="1259">
        <v>7</v>
      </c>
      <c r="I29" s="1259">
        <v>20</v>
      </c>
      <c r="J29" s="828" t="s">
        <v>533</v>
      </c>
      <c r="O29" s="928"/>
      <c r="P29" s="928"/>
      <c r="Q29" s="928"/>
      <c r="R29" s="1510"/>
      <c r="S29" s="1510"/>
      <c r="T29" s="1510"/>
    </row>
    <row r="30" spans="2:20" s="360" customFormat="1" ht="37.5" customHeight="1" x14ac:dyDescent="0.2">
      <c r="B30" s="608" t="s">
        <v>534</v>
      </c>
      <c r="C30" s="1227">
        <v>0.41226698636396025</v>
      </c>
      <c r="D30" s="1259">
        <v>24</v>
      </c>
      <c r="E30" s="1259">
        <v>32</v>
      </c>
      <c r="F30" s="1259">
        <v>24</v>
      </c>
      <c r="G30" s="1259">
        <v>32</v>
      </c>
      <c r="H30" s="1259">
        <v>38</v>
      </c>
      <c r="I30" s="1259">
        <v>38</v>
      </c>
      <c r="J30" s="828" t="s">
        <v>535</v>
      </c>
      <c r="O30" s="928"/>
      <c r="P30" s="928"/>
      <c r="Q30" s="928"/>
      <c r="R30" s="1510"/>
      <c r="S30" s="1510"/>
      <c r="T30" s="1510"/>
    </row>
    <row r="31" spans="2:20" s="360" customFormat="1" ht="37.5" customHeight="1" x14ac:dyDescent="0.2">
      <c r="B31" s="608" t="s">
        <v>536</v>
      </c>
      <c r="C31" s="1227">
        <v>0.48164185798900905</v>
      </c>
      <c r="D31" s="1259">
        <v>1</v>
      </c>
      <c r="E31" s="1259">
        <v>2</v>
      </c>
      <c r="F31" s="1259">
        <v>14</v>
      </c>
      <c r="G31" s="1259">
        <v>18</v>
      </c>
      <c r="H31" s="1259">
        <v>0</v>
      </c>
      <c r="I31" s="1259">
        <v>16</v>
      </c>
      <c r="J31" s="828" t="s">
        <v>899</v>
      </c>
      <c r="O31" s="928"/>
      <c r="P31" s="928"/>
      <c r="Q31" s="928"/>
      <c r="R31" s="1510"/>
      <c r="S31" s="1510"/>
      <c r="T31" s="1510"/>
    </row>
    <row r="32" spans="2:20" s="360" customFormat="1" ht="37.5" customHeight="1" x14ac:dyDescent="0.2">
      <c r="B32" s="608" t="s">
        <v>537</v>
      </c>
      <c r="C32" s="1227">
        <v>3.9822433863321023E-2</v>
      </c>
      <c r="D32" s="1259">
        <v>67</v>
      </c>
      <c r="E32" s="1259">
        <v>130</v>
      </c>
      <c r="F32" s="1259">
        <v>107</v>
      </c>
      <c r="G32" s="1259">
        <v>138</v>
      </c>
      <c r="H32" s="1259">
        <v>203</v>
      </c>
      <c r="I32" s="1259">
        <v>184</v>
      </c>
      <c r="J32" s="828" t="s">
        <v>1271</v>
      </c>
      <c r="O32" s="928"/>
      <c r="P32" s="928"/>
      <c r="Q32" s="928"/>
      <c r="R32" s="1510"/>
      <c r="S32" s="1510"/>
      <c r="T32" s="1510"/>
    </row>
    <row r="33" spans="2:20" s="360" customFormat="1" ht="17.25" customHeight="1" x14ac:dyDescent="0.2">
      <c r="B33" s="449"/>
      <c r="C33" s="1608"/>
      <c r="D33" s="1197"/>
      <c r="E33" s="1197"/>
      <c r="F33" s="1197"/>
      <c r="G33" s="1197"/>
      <c r="H33" s="1197"/>
      <c r="I33" s="1197"/>
      <c r="J33" s="701"/>
      <c r="M33" s="821"/>
      <c r="O33" s="928"/>
      <c r="P33" s="928"/>
      <c r="Q33" s="928"/>
      <c r="R33" s="1510"/>
      <c r="S33" s="1510"/>
      <c r="T33" s="1510"/>
    </row>
    <row r="34" spans="2:20" s="355" customFormat="1" ht="37.5" customHeight="1" x14ac:dyDescent="0.2">
      <c r="B34" s="449" t="s">
        <v>538</v>
      </c>
      <c r="C34" s="1608">
        <v>5.4403732410011774</v>
      </c>
      <c r="D34" s="947">
        <v>66</v>
      </c>
      <c r="E34" s="947">
        <v>45</v>
      </c>
      <c r="F34" s="947">
        <v>42</v>
      </c>
      <c r="G34" s="947">
        <v>47</v>
      </c>
      <c r="H34" s="947">
        <v>60</v>
      </c>
      <c r="I34" s="947">
        <v>62</v>
      </c>
      <c r="J34" s="701" t="s">
        <v>905</v>
      </c>
      <c r="M34" s="358"/>
      <c r="O34" s="928"/>
      <c r="P34" s="928"/>
      <c r="Q34" s="928"/>
      <c r="R34" s="1510"/>
      <c r="S34" s="1510"/>
      <c r="T34" s="1510"/>
    </row>
    <row r="35" spans="2:20" s="360" customFormat="1" ht="37.5" customHeight="1" x14ac:dyDescent="0.2">
      <c r="B35" s="608" t="s">
        <v>900</v>
      </c>
      <c r="C35" s="1227">
        <v>4.7732426779119628</v>
      </c>
      <c r="D35" s="831">
        <v>64</v>
      </c>
      <c r="E35" s="831">
        <v>43</v>
      </c>
      <c r="F35" s="831">
        <v>41</v>
      </c>
      <c r="G35" s="831">
        <v>46</v>
      </c>
      <c r="H35" s="831">
        <v>59</v>
      </c>
      <c r="I35" s="831">
        <v>61</v>
      </c>
      <c r="J35" s="828" t="s">
        <v>906</v>
      </c>
      <c r="O35" s="928"/>
      <c r="P35" s="928"/>
      <c r="Q35" s="928"/>
      <c r="R35" s="1510"/>
      <c r="S35" s="1510"/>
      <c r="T35" s="1510"/>
    </row>
    <row r="36" spans="2:20" s="360" customFormat="1" ht="37.5" customHeight="1" x14ac:dyDescent="0.2">
      <c r="B36" s="608" t="s">
        <v>644</v>
      </c>
      <c r="C36" s="1227">
        <v>0.66713056308921459</v>
      </c>
      <c r="D36" s="831">
        <v>91</v>
      </c>
      <c r="E36" s="831">
        <v>78</v>
      </c>
      <c r="F36" s="831">
        <v>58</v>
      </c>
      <c r="G36" s="831">
        <v>63</v>
      </c>
      <c r="H36" s="831">
        <v>79</v>
      </c>
      <c r="I36" s="831">
        <v>84</v>
      </c>
      <c r="J36" s="828" t="s">
        <v>682</v>
      </c>
      <c r="O36" s="928"/>
      <c r="P36" s="928"/>
      <c r="Q36" s="928"/>
      <c r="R36" s="1510"/>
      <c r="S36" s="1510"/>
      <c r="T36" s="1510"/>
    </row>
    <row r="37" spans="2:20" s="360" customFormat="1" ht="17.25" customHeight="1" x14ac:dyDescent="0.2">
      <c r="B37" s="449"/>
      <c r="C37" s="1608"/>
      <c r="D37" s="1197"/>
      <c r="E37" s="1197"/>
      <c r="F37" s="1197"/>
      <c r="G37" s="1197"/>
      <c r="H37" s="1197"/>
      <c r="I37" s="1197"/>
      <c r="J37" s="701"/>
      <c r="M37" s="821"/>
      <c r="O37" s="928"/>
      <c r="P37" s="928"/>
      <c r="Q37" s="928"/>
      <c r="R37" s="1510"/>
      <c r="S37" s="1510"/>
      <c r="T37" s="1510"/>
    </row>
    <row r="38" spans="2:20" s="355" customFormat="1" ht="37.5" customHeight="1" x14ac:dyDescent="0.2">
      <c r="B38" s="449" t="s">
        <v>305</v>
      </c>
      <c r="C38" s="1608">
        <v>100</v>
      </c>
      <c r="D38" s="947">
        <v>9</v>
      </c>
      <c r="E38" s="947">
        <v>8</v>
      </c>
      <c r="F38" s="947">
        <v>7</v>
      </c>
      <c r="G38" s="947">
        <v>8</v>
      </c>
      <c r="H38" s="947">
        <v>9</v>
      </c>
      <c r="I38" s="947">
        <v>9</v>
      </c>
      <c r="J38" s="701" t="s">
        <v>306</v>
      </c>
      <c r="L38" s="360"/>
      <c r="O38" s="928"/>
      <c r="P38" s="928"/>
      <c r="Q38" s="928"/>
      <c r="R38" s="1510"/>
      <c r="S38" s="1510"/>
      <c r="T38" s="1510"/>
    </row>
    <row r="39" spans="2:20" s="254" customFormat="1" ht="27" customHeight="1" thickBot="1" x14ac:dyDescent="0.75">
      <c r="B39" s="347"/>
      <c r="C39" s="1504"/>
      <c r="D39" s="1511"/>
      <c r="E39" s="1511"/>
      <c r="F39" s="1511"/>
      <c r="G39" s="1511"/>
      <c r="H39" s="1511"/>
      <c r="I39" s="1511"/>
      <c r="J39" s="1375"/>
      <c r="R39" s="1510"/>
      <c r="S39" s="1510"/>
      <c r="T39" s="1510"/>
    </row>
    <row r="40" spans="2:20" ht="9" customHeight="1" thickTop="1" x14ac:dyDescent="0.5">
      <c r="B40" s="36"/>
      <c r="C40" s="36"/>
      <c r="D40" s="36"/>
      <c r="E40" s="36"/>
      <c r="F40" s="36"/>
      <c r="G40" s="36"/>
      <c r="H40" s="36"/>
      <c r="I40" s="36"/>
      <c r="J40" s="36"/>
    </row>
    <row r="41" spans="2:20" s="412" customFormat="1" ht="18.75" customHeight="1" x14ac:dyDescent="0.5">
      <c r="B41" s="330" t="s">
        <v>1747</v>
      </c>
      <c r="J41" s="351" t="s">
        <v>1748</v>
      </c>
    </row>
    <row r="42" spans="2:20" ht="18" x14ac:dyDescent="0.45">
      <c r="C42" s="100"/>
    </row>
    <row r="43" spans="2:20" ht="18" x14ac:dyDescent="0.45">
      <c r="C43" s="100"/>
    </row>
    <row r="44" spans="2:20" ht="18" x14ac:dyDescent="0.45">
      <c r="C44" s="100"/>
    </row>
    <row r="45" spans="2:20" ht="18" x14ac:dyDescent="0.45">
      <c r="C45" s="100"/>
    </row>
    <row r="46" spans="2:20" ht="18" x14ac:dyDescent="0.45">
      <c r="C46" s="100"/>
    </row>
    <row r="47" spans="2:20" ht="18" x14ac:dyDescent="0.45">
      <c r="C47" s="100"/>
    </row>
    <row r="48" spans="2:20" ht="18" x14ac:dyDescent="0.45">
      <c r="C48" s="100"/>
    </row>
    <row r="49" spans="3:3" ht="18" x14ac:dyDescent="0.45">
      <c r="C49" s="100"/>
    </row>
    <row r="50" spans="3:3" ht="18" x14ac:dyDescent="0.45">
      <c r="C50" s="100"/>
    </row>
    <row r="51" spans="3:3" ht="18" x14ac:dyDescent="0.45">
      <c r="C51" s="100"/>
    </row>
    <row r="52" spans="3:3" ht="18" x14ac:dyDescent="0.45">
      <c r="C52" s="100"/>
    </row>
    <row r="53" spans="3:3" ht="18" x14ac:dyDescent="0.45">
      <c r="C53" s="100"/>
    </row>
    <row r="54" spans="3:3" ht="18" x14ac:dyDescent="0.45">
      <c r="C54" s="100"/>
    </row>
    <row r="55" spans="3:3" ht="18" x14ac:dyDescent="0.45">
      <c r="C55" s="100"/>
    </row>
  </sheetData>
  <mergeCells count="11">
    <mergeCell ref="L9:N10"/>
    <mergeCell ref="B3:J3"/>
    <mergeCell ref="B5:J5"/>
    <mergeCell ref="B9:B11"/>
    <mergeCell ref="J9:J11"/>
    <mergeCell ref="D9:D11"/>
    <mergeCell ref="E9:E11"/>
    <mergeCell ref="H9:H11"/>
    <mergeCell ref="F9:F11"/>
    <mergeCell ref="G9:G11"/>
    <mergeCell ref="I9:I11"/>
  </mergeCells>
  <phoneticPr fontId="0" type="noConversion"/>
  <printOptions horizontalCentered="1"/>
  <pageMargins left="0.196850393700787" right="0.196850393700787" top="0.59055118110236204" bottom="0.59055118110236204" header="0.511811023622047" footer="0.511811023622047"/>
  <pageSetup paperSize="9" scale="46" orientation="portrait" r:id="rId1"/>
  <headerFooter alignWithMargins="0">
    <oddFooter>&amp;C&amp;"Times New Roman,Regular"&amp;20- 62 -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7"/>
  <dimension ref="A1:W71"/>
  <sheetViews>
    <sheetView rightToLeft="1" view="pageBreakPreview" zoomScale="50" zoomScaleNormal="50" zoomScaleSheetLayoutView="50" workbookViewId="0"/>
  </sheetViews>
  <sheetFormatPr defaultRowHeight="15" x14ac:dyDescent="0.35"/>
  <cols>
    <col min="1" max="1" width="9.140625" style="47"/>
    <col min="2" max="2" width="62.7109375" style="47" customWidth="1"/>
    <col min="3" max="8" width="14.28515625" style="47" customWidth="1"/>
    <col min="9" max="9" width="62.7109375" style="47" customWidth="1"/>
    <col min="10" max="10" width="11.140625" style="47" bestFit="1" customWidth="1"/>
    <col min="11" max="11" width="15" style="47" bestFit="1" customWidth="1"/>
    <col min="12" max="12" width="9.85546875" style="47" bestFit="1" customWidth="1"/>
    <col min="13" max="16384" width="9.140625" style="47"/>
  </cols>
  <sheetData>
    <row r="1" spans="1:23" s="75" customFormat="1" ht="19.5" customHeight="1" x14ac:dyDescent="0.65">
      <c r="C1" s="74"/>
      <c r="D1" s="74"/>
      <c r="E1" s="74"/>
      <c r="F1" s="74"/>
      <c r="G1" s="74"/>
      <c r="H1" s="74"/>
      <c r="I1" s="74"/>
      <c r="J1" s="74"/>
      <c r="K1" s="74"/>
      <c r="L1" s="74"/>
      <c r="M1" s="74"/>
      <c r="N1" s="74"/>
      <c r="O1" s="74"/>
      <c r="P1" s="74"/>
      <c r="Q1" s="74"/>
      <c r="R1" s="74"/>
      <c r="S1" s="74"/>
      <c r="T1" s="74"/>
      <c r="U1" s="74"/>
      <c r="V1" s="74"/>
      <c r="W1" s="74"/>
    </row>
    <row r="2" spans="1:23" s="75" customFormat="1" ht="19.5" customHeight="1" x14ac:dyDescent="0.65">
      <c r="B2" s="74"/>
      <c r="C2" s="74"/>
      <c r="D2" s="74"/>
      <c r="E2" s="74"/>
      <c r="F2" s="74"/>
      <c r="G2" s="74"/>
      <c r="H2" s="74"/>
      <c r="I2" s="74"/>
      <c r="J2" s="74"/>
      <c r="K2" s="74"/>
      <c r="L2" s="74"/>
      <c r="M2" s="74"/>
      <c r="N2" s="74"/>
      <c r="O2" s="74"/>
      <c r="P2" s="74"/>
      <c r="Q2" s="74"/>
      <c r="R2" s="74"/>
      <c r="S2" s="74"/>
      <c r="T2" s="74"/>
      <c r="U2" s="74"/>
      <c r="V2" s="74"/>
    </row>
    <row r="3" spans="1:23" ht="36.75" x14ac:dyDescent="0.85">
      <c r="B3" s="1749" t="s">
        <v>1870</v>
      </c>
      <c r="C3" s="1750"/>
      <c r="D3" s="1750"/>
      <c r="E3" s="1750"/>
      <c r="F3" s="1750"/>
      <c r="G3" s="1750"/>
      <c r="H3" s="1750"/>
      <c r="I3" s="1750"/>
    </row>
    <row r="4" spans="1:23" ht="10.5" customHeight="1" x14ac:dyDescent="0.85">
      <c r="B4" s="691"/>
      <c r="C4" s="668"/>
      <c r="D4" s="668"/>
      <c r="E4" s="668"/>
      <c r="F4" s="668"/>
      <c r="G4" s="668"/>
      <c r="H4" s="668"/>
      <c r="I4" s="463"/>
    </row>
    <row r="5" spans="1:23" ht="36.75" x14ac:dyDescent="0.85">
      <c r="B5" s="1749" t="s">
        <v>1871</v>
      </c>
      <c r="C5" s="1750"/>
      <c r="D5" s="1750"/>
      <c r="E5" s="1750"/>
      <c r="F5" s="1750"/>
      <c r="G5" s="1750"/>
      <c r="H5" s="1750"/>
      <c r="I5" s="1750"/>
    </row>
    <row r="6" spans="1:23" ht="20.25" customHeight="1" x14ac:dyDescent="0.65">
      <c r="A6" s="74"/>
      <c r="B6" s="74"/>
      <c r="C6" s="74"/>
      <c r="D6" s="74"/>
      <c r="E6" s="74"/>
      <c r="F6" s="74"/>
      <c r="G6" s="74"/>
      <c r="H6" s="74"/>
      <c r="I6" s="74"/>
      <c r="J6" s="74"/>
      <c r="K6" s="74"/>
      <c r="L6" s="74"/>
      <c r="M6" s="74"/>
      <c r="N6" s="74"/>
      <c r="O6" s="74"/>
      <c r="P6" s="74"/>
      <c r="Q6" s="74"/>
      <c r="R6" s="74"/>
      <c r="S6" s="74"/>
      <c r="T6" s="74"/>
      <c r="U6" s="74"/>
    </row>
    <row r="7" spans="1:23" s="36" customFormat="1" ht="22.5" x14ac:dyDescent="0.5">
      <c r="A7" s="48"/>
      <c r="B7" s="1655" t="s">
        <v>1758</v>
      </c>
      <c r="C7" s="412"/>
      <c r="D7" s="412"/>
      <c r="E7" s="412"/>
      <c r="F7" s="412"/>
      <c r="G7" s="412"/>
      <c r="H7" s="412"/>
      <c r="I7" s="225" t="s">
        <v>1759</v>
      </c>
      <c r="U7" s="49"/>
    </row>
    <row r="8" spans="1:23" ht="20.25" customHeight="1" thickBot="1" x14ac:dyDescent="0.7">
      <c r="B8" s="74"/>
      <c r="C8" s="74"/>
      <c r="D8" s="74"/>
      <c r="E8" s="74"/>
      <c r="F8" s="74"/>
      <c r="G8" s="74"/>
      <c r="H8" s="74"/>
      <c r="I8" s="74"/>
      <c r="J8" s="74"/>
      <c r="K8" s="74"/>
      <c r="L8" s="74"/>
      <c r="M8" s="74"/>
      <c r="N8" s="74"/>
      <c r="O8" s="74"/>
      <c r="P8" s="74"/>
      <c r="Q8" s="74"/>
      <c r="R8" s="74"/>
      <c r="S8" s="74"/>
      <c r="T8" s="74"/>
      <c r="U8" s="74"/>
      <c r="V8" s="74"/>
    </row>
    <row r="9" spans="1:23" s="254" customFormat="1" ht="23.1" customHeight="1" thickTop="1" x14ac:dyDescent="0.7">
      <c r="B9" s="1930" t="s">
        <v>883</v>
      </c>
      <c r="C9" s="1736">
        <v>2014</v>
      </c>
      <c r="D9" s="1736">
        <v>2015</v>
      </c>
      <c r="E9" s="1736">
        <v>2016</v>
      </c>
      <c r="F9" s="1736">
        <v>2017</v>
      </c>
      <c r="G9" s="1736">
        <v>2018</v>
      </c>
      <c r="H9" s="1736">
        <v>2019</v>
      </c>
      <c r="I9" s="1933" t="s">
        <v>882</v>
      </c>
      <c r="J9" s="335"/>
      <c r="N9" s="335"/>
    </row>
    <row r="10" spans="1:23" s="254" customFormat="1" ht="23.1" customHeight="1" x14ac:dyDescent="0.7">
      <c r="B10" s="1931"/>
      <c r="C10" s="1737"/>
      <c r="D10" s="1737"/>
      <c r="E10" s="1737"/>
      <c r="F10" s="1737"/>
      <c r="G10" s="1737"/>
      <c r="H10" s="1737"/>
      <c r="I10" s="1962"/>
    </row>
    <row r="11" spans="1:23" s="254" customFormat="1" ht="22.5" customHeight="1" x14ac:dyDescent="0.7">
      <c r="B11" s="1932"/>
      <c r="C11" s="1738"/>
      <c r="D11" s="1738"/>
      <c r="E11" s="1738"/>
      <c r="F11" s="1738"/>
      <c r="G11" s="1738"/>
      <c r="H11" s="1738"/>
      <c r="I11" s="1963"/>
    </row>
    <row r="12" spans="1:23" s="254" customFormat="1" ht="15" customHeight="1" x14ac:dyDescent="0.7">
      <c r="B12" s="1411"/>
      <c r="C12" s="700"/>
      <c r="D12" s="700"/>
      <c r="E12" s="700"/>
      <c r="F12" s="700"/>
      <c r="G12" s="700"/>
      <c r="H12" s="700"/>
      <c r="I12" s="564"/>
    </row>
    <row r="13" spans="1:23" s="360" customFormat="1" ht="23.1" customHeight="1" x14ac:dyDescent="0.2">
      <c r="B13" s="1412" t="s">
        <v>230</v>
      </c>
      <c r="C13" s="1259"/>
      <c r="D13" s="1259"/>
      <c r="E13" s="1259"/>
      <c r="F13" s="1259"/>
      <c r="G13" s="1259"/>
      <c r="H13" s="1259"/>
      <c r="I13" s="827" t="s">
        <v>231</v>
      </c>
    </row>
    <row r="14" spans="1:23" s="360" customFormat="1" ht="9.9499999999999993" customHeight="1" x14ac:dyDescent="0.2">
      <c r="B14" s="1413"/>
      <c r="C14" s="1197"/>
      <c r="D14" s="1197"/>
      <c r="E14" s="1197"/>
      <c r="F14" s="1197"/>
      <c r="G14" s="1197"/>
      <c r="H14" s="1197"/>
      <c r="I14" s="827"/>
    </row>
    <row r="15" spans="1:23" s="360" customFormat="1" ht="23.1" customHeight="1" x14ac:dyDescent="0.2">
      <c r="B15" s="702" t="s">
        <v>232</v>
      </c>
      <c r="C15" s="842">
        <v>31563</v>
      </c>
      <c r="D15" s="842">
        <v>29424</v>
      </c>
      <c r="E15" s="842">
        <v>34249</v>
      </c>
      <c r="F15" s="842">
        <v>38662</v>
      </c>
      <c r="G15" s="842">
        <v>40815</v>
      </c>
      <c r="H15" s="842">
        <v>45088</v>
      </c>
      <c r="I15" s="701" t="s">
        <v>274</v>
      </c>
    </row>
    <row r="16" spans="1:23" s="360" customFormat="1" ht="23.1" customHeight="1" x14ac:dyDescent="0.2">
      <c r="B16" s="586" t="s">
        <v>168</v>
      </c>
      <c r="C16" s="843">
        <v>7397</v>
      </c>
      <c r="D16" s="843">
        <v>7750</v>
      </c>
      <c r="E16" s="843">
        <v>7459</v>
      </c>
      <c r="F16" s="843">
        <v>7555</v>
      </c>
      <c r="G16" s="843">
        <v>7594</v>
      </c>
      <c r="H16" s="843">
        <v>12108</v>
      </c>
      <c r="I16" s="828" t="s">
        <v>681</v>
      </c>
    </row>
    <row r="17" spans="2:9" s="360" customFormat="1" ht="23.1" customHeight="1" x14ac:dyDescent="0.2">
      <c r="B17" s="586" t="s">
        <v>169</v>
      </c>
      <c r="C17" s="843">
        <v>3712</v>
      </c>
      <c r="D17" s="843">
        <v>3712</v>
      </c>
      <c r="E17" s="843">
        <v>4148</v>
      </c>
      <c r="F17" s="843">
        <v>5913</v>
      </c>
      <c r="G17" s="843">
        <v>6109</v>
      </c>
      <c r="H17" s="843">
        <v>6109</v>
      </c>
      <c r="I17" s="828" t="s">
        <v>492</v>
      </c>
    </row>
    <row r="18" spans="2:9" s="360" customFormat="1" ht="23.1" customHeight="1" x14ac:dyDescent="0.2">
      <c r="B18" s="586" t="s">
        <v>170</v>
      </c>
      <c r="C18" s="843">
        <v>6450</v>
      </c>
      <c r="D18" s="843">
        <v>4850</v>
      </c>
      <c r="E18" s="843">
        <v>5987</v>
      </c>
      <c r="F18" s="843">
        <v>7193</v>
      </c>
      <c r="G18" s="843">
        <v>8222</v>
      </c>
      <c r="H18" s="843">
        <v>8534</v>
      </c>
      <c r="I18" s="828" t="s">
        <v>171</v>
      </c>
    </row>
    <row r="19" spans="2:9" s="360" customFormat="1" ht="23.1" customHeight="1" x14ac:dyDescent="0.2">
      <c r="B19" s="586" t="s">
        <v>52</v>
      </c>
      <c r="C19" s="843">
        <v>536</v>
      </c>
      <c r="D19" s="843">
        <v>426</v>
      </c>
      <c r="E19" s="843">
        <v>522</v>
      </c>
      <c r="F19" s="843">
        <v>659</v>
      </c>
      <c r="G19" s="843">
        <v>771</v>
      </c>
      <c r="H19" s="843">
        <v>882</v>
      </c>
      <c r="I19" s="828" t="s">
        <v>506</v>
      </c>
    </row>
    <row r="20" spans="2:9" s="360" customFormat="1" ht="23.1" customHeight="1" x14ac:dyDescent="0.2">
      <c r="B20" s="586" t="s">
        <v>82</v>
      </c>
      <c r="C20" s="843">
        <v>274</v>
      </c>
      <c r="D20" s="843">
        <v>274</v>
      </c>
      <c r="E20" s="843">
        <v>318</v>
      </c>
      <c r="F20" s="843">
        <v>356</v>
      </c>
      <c r="G20" s="843">
        <v>361</v>
      </c>
      <c r="H20" s="843">
        <v>330</v>
      </c>
      <c r="I20" s="828" t="s">
        <v>898</v>
      </c>
    </row>
    <row r="21" spans="2:9" s="360" customFormat="1" ht="23.1" customHeight="1" x14ac:dyDescent="0.2">
      <c r="B21" s="586" t="s">
        <v>83</v>
      </c>
      <c r="C21" s="843">
        <v>29</v>
      </c>
      <c r="D21" s="843">
        <v>27</v>
      </c>
      <c r="E21" s="843">
        <v>26</v>
      </c>
      <c r="F21" s="843">
        <v>22</v>
      </c>
      <c r="G21" s="843">
        <v>17</v>
      </c>
      <c r="H21" s="843">
        <v>14</v>
      </c>
      <c r="I21" s="828" t="s">
        <v>505</v>
      </c>
    </row>
    <row r="22" spans="2:9" s="360" customFormat="1" ht="23.1" customHeight="1" x14ac:dyDescent="0.2">
      <c r="B22" s="586" t="s">
        <v>84</v>
      </c>
      <c r="C22" s="843">
        <v>126</v>
      </c>
      <c r="D22" s="843">
        <v>128</v>
      </c>
      <c r="E22" s="843">
        <v>136</v>
      </c>
      <c r="F22" s="843">
        <v>170</v>
      </c>
      <c r="G22" s="843">
        <v>129</v>
      </c>
      <c r="H22" s="843">
        <v>111</v>
      </c>
      <c r="I22" s="828" t="s">
        <v>85</v>
      </c>
    </row>
    <row r="23" spans="2:9" s="360" customFormat="1" ht="23.1" customHeight="1" x14ac:dyDescent="0.2">
      <c r="B23" s="586" t="s">
        <v>86</v>
      </c>
      <c r="C23" s="843">
        <v>4071</v>
      </c>
      <c r="D23" s="843">
        <v>4568</v>
      </c>
      <c r="E23" s="843">
        <v>5238</v>
      </c>
      <c r="F23" s="843">
        <v>5637</v>
      </c>
      <c r="G23" s="843">
        <v>5850</v>
      </c>
      <c r="H23" s="843">
        <v>6523</v>
      </c>
      <c r="I23" s="828" t="s">
        <v>357</v>
      </c>
    </row>
    <row r="24" spans="2:9" s="360" customFormat="1" ht="23.1" customHeight="1" x14ac:dyDescent="0.2">
      <c r="B24" s="586" t="s">
        <v>358</v>
      </c>
      <c r="C24" s="843">
        <v>2034</v>
      </c>
      <c r="D24" s="843">
        <v>2095</v>
      </c>
      <c r="E24" s="843">
        <v>2218</v>
      </c>
      <c r="F24" s="843">
        <v>2429</v>
      </c>
      <c r="G24" s="843">
        <v>2439</v>
      </c>
      <c r="H24" s="843">
        <v>1185</v>
      </c>
      <c r="I24" s="828" t="s">
        <v>359</v>
      </c>
    </row>
    <row r="25" spans="2:9" s="360" customFormat="1" ht="23.1" customHeight="1" x14ac:dyDescent="0.2">
      <c r="B25" s="586" t="s">
        <v>79</v>
      </c>
      <c r="C25" s="843">
        <v>252</v>
      </c>
      <c r="D25" s="843">
        <v>252</v>
      </c>
      <c r="E25" s="843">
        <v>240</v>
      </c>
      <c r="F25" s="843">
        <v>253</v>
      </c>
      <c r="G25" s="843">
        <v>218</v>
      </c>
      <c r="H25" s="843">
        <v>217</v>
      </c>
      <c r="I25" s="828" t="s">
        <v>80</v>
      </c>
    </row>
    <row r="26" spans="2:9" s="360" customFormat="1" ht="23.1" customHeight="1" x14ac:dyDescent="0.2">
      <c r="B26" s="586" t="s">
        <v>81</v>
      </c>
      <c r="C26" s="843">
        <v>5223</v>
      </c>
      <c r="D26" s="843">
        <v>3916</v>
      </c>
      <c r="E26" s="843">
        <v>6474</v>
      </c>
      <c r="F26" s="843">
        <v>6844</v>
      </c>
      <c r="G26" s="843">
        <v>7188</v>
      </c>
      <c r="H26" s="843">
        <v>7005</v>
      </c>
      <c r="I26" s="828" t="s">
        <v>1270</v>
      </c>
    </row>
    <row r="27" spans="2:9" s="360" customFormat="1" ht="23.1" customHeight="1" x14ac:dyDescent="0.2">
      <c r="B27" s="586" t="s">
        <v>531</v>
      </c>
      <c r="C27" s="843">
        <v>365</v>
      </c>
      <c r="D27" s="843">
        <v>357</v>
      </c>
      <c r="E27" s="843">
        <v>388</v>
      </c>
      <c r="F27" s="843">
        <v>554</v>
      </c>
      <c r="G27" s="843">
        <v>840</v>
      </c>
      <c r="H27" s="843">
        <v>893</v>
      </c>
      <c r="I27" s="828" t="s">
        <v>504</v>
      </c>
    </row>
    <row r="28" spans="2:9" s="360" customFormat="1" ht="23.1" customHeight="1" x14ac:dyDescent="0.2">
      <c r="B28" s="586" t="s">
        <v>329</v>
      </c>
      <c r="C28" s="843">
        <v>108</v>
      </c>
      <c r="D28" s="843">
        <v>124</v>
      </c>
      <c r="E28" s="843">
        <v>92</v>
      </c>
      <c r="F28" s="843">
        <v>102</v>
      </c>
      <c r="G28" s="843">
        <v>102</v>
      </c>
      <c r="H28" s="843">
        <v>122</v>
      </c>
      <c r="I28" s="828" t="s">
        <v>125</v>
      </c>
    </row>
    <row r="29" spans="2:9" s="360" customFormat="1" ht="23.1" customHeight="1" x14ac:dyDescent="0.2">
      <c r="B29" s="586" t="s">
        <v>532</v>
      </c>
      <c r="C29" s="843">
        <v>377</v>
      </c>
      <c r="D29" s="843">
        <v>307</v>
      </c>
      <c r="E29" s="843">
        <v>281</v>
      </c>
      <c r="F29" s="843">
        <v>237</v>
      </c>
      <c r="G29" s="843">
        <v>208</v>
      </c>
      <c r="H29" s="843">
        <v>214</v>
      </c>
      <c r="I29" s="828" t="s">
        <v>533</v>
      </c>
    </row>
    <row r="30" spans="2:9" s="360" customFormat="1" ht="23.1" customHeight="1" x14ac:dyDescent="0.2">
      <c r="B30" s="586" t="s">
        <v>534</v>
      </c>
      <c r="C30" s="843">
        <v>386</v>
      </c>
      <c r="D30" s="843">
        <v>417</v>
      </c>
      <c r="E30" s="843">
        <v>497</v>
      </c>
      <c r="F30" s="843">
        <v>525</v>
      </c>
      <c r="G30" s="843">
        <v>558</v>
      </c>
      <c r="H30" s="843">
        <v>626</v>
      </c>
      <c r="I30" s="828" t="s">
        <v>535</v>
      </c>
    </row>
    <row r="31" spans="2:9" s="360" customFormat="1" ht="23.1" customHeight="1" x14ac:dyDescent="0.2">
      <c r="B31" s="586" t="s">
        <v>536</v>
      </c>
      <c r="C31" s="843">
        <v>186</v>
      </c>
      <c r="D31" s="843">
        <v>188</v>
      </c>
      <c r="E31" s="843">
        <v>193</v>
      </c>
      <c r="F31" s="843">
        <v>191</v>
      </c>
      <c r="G31" s="843">
        <v>191</v>
      </c>
      <c r="H31" s="843">
        <v>196</v>
      </c>
      <c r="I31" s="828" t="s">
        <v>899</v>
      </c>
    </row>
    <row r="32" spans="2:9" s="360" customFormat="1" ht="23.1" customHeight="1" x14ac:dyDescent="0.2">
      <c r="B32" s="586" t="s">
        <v>537</v>
      </c>
      <c r="C32" s="843">
        <v>37</v>
      </c>
      <c r="D32" s="843">
        <v>33</v>
      </c>
      <c r="E32" s="843">
        <v>32</v>
      </c>
      <c r="F32" s="843">
        <v>22</v>
      </c>
      <c r="G32" s="843">
        <v>18</v>
      </c>
      <c r="H32" s="843">
        <v>19</v>
      </c>
      <c r="I32" s="828" t="s">
        <v>1271</v>
      </c>
    </row>
    <row r="33" spans="2:14" s="360" customFormat="1" ht="9.9499999999999993" customHeight="1" x14ac:dyDescent="0.2">
      <c r="B33" s="703"/>
      <c r="C33" s="842"/>
      <c r="D33" s="842"/>
      <c r="E33" s="842"/>
      <c r="F33" s="842"/>
      <c r="G33" s="842"/>
      <c r="H33" s="842"/>
      <c r="I33" s="827"/>
    </row>
    <row r="34" spans="2:14" s="360" customFormat="1" ht="23.1" customHeight="1" x14ac:dyDescent="0.2">
      <c r="B34" s="702" t="s">
        <v>510</v>
      </c>
      <c r="C34" s="842">
        <v>9075</v>
      </c>
      <c r="D34" s="842">
        <v>9518</v>
      </c>
      <c r="E34" s="842">
        <v>10389</v>
      </c>
      <c r="F34" s="842">
        <v>11057</v>
      </c>
      <c r="G34" s="842">
        <v>12113</v>
      </c>
      <c r="H34" s="842">
        <v>12166</v>
      </c>
      <c r="I34" s="701" t="s">
        <v>782</v>
      </c>
    </row>
    <row r="35" spans="2:14" s="360" customFormat="1" ht="9.9499999999999993" customHeight="1" x14ac:dyDescent="0.2">
      <c r="B35" s="703"/>
      <c r="C35" s="842"/>
      <c r="D35" s="842"/>
      <c r="E35" s="842"/>
      <c r="F35" s="842"/>
      <c r="G35" s="842"/>
      <c r="H35" s="842"/>
      <c r="I35" s="827"/>
    </row>
    <row r="36" spans="2:14" s="360" customFormat="1" ht="23.1" customHeight="1" x14ac:dyDescent="0.2">
      <c r="B36" s="702" t="s">
        <v>275</v>
      </c>
      <c r="C36" s="842">
        <v>26097</v>
      </c>
      <c r="D36" s="842">
        <v>27229</v>
      </c>
      <c r="E36" s="842">
        <v>30989</v>
      </c>
      <c r="F36" s="842">
        <v>34117</v>
      </c>
      <c r="G36" s="842">
        <v>36994</v>
      </c>
      <c r="H36" s="842">
        <v>38165</v>
      </c>
      <c r="I36" s="701" t="s">
        <v>276</v>
      </c>
    </row>
    <row r="37" spans="2:14" s="360" customFormat="1" ht="9.9499999999999993" customHeight="1" x14ac:dyDescent="0.2">
      <c r="B37" s="703"/>
      <c r="C37" s="842"/>
      <c r="D37" s="842"/>
      <c r="E37" s="842"/>
      <c r="F37" s="842"/>
      <c r="G37" s="842"/>
      <c r="H37" s="842"/>
      <c r="I37" s="827"/>
    </row>
    <row r="38" spans="2:14" s="360" customFormat="1" ht="23.1" customHeight="1" x14ac:dyDescent="0.2">
      <c r="B38" s="702" t="s">
        <v>850</v>
      </c>
      <c r="C38" s="842">
        <v>66735</v>
      </c>
      <c r="D38" s="842">
        <v>66171</v>
      </c>
      <c r="E38" s="842">
        <v>75627</v>
      </c>
      <c r="F38" s="842">
        <v>83836</v>
      </c>
      <c r="G38" s="842">
        <v>89922</v>
      </c>
      <c r="H38" s="842">
        <v>95419</v>
      </c>
      <c r="I38" s="701" t="s">
        <v>331</v>
      </c>
    </row>
    <row r="39" spans="2:14" s="360" customFormat="1" ht="15" customHeight="1" thickBot="1" x14ac:dyDescent="0.25">
      <c r="B39" s="826"/>
      <c r="C39" s="843"/>
      <c r="D39" s="843"/>
      <c r="E39" s="843"/>
      <c r="F39" s="843"/>
      <c r="G39" s="843"/>
      <c r="H39" s="843"/>
      <c r="I39" s="828"/>
    </row>
    <row r="40" spans="2:14" s="360" customFormat="1" ht="15" customHeight="1" thickTop="1" x14ac:dyDescent="0.2">
      <c r="B40" s="1414"/>
      <c r="C40" s="1098"/>
      <c r="D40" s="1098"/>
      <c r="E40" s="1098"/>
      <c r="F40" s="1098"/>
      <c r="G40" s="1098"/>
      <c r="H40" s="1098"/>
      <c r="I40" s="1415"/>
    </row>
    <row r="41" spans="2:14" s="360" customFormat="1" ht="23.1" customHeight="1" x14ac:dyDescent="0.2">
      <c r="B41" s="703" t="s">
        <v>781</v>
      </c>
      <c r="C41" s="843"/>
      <c r="D41" s="843"/>
      <c r="E41" s="843"/>
      <c r="F41" s="843"/>
      <c r="G41" s="843"/>
      <c r="H41" s="843"/>
      <c r="I41" s="827" t="s">
        <v>141</v>
      </c>
    </row>
    <row r="42" spans="2:14" s="360" customFormat="1" ht="9.9499999999999993" customHeight="1" x14ac:dyDescent="0.2">
      <c r="B42" s="703"/>
      <c r="C42" s="842"/>
      <c r="D42" s="842"/>
      <c r="E42" s="842"/>
      <c r="F42" s="842"/>
      <c r="G42" s="842"/>
      <c r="H42" s="842"/>
      <c r="I42" s="827"/>
    </row>
    <row r="43" spans="2:14" s="360" customFormat="1" ht="23.1" customHeight="1" x14ac:dyDescent="0.2">
      <c r="B43" s="702" t="s">
        <v>232</v>
      </c>
      <c r="C43" s="842">
        <v>71141</v>
      </c>
      <c r="D43" s="842">
        <v>63335</v>
      </c>
      <c r="E43" s="842">
        <v>61294</v>
      </c>
      <c r="F43" s="842">
        <v>57852</v>
      </c>
      <c r="G43" s="842">
        <v>56797</v>
      </c>
      <c r="H43" s="842">
        <v>59222</v>
      </c>
      <c r="I43" s="701" t="s">
        <v>274</v>
      </c>
    </row>
    <row r="44" spans="2:14" s="360" customFormat="1" ht="23.1" customHeight="1" x14ac:dyDescent="0.2">
      <c r="B44" s="586" t="s">
        <v>168</v>
      </c>
      <c r="C44" s="843">
        <v>19589</v>
      </c>
      <c r="D44" s="843">
        <v>15417</v>
      </c>
      <c r="E44" s="843">
        <v>14619</v>
      </c>
      <c r="F44" s="843">
        <v>13059</v>
      </c>
      <c r="G44" s="843">
        <v>13057</v>
      </c>
      <c r="H44" s="843">
        <v>17494</v>
      </c>
      <c r="I44" s="828" t="s">
        <v>681</v>
      </c>
      <c r="J44" s="1196"/>
      <c r="K44" s="1196"/>
      <c r="L44" s="1196"/>
      <c r="M44" s="1196"/>
      <c r="N44" s="1196"/>
    </row>
    <row r="45" spans="2:14" s="360" customFormat="1" ht="23.1" customHeight="1" x14ac:dyDescent="0.2">
      <c r="B45" s="586" t="s">
        <v>169</v>
      </c>
      <c r="C45" s="843">
        <v>10473</v>
      </c>
      <c r="D45" s="843">
        <v>10473</v>
      </c>
      <c r="E45" s="843">
        <v>11314</v>
      </c>
      <c r="F45" s="843">
        <v>10676</v>
      </c>
      <c r="G45" s="843">
        <v>10218</v>
      </c>
      <c r="H45" s="843">
        <v>9927</v>
      </c>
      <c r="I45" s="828" t="s">
        <v>492</v>
      </c>
      <c r="J45" s="1196"/>
      <c r="K45" s="1196"/>
      <c r="L45" s="1196"/>
      <c r="M45" s="1196"/>
      <c r="N45" s="1196"/>
    </row>
    <row r="46" spans="2:14" s="360" customFormat="1" ht="23.1" customHeight="1" x14ac:dyDescent="0.2">
      <c r="B46" s="586" t="s">
        <v>170</v>
      </c>
      <c r="C46" s="843">
        <v>11144</v>
      </c>
      <c r="D46" s="843">
        <v>9849</v>
      </c>
      <c r="E46" s="843">
        <v>10959</v>
      </c>
      <c r="F46" s="843">
        <v>10763</v>
      </c>
      <c r="G46" s="843">
        <v>10760</v>
      </c>
      <c r="H46" s="843">
        <v>10788</v>
      </c>
      <c r="I46" s="828" t="s">
        <v>171</v>
      </c>
      <c r="J46" s="1196"/>
      <c r="K46" s="1196"/>
      <c r="L46" s="1196"/>
      <c r="M46" s="1196"/>
      <c r="N46" s="1196"/>
    </row>
    <row r="47" spans="2:14" s="360" customFormat="1" ht="23.1" customHeight="1" x14ac:dyDescent="0.2">
      <c r="B47" s="586" t="s">
        <v>52</v>
      </c>
      <c r="C47" s="843">
        <v>1396</v>
      </c>
      <c r="D47" s="843">
        <v>839</v>
      </c>
      <c r="E47" s="843">
        <v>860</v>
      </c>
      <c r="F47" s="843">
        <v>1066</v>
      </c>
      <c r="G47" s="843">
        <v>1010</v>
      </c>
      <c r="H47" s="843">
        <v>960</v>
      </c>
      <c r="I47" s="828" t="s">
        <v>506</v>
      </c>
      <c r="J47" s="1196"/>
      <c r="K47" s="1196"/>
      <c r="L47" s="1196"/>
      <c r="M47" s="1196"/>
      <c r="N47" s="1196"/>
    </row>
    <row r="48" spans="2:14" s="360" customFormat="1" ht="23.1" customHeight="1" x14ac:dyDescent="0.2">
      <c r="B48" s="586" t="s">
        <v>82</v>
      </c>
      <c r="C48" s="843">
        <v>665</v>
      </c>
      <c r="D48" s="843">
        <v>665</v>
      </c>
      <c r="E48" s="843">
        <v>567</v>
      </c>
      <c r="F48" s="843">
        <v>522</v>
      </c>
      <c r="G48" s="843">
        <v>465</v>
      </c>
      <c r="H48" s="843">
        <v>625</v>
      </c>
      <c r="I48" s="828" t="s">
        <v>898</v>
      </c>
      <c r="J48" s="1196"/>
      <c r="K48" s="1196"/>
      <c r="L48" s="1196"/>
      <c r="M48" s="1196"/>
      <c r="N48" s="1196"/>
    </row>
    <row r="49" spans="2:14" s="360" customFormat="1" ht="23.1" customHeight="1" x14ac:dyDescent="0.2">
      <c r="B49" s="586" t="s">
        <v>83</v>
      </c>
      <c r="C49" s="843">
        <v>43</v>
      </c>
      <c r="D49" s="843">
        <v>38</v>
      </c>
      <c r="E49" s="843">
        <v>32</v>
      </c>
      <c r="F49" s="843">
        <v>22</v>
      </c>
      <c r="G49" s="843">
        <v>20</v>
      </c>
      <c r="H49" s="843">
        <v>13</v>
      </c>
      <c r="I49" s="828" t="s">
        <v>505</v>
      </c>
      <c r="J49" s="1196"/>
      <c r="K49" s="1196"/>
      <c r="L49" s="1196"/>
      <c r="M49" s="1196"/>
      <c r="N49" s="1196"/>
    </row>
    <row r="50" spans="2:14" s="360" customFormat="1" ht="23.1" customHeight="1" x14ac:dyDescent="0.2">
      <c r="B50" s="586" t="s">
        <v>84</v>
      </c>
      <c r="C50" s="843">
        <v>426</v>
      </c>
      <c r="D50" s="843">
        <v>427</v>
      </c>
      <c r="E50" s="843">
        <v>287</v>
      </c>
      <c r="F50" s="843">
        <v>281</v>
      </c>
      <c r="G50" s="843">
        <v>277</v>
      </c>
      <c r="H50" s="843">
        <v>175</v>
      </c>
      <c r="I50" s="828" t="s">
        <v>85</v>
      </c>
      <c r="J50" s="1196"/>
      <c r="K50" s="1196"/>
      <c r="L50" s="1196"/>
      <c r="M50" s="1196"/>
      <c r="N50" s="1196"/>
    </row>
    <row r="51" spans="2:14" s="360" customFormat="1" ht="23.1" customHeight="1" x14ac:dyDescent="0.2">
      <c r="B51" s="586" t="s">
        <v>86</v>
      </c>
      <c r="C51" s="843">
        <v>7149</v>
      </c>
      <c r="D51" s="843">
        <v>6971</v>
      </c>
      <c r="E51" s="843">
        <v>6791</v>
      </c>
      <c r="F51" s="843">
        <v>6671</v>
      </c>
      <c r="G51" s="843">
        <v>6765</v>
      </c>
      <c r="H51" s="843">
        <v>6750</v>
      </c>
      <c r="I51" s="828" t="s">
        <v>357</v>
      </c>
      <c r="J51" s="1196"/>
      <c r="K51" s="1196"/>
      <c r="L51" s="1196"/>
      <c r="M51" s="1196"/>
      <c r="N51" s="1196"/>
    </row>
    <row r="52" spans="2:14" s="360" customFormat="1" ht="23.1" customHeight="1" x14ac:dyDescent="0.2">
      <c r="B52" s="586" t="s">
        <v>358</v>
      </c>
      <c r="C52" s="843">
        <v>4611</v>
      </c>
      <c r="D52" s="843">
        <v>4623</v>
      </c>
      <c r="E52" s="843">
        <v>3464</v>
      </c>
      <c r="F52" s="843">
        <v>3304</v>
      </c>
      <c r="G52" s="843">
        <v>3194</v>
      </c>
      <c r="H52" s="843">
        <v>1489</v>
      </c>
      <c r="I52" s="828" t="s">
        <v>359</v>
      </c>
      <c r="J52" s="1196"/>
      <c r="K52" s="1196"/>
      <c r="L52" s="1196"/>
      <c r="M52" s="1196"/>
      <c r="N52" s="1196"/>
    </row>
    <row r="53" spans="2:14" s="360" customFormat="1" ht="23.1" customHeight="1" x14ac:dyDescent="0.2">
      <c r="B53" s="586" t="s">
        <v>79</v>
      </c>
      <c r="C53" s="843">
        <v>633</v>
      </c>
      <c r="D53" s="843">
        <v>633</v>
      </c>
      <c r="E53" s="843">
        <v>408</v>
      </c>
      <c r="F53" s="843">
        <v>345</v>
      </c>
      <c r="G53" s="843">
        <v>344</v>
      </c>
      <c r="H53" s="843">
        <v>279</v>
      </c>
      <c r="I53" s="828" t="s">
        <v>80</v>
      </c>
      <c r="J53" s="1196"/>
      <c r="K53" s="1196"/>
      <c r="L53" s="1196"/>
      <c r="M53" s="1196"/>
      <c r="N53" s="1196"/>
    </row>
    <row r="54" spans="2:14" s="360" customFormat="1" ht="23.1" customHeight="1" x14ac:dyDescent="0.2">
      <c r="B54" s="586" t="s">
        <v>81</v>
      </c>
      <c r="C54" s="843">
        <v>11753</v>
      </c>
      <c r="D54" s="843">
        <v>10705</v>
      </c>
      <c r="E54" s="843">
        <v>9579</v>
      </c>
      <c r="F54" s="843">
        <v>8885</v>
      </c>
      <c r="G54" s="843">
        <v>8495</v>
      </c>
      <c r="H54" s="843">
        <v>8277</v>
      </c>
      <c r="I54" s="828" t="s">
        <v>1270</v>
      </c>
      <c r="J54" s="1196"/>
      <c r="K54" s="1196"/>
      <c r="L54" s="1196"/>
      <c r="M54" s="1196"/>
      <c r="N54" s="1196"/>
    </row>
    <row r="55" spans="2:14" s="360" customFormat="1" ht="23.1" customHeight="1" x14ac:dyDescent="0.2">
      <c r="B55" s="586" t="s">
        <v>531</v>
      </c>
      <c r="C55" s="843">
        <v>776</v>
      </c>
      <c r="D55" s="843">
        <v>700</v>
      </c>
      <c r="E55" s="843">
        <v>641</v>
      </c>
      <c r="F55" s="843">
        <v>738</v>
      </c>
      <c r="G55" s="843">
        <v>738</v>
      </c>
      <c r="H55" s="843">
        <v>982</v>
      </c>
      <c r="I55" s="828" t="s">
        <v>504</v>
      </c>
      <c r="J55" s="1196"/>
      <c r="K55" s="1196"/>
      <c r="L55" s="1196"/>
      <c r="M55" s="1196"/>
      <c r="N55" s="1196"/>
    </row>
    <row r="56" spans="2:14" s="360" customFormat="1" ht="23.1" customHeight="1" x14ac:dyDescent="0.2">
      <c r="B56" s="586" t="s">
        <v>329</v>
      </c>
      <c r="C56" s="843">
        <v>267</v>
      </c>
      <c r="D56" s="843">
        <v>215</v>
      </c>
      <c r="E56" s="843">
        <v>203</v>
      </c>
      <c r="F56" s="843">
        <v>179</v>
      </c>
      <c r="G56" s="843">
        <v>169</v>
      </c>
      <c r="H56" s="843">
        <v>150</v>
      </c>
      <c r="I56" s="828" t="s">
        <v>125</v>
      </c>
      <c r="J56" s="1196"/>
      <c r="K56" s="1196"/>
      <c r="L56" s="1196"/>
      <c r="M56" s="1196"/>
      <c r="N56" s="1196"/>
    </row>
    <row r="57" spans="2:14" s="360" customFormat="1" ht="23.1" customHeight="1" x14ac:dyDescent="0.2">
      <c r="B57" s="586" t="s">
        <v>532</v>
      </c>
      <c r="C57" s="843">
        <v>903</v>
      </c>
      <c r="D57" s="843">
        <v>687</v>
      </c>
      <c r="E57" s="843">
        <v>536</v>
      </c>
      <c r="F57" s="843">
        <v>372</v>
      </c>
      <c r="G57" s="843">
        <v>321</v>
      </c>
      <c r="H57" s="843">
        <v>422</v>
      </c>
      <c r="I57" s="828" t="s">
        <v>533</v>
      </c>
      <c r="J57" s="1196"/>
      <c r="K57" s="1196"/>
      <c r="L57" s="1196"/>
      <c r="M57" s="1196"/>
      <c r="N57" s="1196"/>
    </row>
    <row r="58" spans="2:14" s="360" customFormat="1" ht="23.1" customHeight="1" x14ac:dyDescent="0.2">
      <c r="B58" s="586" t="s">
        <v>534</v>
      </c>
      <c r="C58" s="843">
        <v>772</v>
      </c>
      <c r="D58" s="843">
        <v>636</v>
      </c>
      <c r="E58" s="843">
        <v>656</v>
      </c>
      <c r="F58" s="843">
        <v>632</v>
      </c>
      <c r="G58" s="843">
        <v>645</v>
      </c>
      <c r="H58" s="843">
        <v>585</v>
      </c>
      <c r="I58" s="828" t="s">
        <v>535</v>
      </c>
      <c r="J58" s="1196"/>
      <c r="K58" s="1196"/>
      <c r="L58" s="1196"/>
      <c r="M58" s="1196"/>
      <c r="N58" s="1196"/>
    </row>
    <row r="59" spans="2:14" s="360" customFormat="1" ht="23.1" customHeight="1" x14ac:dyDescent="0.2">
      <c r="B59" s="586" t="s">
        <v>536</v>
      </c>
      <c r="C59" s="843">
        <v>455</v>
      </c>
      <c r="D59" s="843">
        <v>385</v>
      </c>
      <c r="E59" s="843">
        <v>323</v>
      </c>
      <c r="F59" s="843">
        <v>295</v>
      </c>
      <c r="G59" s="843">
        <v>281</v>
      </c>
      <c r="H59" s="843">
        <v>268</v>
      </c>
      <c r="I59" s="828" t="s">
        <v>899</v>
      </c>
      <c r="J59" s="1196"/>
      <c r="K59" s="1196"/>
      <c r="L59" s="1196"/>
      <c r="M59" s="1196"/>
      <c r="N59" s="1196"/>
    </row>
    <row r="60" spans="2:14" s="360" customFormat="1" ht="23.1" customHeight="1" x14ac:dyDescent="0.2">
      <c r="B60" s="586" t="s">
        <v>537</v>
      </c>
      <c r="C60" s="843">
        <v>86</v>
      </c>
      <c r="D60" s="843">
        <v>72</v>
      </c>
      <c r="E60" s="843">
        <v>55</v>
      </c>
      <c r="F60" s="843">
        <v>42</v>
      </c>
      <c r="G60" s="843">
        <v>38</v>
      </c>
      <c r="H60" s="843">
        <v>38</v>
      </c>
      <c r="I60" s="828" t="s">
        <v>1271</v>
      </c>
      <c r="J60" s="1196"/>
      <c r="K60" s="1196"/>
      <c r="L60" s="1196"/>
      <c r="M60" s="1196"/>
      <c r="N60" s="1196"/>
    </row>
    <row r="61" spans="2:14" s="360" customFormat="1" ht="9.9499999999999993" customHeight="1" x14ac:dyDescent="0.2">
      <c r="B61" s="703"/>
      <c r="C61" s="842"/>
      <c r="D61" s="842"/>
      <c r="E61" s="842"/>
      <c r="F61" s="842"/>
      <c r="G61" s="842"/>
      <c r="H61" s="842"/>
      <c r="I61" s="827"/>
      <c r="J61" s="1196"/>
      <c r="K61" s="1196"/>
      <c r="L61" s="1196"/>
      <c r="M61" s="1196"/>
      <c r="N61" s="1196"/>
    </row>
    <row r="62" spans="2:14" s="360" customFormat="1" ht="23.1" customHeight="1" x14ac:dyDescent="0.2">
      <c r="B62" s="702" t="s">
        <v>510</v>
      </c>
      <c r="C62" s="842">
        <v>21286</v>
      </c>
      <c r="D62" s="842">
        <v>18345</v>
      </c>
      <c r="E62" s="842">
        <v>16791</v>
      </c>
      <c r="F62" s="842">
        <v>15379</v>
      </c>
      <c r="G62" s="842">
        <v>15198</v>
      </c>
      <c r="H62" s="842">
        <v>14954</v>
      </c>
      <c r="I62" s="701" t="s">
        <v>782</v>
      </c>
      <c r="J62" s="1196"/>
      <c r="K62" s="1196"/>
      <c r="L62" s="1196"/>
      <c r="M62" s="1196"/>
      <c r="N62" s="1196"/>
    </row>
    <row r="63" spans="2:14" s="360" customFormat="1" ht="9.9499999999999993" customHeight="1" x14ac:dyDescent="0.2">
      <c r="B63" s="703"/>
      <c r="C63" s="842"/>
      <c r="D63" s="842"/>
      <c r="E63" s="842"/>
      <c r="F63" s="842"/>
      <c r="G63" s="842"/>
      <c r="H63" s="842"/>
      <c r="I63" s="827"/>
      <c r="J63" s="821"/>
      <c r="K63" s="821"/>
      <c r="L63" s="821"/>
      <c r="M63" s="821"/>
      <c r="N63" s="821"/>
    </row>
    <row r="64" spans="2:14" s="360" customFormat="1" ht="23.1" customHeight="1" x14ac:dyDescent="0.2">
      <c r="B64" s="702" t="s">
        <v>275</v>
      </c>
      <c r="C64" s="842">
        <v>63893</v>
      </c>
      <c r="D64" s="842">
        <v>58311</v>
      </c>
      <c r="E64" s="842">
        <v>56260</v>
      </c>
      <c r="F64" s="842">
        <v>55351</v>
      </c>
      <c r="G64" s="842">
        <v>53891</v>
      </c>
      <c r="H64" s="842">
        <v>53451</v>
      </c>
      <c r="I64" s="701" t="s">
        <v>276</v>
      </c>
      <c r="J64" s="821"/>
      <c r="K64" s="821"/>
      <c r="L64" s="821"/>
      <c r="M64" s="821"/>
      <c r="N64" s="821"/>
    </row>
    <row r="65" spans="2:14" s="360" customFormat="1" ht="9.9499999999999993" customHeight="1" x14ac:dyDescent="0.2">
      <c r="B65" s="703"/>
      <c r="C65" s="842"/>
      <c r="D65" s="842"/>
      <c r="E65" s="842"/>
      <c r="F65" s="842"/>
      <c r="G65" s="842"/>
      <c r="H65" s="842"/>
      <c r="I65" s="827"/>
      <c r="J65" s="821"/>
      <c r="K65" s="821"/>
      <c r="L65" s="821"/>
      <c r="M65" s="821"/>
      <c r="N65" s="821"/>
    </row>
    <row r="66" spans="2:14" s="360" customFormat="1" ht="23.1" customHeight="1" x14ac:dyDescent="0.2">
      <c r="B66" s="702" t="s">
        <v>850</v>
      </c>
      <c r="C66" s="842">
        <v>156320</v>
      </c>
      <c r="D66" s="842">
        <v>139991</v>
      </c>
      <c r="E66" s="842">
        <v>134345</v>
      </c>
      <c r="F66" s="842">
        <v>128582</v>
      </c>
      <c r="G66" s="842">
        <v>125886</v>
      </c>
      <c r="H66" s="842">
        <v>127627</v>
      </c>
      <c r="I66" s="701" t="s">
        <v>331</v>
      </c>
      <c r="J66" s="821"/>
      <c r="K66" s="821"/>
      <c r="L66" s="821"/>
      <c r="M66" s="821"/>
      <c r="N66" s="821"/>
    </row>
    <row r="67" spans="2:14" s="254" customFormat="1" ht="15" customHeight="1" thickBot="1" x14ac:dyDescent="0.75">
      <c r="B67" s="1410"/>
      <c r="C67" s="1512"/>
      <c r="D67" s="1512"/>
      <c r="E67" s="1512"/>
      <c r="F67" s="1512"/>
      <c r="G67" s="1512"/>
      <c r="H67" s="1512"/>
      <c r="I67" s="692"/>
    </row>
    <row r="68" spans="2:14" ht="9" customHeight="1" thickTop="1" x14ac:dyDescent="0.35"/>
    <row r="69" spans="2:14" s="36" customFormat="1" ht="18.75" customHeight="1" x14ac:dyDescent="0.5">
      <c r="B69" s="330" t="s">
        <v>1747</v>
      </c>
      <c r="C69" s="412"/>
      <c r="D69" s="412"/>
      <c r="E69" s="412"/>
      <c r="F69" s="412"/>
      <c r="G69" s="412"/>
      <c r="H69" s="412"/>
      <c r="I69" s="351" t="s">
        <v>1748</v>
      </c>
    </row>
    <row r="70" spans="2:14" ht="22.5" x14ac:dyDescent="0.5">
      <c r="B70" s="352" t="s">
        <v>1877</v>
      </c>
      <c r="C70" s="412"/>
      <c r="D70" s="412"/>
      <c r="E70" s="412"/>
      <c r="F70" s="412"/>
      <c r="G70" s="412"/>
      <c r="H70" s="412"/>
      <c r="I70" s="351" t="s">
        <v>1878</v>
      </c>
    </row>
    <row r="71" spans="2:14" ht="21.75" x14ac:dyDescent="0.5">
      <c r="B71" s="52"/>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Roman,Regular"&amp;20- 63 -</oddFooter>
  </headerFooter>
  <colBreaks count="1" manualBreakCount="1">
    <brk id="9" max="1048575" man="1"/>
  </col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8"/>
  <dimension ref="B1:W40"/>
  <sheetViews>
    <sheetView rightToLeft="1" showWhiteSpace="0" view="pageBreakPreview" zoomScale="50" zoomScaleNormal="50" zoomScaleSheetLayoutView="50" zoomScalePageLayoutView="50" workbookViewId="0"/>
  </sheetViews>
  <sheetFormatPr defaultRowHeight="15" x14ac:dyDescent="0.35"/>
  <cols>
    <col min="1" max="1" width="9.140625" style="47"/>
    <col min="2" max="2" width="62.7109375" style="47" customWidth="1"/>
    <col min="3" max="8" width="14.28515625" style="47" customWidth="1"/>
    <col min="9" max="9" width="62.7109375" style="47" customWidth="1"/>
    <col min="10" max="12" width="9.140625" style="47"/>
    <col min="13" max="13" width="13.42578125" style="47" bestFit="1" customWidth="1"/>
    <col min="14" max="16384" width="9.140625" style="47"/>
  </cols>
  <sheetData>
    <row r="1" spans="2:23" s="75" customFormat="1" ht="13.5" customHeight="1" x14ac:dyDescent="0.65">
      <c r="C1" s="74"/>
      <c r="D1" s="74"/>
      <c r="E1" s="74"/>
      <c r="F1" s="74"/>
      <c r="G1" s="74"/>
      <c r="H1" s="74"/>
      <c r="I1" s="74"/>
      <c r="J1" s="74"/>
      <c r="K1" s="74"/>
      <c r="L1" s="74"/>
      <c r="M1" s="74"/>
      <c r="N1" s="74"/>
      <c r="O1" s="74"/>
      <c r="P1" s="74"/>
      <c r="Q1" s="74"/>
      <c r="R1" s="74"/>
      <c r="S1" s="74"/>
      <c r="T1" s="74"/>
      <c r="U1" s="74"/>
      <c r="V1" s="74"/>
      <c r="W1" s="74"/>
    </row>
    <row r="2" spans="2:23" s="75" customFormat="1" ht="13.5" customHeight="1" x14ac:dyDescent="0.65">
      <c r="B2" s="74"/>
      <c r="C2" s="74"/>
      <c r="D2" s="74"/>
      <c r="E2" s="74"/>
      <c r="F2" s="74"/>
      <c r="G2" s="74"/>
      <c r="H2" s="74"/>
      <c r="I2" s="74"/>
      <c r="J2" s="74"/>
      <c r="K2" s="74"/>
      <c r="L2" s="74"/>
      <c r="M2" s="74"/>
      <c r="N2" s="74"/>
      <c r="O2" s="74"/>
      <c r="P2" s="74"/>
      <c r="Q2" s="74"/>
      <c r="R2" s="74"/>
      <c r="S2" s="74"/>
      <c r="T2" s="74"/>
      <c r="U2" s="74"/>
      <c r="V2" s="74"/>
    </row>
    <row r="3" spans="2:23" ht="33.75" customHeight="1" x14ac:dyDescent="0.35">
      <c r="B3" s="1949" t="s">
        <v>1872</v>
      </c>
      <c r="C3" s="1971"/>
      <c r="D3" s="1971"/>
      <c r="E3" s="1971"/>
      <c r="F3" s="1971"/>
      <c r="G3" s="1971"/>
      <c r="H3" s="1971"/>
      <c r="I3" s="1971"/>
    </row>
    <row r="4" spans="2:23" ht="10.5" customHeight="1" x14ac:dyDescent="0.35">
      <c r="B4" s="1421"/>
      <c r="C4" s="1422"/>
      <c r="D4" s="1422"/>
      <c r="E4" s="1422"/>
      <c r="F4" s="1422"/>
      <c r="G4" s="1422"/>
      <c r="H4" s="1422"/>
      <c r="I4" s="1358"/>
    </row>
    <row r="5" spans="2:23" ht="27.75" customHeight="1" x14ac:dyDescent="0.35">
      <c r="B5" s="1949" t="s">
        <v>1873</v>
      </c>
      <c r="C5" s="1949"/>
      <c r="D5" s="1949"/>
      <c r="E5" s="1949"/>
      <c r="F5" s="1949"/>
      <c r="G5" s="1949"/>
      <c r="H5" s="1949"/>
      <c r="I5" s="1949"/>
    </row>
    <row r="6" spans="2:23" ht="19.5" customHeight="1" x14ac:dyDescent="0.65">
      <c r="B6" s="87"/>
      <c r="C6" s="85"/>
      <c r="D6" s="89"/>
      <c r="E6" s="85"/>
      <c r="F6" s="85"/>
      <c r="G6" s="85"/>
      <c r="H6" s="85"/>
      <c r="I6" s="85"/>
    </row>
    <row r="7" spans="2:23" s="36" customFormat="1" ht="22.5" x14ac:dyDescent="0.5">
      <c r="B7" s="1655" t="s">
        <v>1760</v>
      </c>
      <c r="C7" s="466"/>
      <c r="D7" s="466"/>
      <c r="E7" s="466"/>
      <c r="F7" s="466"/>
      <c r="G7" s="466"/>
      <c r="H7" s="466"/>
      <c r="I7" s="225" t="s">
        <v>1761</v>
      </c>
      <c r="J7" s="78"/>
      <c r="N7" s="78"/>
    </row>
    <row r="8" spans="2:23" ht="18.75" customHeight="1" thickBot="1" x14ac:dyDescent="0.4"/>
    <row r="9" spans="2:23" s="254" customFormat="1" ht="23.1" customHeight="1" thickTop="1" x14ac:dyDescent="0.7">
      <c r="B9" s="1930" t="s">
        <v>883</v>
      </c>
      <c r="C9" s="1736">
        <v>2014</v>
      </c>
      <c r="D9" s="1736">
        <v>2015</v>
      </c>
      <c r="E9" s="1736">
        <v>2016</v>
      </c>
      <c r="F9" s="1736">
        <v>2017</v>
      </c>
      <c r="G9" s="1736">
        <v>2018</v>
      </c>
      <c r="H9" s="1736">
        <v>2019</v>
      </c>
      <c r="I9" s="1933" t="s">
        <v>882</v>
      </c>
      <c r="J9" s="335"/>
      <c r="N9" s="335"/>
    </row>
    <row r="10" spans="2:23" s="254" customFormat="1" ht="23.1" customHeight="1" x14ac:dyDescent="0.7">
      <c r="B10" s="1931"/>
      <c r="C10" s="1737"/>
      <c r="D10" s="1737"/>
      <c r="E10" s="1737"/>
      <c r="F10" s="1737"/>
      <c r="G10" s="1737"/>
      <c r="H10" s="1737"/>
      <c r="I10" s="1962"/>
    </row>
    <row r="11" spans="2:23" s="254" customFormat="1" ht="23.1" customHeight="1" x14ac:dyDescent="0.7">
      <c r="B11" s="1932"/>
      <c r="C11" s="1738"/>
      <c r="D11" s="1738"/>
      <c r="E11" s="1738"/>
      <c r="F11" s="1738"/>
      <c r="G11" s="1738"/>
      <c r="H11" s="1738"/>
      <c r="I11" s="1963"/>
    </row>
    <row r="12" spans="2:23" s="254" customFormat="1" ht="9.9499999999999993" customHeight="1" x14ac:dyDescent="0.7">
      <c r="B12" s="566"/>
      <c r="C12" s="378"/>
      <c r="D12" s="378"/>
      <c r="E12" s="378"/>
      <c r="F12" s="378"/>
      <c r="G12" s="378"/>
      <c r="H12" s="378"/>
      <c r="I12" s="562"/>
    </row>
    <row r="13" spans="2:23" s="360" customFormat="1" ht="23.1" customHeight="1" x14ac:dyDescent="0.2">
      <c r="B13" s="1416" t="s">
        <v>539</v>
      </c>
      <c r="C13" s="843"/>
      <c r="D13" s="843"/>
      <c r="E13" s="843"/>
      <c r="F13" s="843"/>
      <c r="G13" s="843"/>
      <c r="H13" s="843"/>
      <c r="I13" s="827" t="s">
        <v>540</v>
      </c>
    </row>
    <row r="14" spans="2:23" s="360" customFormat="1" ht="9.9499999999999993" customHeight="1" x14ac:dyDescent="0.2">
      <c r="B14" s="1417"/>
      <c r="C14" s="856"/>
      <c r="D14" s="856"/>
      <c r="E14" s="856"/>
      <c r="F14" s="856"/>
      <c r="G14" s="856"/>
      <c r="H14" s="856"/>
      <c r="I14" s="828"/>
    </row>
    <row r="15" spans="2:23" s="360" customFormat="1" ht="23.1" customHeight="1" x14ac:dyDescent="0.2">
      <c r="B15" s="1417" t="s">
        <v>871</v>
      </c>
      <c r="C15" s="856">
        <v>609.70699999999999</v>
      </c>
      <c r="D15" s="856">
        <v>657.18099999999993</v>
      </c>
      <c r="E15" s="856">
        <v>904.96699999999998</v>
      </c>
      <c r="F15" s="856">
        <v>1119.921</v>
      </c>
      <c r="G15" s="856">
        <v>1586.884</v>
      </c>
      <c r="H15" s="856">
        <v>2164.5279999999998</v>
      </c>
      <c r="I15" s="1419" t="s">
        <v>870</v>
      </c>
    </row>
    <row r="16" spans="2:23" s="360" customFormat="1" ht="23.1" customHeight="1" x14ac:dyDescent="0.2">
      <c r="B16" s="1417" t="s">
        <v>42</v>
      </c>
      <c r="C16" s="856">
        <v>11.79200000000003</v>
      </c>
      <c r="D16" s="856">
        <v>15.489000000000033</v>
      </c>
      <c r="E16" s="856">
        <v>26.42</v>
      </c>
      <c r="F16" s="856">
        <v>29.209</v>
      </c>
      <c r="G16" s="856">
        <v>33.344999999999999</v>
      </c>
      <c r="H16" s="856">
        <v>55.098000000000411</v>
      </c>
      <c r="I16" s="828" t="s">
        <v>43</v>
      </c>
    </row>
    <row r="17" spans="2:9" s="360" customFormat="1" ht="23.1" customHeight="1" x14ac:dyDescent="0.2">
      <c r="B17" s="1417" t="s">
        <v>44</v>
      </c>
      <c r="C17" s="856">
        <v>16.975999999999999</v>
      </c>
      <c r="D17" s="856">
        <v>40.618000000000002</v>
      </c>
      <c r="E17" s="856">
        <v>54.9</v>
      </c>
      <c r="F17" s="856">
        <v>64.263000000000005</v>
      </c>
      <c r="G17" s="856">
        <v>78.364999999999995</v>
      </c>
      <c r="H17" s="856">
        <v>88.173000000000002</v>
      </c>
      <c r="I17" s="828" t="s">
        <v>45</v>
      </c>
    </row>
    <row r="18" spans="2:9" s="360" customFormat="1" ht="23.1" customHeight="1" x14ac:dyDescent="0.2">
      <c r="B18" s="1417" t="s">
        <v>24</v>
      </c>
      <c r="C18" s="856">
        <v>12.930999999999999</v>
      </c>
      <c r="D18" s="856">
        <v>13.516999999999999</v>
      </c>
      <c r="E18" s="856">
        <v>20.725000000000001</v>
      </c>
      <c r="F18" s="856">
        <v>32.549999999999997</v>
      </c>
      <c r="G18" s="856">
        <v>46.851999999999997</v>
      </c>
      <c r="H18" s="856">
        <v>50.441000000000003</v>
      </c>
      <c r="I18" s="828" t="s">
        <v>25</v>
      </c>
    </row>
    <row r="19" spans="2:9" s="360" customFormat="1" ht="23.1" customHeight="1" x14ac:dyDescent="0.2">
      <c r="B19" s="1417" t="s">
        <v>26</v>
      </c>
      <c r="C19" s="856">
        <v>25.361000000000001</v>
      </c>
      <c r="D19" s="856">
        <v>27.805</v>
      </c>
      <c r="E19" s="856">
        <v>36.32</v>
      </c>
      <c r="F19" s="856">
        <v>45.146999999999998</v>
      </c>
      <c r="G19" s="856">
        <v>56.613</v>
      </c>
      <c r="H19" s="856">
        <v>66.045000000000002</v>
      </c>
      <c r="I19" s="828" t="s">
        <v>27</v>
      </c>
    </row>
    <row r="20" spans="2:9" s="360" customFormat="1" ht="23.1" customHeight="1" x14ac:dyDescent="0.2">
      <c r="B20" s="1418" t="s">
        <v>850</v>
      </c>
      <c r="C20" s="852">
        <v>676.76700000000005</v>
      </c>
      <c r="D20" s="852">
        <v>754.61</v>
      </c>
      <c r="E20" s="852">
        <v>1043.3319999999999</v>
      </c>
      <c r="F20" s="852">
        <v>1291.0899999999999</v>
      </c>
      <c r="G20" s="852">
        <v>1802.0590000000002</v>
      </c>
      <c r="H20" s="852">
        <v>2424.2849999999999</v>
      </c>
      <c r="I20" s="701" t="s">
        <v>331</v>
      </c>
    </row>
    <row r="21" spans="2:9" s="360" customFormat="1" ht="9.9499999999999993" customHeight="1" x14ac:dyDescent="0.2">
      <c r="B21" s="1417"/>
      <c r="C21" s="856"/>
      <c r="D21" s="856"/>
      <c r="E21" s="856"/>
      <c r="F21" s="856"/>
      <c r="G21" s="856"/>
      <c r="H21" s="856"/>
      <c r="I21" s="828"/>
    </row>
    <row r="22" spans="2:9" s="360" customFormat="1" ht="23.1" customHeight="1" x14ac:dyDescent="0.2">
      <c r="B22" s="1416" t="s">
        <v>914</v>
      </c>
      <c r="C22" s="856"/>
      <c r="D22" s="856"/>
      <c r="E22" s="856"/>
      <c r="F22" s="856"/>
      <c r="G22" s="856"/>
      <c r="H22" s="856"/>
      <c r="I22" s="1381" t="s">
        <v>913</v>
      </c>
    </row>
    <row r="23" spans="2:9" s="360" customFormat="1" ht="9.9499999999999993" customHeight="1" x14ac:dyDescent="0.2">
      <c r="B23" s="1417"/>
      <c r="C23" s="856"/>
      <c r="D23" s="856"/>
      <c r="E23" s="856"/>
      <c r="F23" s="856"/>
      <c r="G23" s="856"/>
      <c r="H23" s="856"/>
      <c r="I23" s="828"/>
    </row>
    <row r="24" spans="2:9" s="360" customFormat="1" ht="23.1" customHeight="1" x14ac:dyDescent="0.2">
      <c r="B24" s="1417" t="s">
        <v>28</v>
      </c>
      <c r="C24" s="856">
        <v>109.318</v>
      </c>
      <c r="D24" s="856">
        <v>255.16200000000001</v>
      </c>
      <c r="E24" s="856">
        <v>619.13</v>
      </c>
      <c r="F24" s="856">
        <v>955.274</v>
      </c>
      <c r="G24" s="856">
        <v>1012.241</v>
      </c>
      <c r="H24" s="856">
        <v>1422.076</v>
      </c>
      <c r="I24" s="828" t="s">
        <v>29</v>
      </c>
    </row>
    <row r="25" spans="2:9" s="360" customFormat="1" ht="23.1" customHeight="1" x14ac:dyDescent="0.2">
      <c r="B25" s="1417" t="s">
        <v>30</v>
      </c>
      <c r="C25" s="856">
        <v>65.125</v>
      </c>
      <c r="D25" s="856">
        <v>73.266999999999996</v>
      </c>
      <c r="E25" s="856">
        <v>102.962</v>
      </c>
      <c r="F25" s="856">
        <v>150.03800000000001</v>
      </c>
      <c r="G25" s="856">
        <v>214.15899999999999</v>
      </c>
      <c r="H25" s="856">
        <v>290.637</v>
      </c>
      <c r="I25" s="828" t="s">
        <v>566</v>
      </c>
    </row>
    <row r="26" spans="2:9" s="360" customFormat="1" ht="23.1" customHeight="1" x14ac:dyDescent="0.2">
      <c r="B26" s="1418" t="s">
        <v>850</v>
      </c>
      <c r="C26" s="852">
        <v>174.44299999999998</v>
      </c>
      <c r="D26" s="852">
        <v>328.42899999999997</v>
      </c>
      <c r="E26" s="852">
        <v>722.09199999999998</v>
      </c>
      <c r="F26" s="852">
        <v>1105.3119999999999</v>
      </c>
      <c r="G26" s="852">
        <v>1226.4000000000001</v>
      </c>
      <c r="H26" s="852">
        <v>1712.713</v>
      </c>
      <c r="I26" s="701" t="s">
        <v>331</v>
      </c>
    </row>
    <row r="27" spans="2:9" s="360" customFormat="1" ht="9.9499999999999993" customHeight="1" x14ac:dyDescent="0.2">
      <c r="B27" s="1417"/>
      <c r="C27" s="856"/>
      <c r="D27" s="856"/>
      <c r="E27" s="856"/>
      <c r="F27" s="856"/>
      <c r="G27" s="856"/>
      <c r="H27" s="856"/>
      <c r="I27" s="828"/>
    </row>
    <row r="28" spans="2:9" s="360" customFormat="1" ht="60" customHeight="1" x14ac:dyDescent="0.2">
      <c r="B28" s="1416" t="s">
        <v>1458</v>
      </c>
      <c r="C28" s="856"/>
      <c r="D28" s="856"/>
      <c r="E28" s="856"/>
      <c r="F28" s="856"/>
      <c r="G28" s="856"/>
      <c r="H28" s="856"/>
      <c r="I28" s="1420" t="s">
        <v>1459</v>
      </c>
    </row>
    <row r="29" spans="2:9" s="360" customFormat="1" ht="9.9499999999999993" customHeight="1" x14ac:dyDescent="0.2">
      <c r="B29" s="1417"/>
      <c r="C29" s="856"/>
      <c r="D29" s="856"/>
      <c r="E29" s="856"/>
      <c r="F29" s="856"/>
      <c r="G29" s="856"/>
      <c r="H29" s="856"/>
      <c r="I29" s="828"/>
    </row>
    <row r="30" spans="2:9" s="360" customFormat="1" ht="27.75" customHeight="1" x14ac:dyDescent="0.2">
      <c r="B30" s="1417" t="s">
        <v>1209</v>
      </c>
      <c r="C30" s="856">
        <v>0</v>
      </c>
      <c r="D30" s="856">
        <v>0</v>
      </c>
      <c r="E30" s="856">
        <v>0</v>
      </c>
      <c r="F30" s="856">
        <v>0</v>
      </c>
      <c r="G30" s="856">
        <v>24.061</v>
      </c>
      <c r="H30" s="856">
        <v>237.61600000000001</v>
      </c>
      <c r="I30" s="828" t="s">
        <v>1214</v>
      </c>
    </row>
    <row r="31" spans="2:9" s="360" customFormat="1" ht="27.75" customHeight="1" x14ac:dyDescent="0.2">
      <c r="B31" s="1417" t="s">
        <v>1210</v>
      </c>
      <c r="C31" s="856">
        <v>1485.2550000000001</v>
      </c>
      <c r="D31" s="856">
        <v>1067.883</v>
      </c>
      <c r="E31" s="856">
        <v>1604.8579999999999</v>
      </c>
      <c r="F31" s="856">
        <v>1752.748</v>
      </c>
      <c r="G31" s="856">
        <v>1750.2090000000001</v>
      </c>
      <c r="H31" s="856">
        <v>1555.7180000000001</v>
      </c>
      <c r="I31" s="828" t="s">
        <v>1215</v>
      </c>
    </row>
    <row r="32" spans="2:9" s="360" customFormat="1" ht="27.75" customHeight="1" x14ac:dyDescent="0.2">
      <c r="B32" s="1417" t="s">
        <v>1211</v>
      </c>
      <c r="C32" s="856">
        <v>0</v>
      </c>
      <c r="D32" s="856">
        <v>0</v>
      </c>
      <c r="E32" s="856">
        <v>0</v>
      </c>
      <c r="F32" s="856">
        <v>0</v>
      </c>
      <c r="G32" s="856">
        <v>3.0000000000000001E-3</v>
      </c>
      <c r="H32" s="856">
        <v>1.2999999999999999E-2</v>
      </c>
      <c r="I32" s="828" t="s">
        <v>1216</v>
      </c>
    </row>
    <row r="33" spans="2:22" s="360" customFormat="1" ht="27.75" customHeight="1" x14ac:dyDescent="0.2">
      <c r="B33" s="1417" t="s">
        <v>1212</v>
      </c>
      <c r="C33" s="856">
        <v>35.131</v>
      </c>
      <c r="D33" s="856">
        <v>9.4510000000000005</v>
      </c>
      <c r="E33" s="856">
        <v>0</v>
      </c>
      <c r="F33" s="856">
        <v>0</v>
      </c>
      <c r="G33" s="856">
        <v>0</v>
      </c>
      <c r="H33" s="856">
        <v>0</v>
      </c>
      <c r="I33" s="828" t="s">
        <v>1217</v>
      </c>
    </row>
    <row r="34" spans="2:22" s="360" customFormat="1" ht="27.75" customHeight="1" x14ac:dyDescent="0.2">
      <c r="B34" s="1417" t="s">
        <v>1910</v>
      </c>
      <c r="C34" s="856">
        <v>304.233</v>
      </c>
      <c r="D34" s="856">
        <v>222.37100000000001</v>
      </c>
      <c r="E34" s="856">
        <v>330.87200000000001</v>
      </c>
      <c r="F34" s="856">
        <v>330.39100000000002</v>
      </c>
      <c r="G34" s="856">
        <v>355.46</v>
      </c>
      <c r="H34" s="856">
        <v>310.24599999999998</v>
      </c>
      <c r="I34" s="828" t="s">
        <v>1912</v>
      </c>
    </row>
    <row r="35" spans="2:22" s="360" customFormat="1" ht="27.75" customHeight="1" x14ac:dyDescent="0.2">
      <c r="B35" s="1417" t="s">
        <v>1911</v>
      </c>
      <c r="C35" s="856">
        <v>535.96400000000006</v>
      </c>
      <c r="D35" s="856">
        <v>265.83199999999999</v>
      </c>
      <c r="E35" s="856">
        <v>218.358</v>
      </c>
      <c r="F35" s="856">
        <v>204.33099999999999</v>
      </c>
      <c r="G35" s="856">
        <v>248.66200000000001</v>
      </c>
      <c r="H35" s="856">
        <v>270.79500000000002</v>
      </c>
      <c r="I35" s="828" t="s">
        <v>1913</v>
      </c>
    </row>
    <row r="36" spans="2:22" s="360" customFormat="1" ht="27.75" customHeight="1" x14ac:dyDescent="0.2">
      <c r="B36" s="1417" t="s">
        <v>1213</v>
      </c>
      <c r="C36" s="856">
        <v>43.930999999999997</v>
      </c>
      <c r="D36" s="856">
        <v>34.241</v>
      </c>
      <c r="E36" s="856">
        <v>95.471000000000004</v>
      </c>
      <c r="F36" s="856">
        <v>103.432</v>
      </c>
      <c r="G36" s="856">
        <v>141.07300000000001</v>
      </c>
      <c r="H36" s="856">
        <v>139.59299999999999</v>
      </c>
      <c r="I36" s="828" t="s">
        <v>27</v>
      </c>
      <c r="M36" s="821"/>
    </row>
    <row r="37" spans="2:22" s="360" customFormat="1" ht="27.75" customHeight="1" x14ac:dyDescent="0.2">
      <c r="B37" s="1418" t="s">
        <v>850</v>
      </c>
      <c r="C37" s="852">
        <v>2404.5140000000001</v>
      </c>
      <c r="D37" s="852">
        <v>1599.7780000000002</v>
      </c>
      <c r="E37" s="852">
        <v>2249.5590000000002</v>
      </c>
      <c r="F37" s="852">
        <v>2390.902</v>
      </c>
      <c r="G37" s="852">
        <v>2519.4679999999994</v>
      </c>
      <c r="H37" s="852">
        <v>2513.9809999999998</v>
      </c>
      <c r="I37" s="701" t="s">
        <v>331</v>
      </c>
    </row>
    <row r="38" spans="2:22" s="50" customFormat="1" ht="9.9499999999999993" customHeight="1" thickBot="1" x14ac:dyDescent="0.55000000000000004">
      <c r="B38" s="93"/>
      <c r="C38" s="94"/>
      <c r="D38" s="95"/>
      <c r="E38" s="95"/>
      <c r="F38" s="95"/>
      <c r="G38" s="95"/>
      <c r="H38" s="1507"/>
      <c r="I38" s="96"/>
    </row>
    <row r="39" spans="2:22" ht="23.25" thickTop="1" x14ac:dyDescent="0.5">
      <c r="B39" s="330" t="s">
        <v>1747</v>
      </c>
      <c r="C39" s="412"/>
      <c r="D39" s="412"/>
      <c r="E39" s="412"/>
      <c r="F39" s="412"/>
      <c r="G39" s="412"/>
      <c r="H39" s="412"/>
      <c r="I39" s="351" t="s">
        <v>1748</v>
      </c>
      <c r="J39" s="36"/>
    </row>
    <row r="40" spans="2:22" s="75" customFormat="1" ht="10.5" customHeight="1" x14ac:dyDescent="0.65">
      <c r="B40" s="74"/>
      <c r="C40" s="74"/>
      <c r="D40" s="74"/>
      <c r="E40" s="74"/>
      <c r="F40" s="74"/>
      <c r="G40" s="74"/>
      <c r="H40" s="74"/>
      <c r="I40" s="74"/>
      <c r="J40" s="74"/>
      <c r="K40" s="74"/>
      <c r="L40" s="74"/>
      <c r="M40" s="74"/>
      <c r="N40" s="74"/>
      <c r="O40" s="74"/>
      <c r="P40" s="74"/>
      <c r="Q40" s="74"/>
      <c r="R40" s="74"/>
      <c r="S40" s="74"/>
      <c r="T40" s="74"/>
      <c r="U40" s="74"/>
      <c r="V40" s="74"/>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Roman,Regular"&amp;20- 64 -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9"/>
  <dimension ref="B1:Y50"/>
  <sheetViews>
    <sheetView rightToLeft="1" view="pageBreakPreview" zoomScale="50" zoomScaleNormal="50" zoomScaleSheetLayoutView="50" workbookViewId="0"/>
  </sheetViews>
  <sheetFormatPr defaultRowHeight="15" x14ac:dyDescent="0.35"/>
  <cols>
    <col min="1" max="1" width="9.140625" style="47"/>
    <col min="2" max="2" width="65.5703125" style="56" customWidth="1"/>
    <col min="3" max="8" width="14.28515625" style="56" customWidth="1"/>
    <col min="9" max="9" width="62.7109375" style="56" customWidth="1"/>
    <col min="10" max="16384" width="9.140625" style="47"/>
  </cols>
  <sheetData>
    <row r="1" spans="2:25" s="75" customFormat="1" ht="19.5" customHeight="1" x14ac:dyDescent="0.65">
      <c r="B1" s="72"/>
      <c r="C1" s="73"/>
      <c r="D1" s="73"/>
      <c r="E1" s="73"/>
      <c r="F1" s="73"/>
      <c r="G1" s="73"/>
      <c r="H1" s="73"/>
      <c r="I1" s="73"/>
      <c r="J1" s="74"/>
      <c r="K1" s="74"/>
      <c r="L1" s="74"/>
      <c r="M1" s="74"/>
      <c r="N1" s="74"/>
      <c r="O1" s="74"/>
      <c r="P1" s="74"/>
      <c r="Q1" s="74"/>
      <c r="R1" s="74"/>
      <c r="S1" s="74"/>
      <c r="T1" s="74"/>
      <c r="U1" s="74"/>
      <c r="V1" s="74"/>
      <c r="W1" s="74"/>
      <c r="X1" s="74"/>
      <c r="Y1" s="74"/>
    </row>
    <row r="2" spans="2:25" s="75" customFormat="1" ht="19.5" customHeight="1" x14ac:dyDescent="0.65">
      <c r="B2" s="73"/>
      <c r="C2" s="73"/>
      <c r="D2" s="73"/>
      <c r="E2" s="73"/>
      <c r="F2" s="73"/>
      <c r="G2" s="73"/>
      <c r="H2" s="73"/>
      <c r="I2" s="73"/>
      <c r="J2" s="74"/>
      <c r="K2" s="74"/>
      <c r="L2" s="74"/>
      <c r="M2" s="74"/>
      <c r="N2" s="74"/>
      <c r="O2" s="74"/>
      <c r="P2" s="74"/>
      <c r="Q2" s="74"/>
      <c r="R2" s="74"/>
      <c r="S2" s="74"/>
      <c r="T2" s="74"/>
      <c r="U2" s="74"/>
      <c r="V2" s="74"/>
      <c r="W2" s="74"/>
      <c r="X2" s="74"/>
    </row>
    <row r="3" spans="2:25" ht="36.75" x14ac:dyDescent="0.85">
      <c r="B3" s="1732" t="s">
        <v>1874</v>
      </c>
      <c r="C3" s="1732"/>
      <c r="D3" s="1732"/>
      <c r="E3" s="1732"/>
      <c r="F3" s="1732"/>
      <c r="G3" s="1732"/>
      <c r="H3" s="1732"/>
      <c r="I3" s="1732"/>
    </row>
    <row r="4" spans="2:25" ht="10.5" customHeight="1" x14ac:dyDescent="0.85">
      <c r="B4" s="711"/>
      <c r="C4" s="712"/>
      <c r="D4" s="712"/>
      <c r="E4" s="712"/>
      <c r="F4" s="712"/>
      <c r="G4" s="712"/>
      <c r="H4" s="712"/>
      <c r="I4" s="549"/>
    </row>
    <row r="5" spans="2:25" ht="30.75" customHeight="1" x14ac:dyDescent="0.35">
      <c r="B5" s="1864" t="s">
        <v>1875</v>
      </c>
      <c r="C5" s="1864"/>
      <c r="D5" s="1864"/>
      <c r="E5" s="1864"/>
      <c r="F5" s="1864"/>
      <c r="G5" s="1864"/>
      <c r="H5" s="1864"/>
      <c r="I5" s="1864"/>
    </row>
    <row r="6" spans="2:25" ht="19.5" customHeight="1" x14ac:dyDescent="0.65">
      <c r="B6" s="77"/>
      <c r="C6" s="76"/>
      <c r="D6" s="76"/>
      <c r="E6" s="76"/>
      <c r="F6" s="76"/>
      <c r="G6" s="76"/>
      <c r="H6" s="76"/>
      <c r="I6" s="76"/>
    </row>
    <row r="7" spans="2:25" s="412" customFormat="1" ht="22.5" x14ac:dyDescent="0.5">
      <c r="B7" s="709" t="s">
        <v>1762</v>
      </c>
      <c r="C7" s="547"/>
      <c r="D7" s="547"/>
      <c r="E7" s="547"/>
      <c r="F7" s="547"/>
      <c r="G7" s="547"/>
      <c r="H7" s="547"/>
      <c r="I7" s="710" t="s">
        <v>1763</v>
      </c>
      <c r="J7" s="225"/>
      <c r="K7" s="225"/>
      <c r="L7" s="225"/>
      <c r="P7" s="225"/>
    </row>
    <row r="8" spans="2:25" ht="18.75" customHeight="1" thickBot="1" x14ac:dyDescent="0.4"/>
    <row r="9" spans="2:25" s="254" customFormat="1" ht="24.95" customHeight="1" thickTop="1" x14ac:dyDescent="0.7">
      <c r="B9" s="1956" t="s">
        <v>883</v>
      </c>
      <c r="C9" s="1736">
        <v>2014</v>
      </c>
      <c r="D9" s="1736">
        <v>2015</v>
      </c>
      <c r="E9" s="1736">
        <v>2016</v>
      </c>
      <c r="F9" s="1736">
        <v>2017</v>
      </c>
      <c r="G9" s="1736">
        <v>2018</v>
      </c>
      <c r="H9" s="1736">
        <v>2019</v>
      </c>
      <c r="I9" s="1972" t="s">
        <v>882</v>
      </c>
      <c r="J9" s="335"/>
      <c r="K9" s="335"/>
      <c r="L9" s="335"/>
      <c r="P9" s="335"/>
    </row>
    <row r="10" spans="2:25" s="254" customFormat="1" ht="24.95" customHeight="1" x14ac:dyDescent="0.7">
      <c r="B10" s="1957"/>
      <c r="C10" s="1737"/>
      <c r="D10" s="1737"/>
      <c r="E10" s="1737"/>
      <c r="F10" s="1737"/>
      <c r="G10" s="1737"/>
      <c r="H10" s="1737"/>
      <c r="I10" s="1973"/>
    </row>
    <row r="11" spans="2:25" s="254" customFormat="1" ht="24.95" customHeight="1" x14ac:dyDescent="0.7">
      <c r="B11" s="1958"/>
      <c r="C11" s="1738"/>
      <c r="D11" s="1738"/>
      <c r="E11" s="1738"/>
      <c r="F11" s="1738"/>
      <c r="G11" s="1738"/>
      <c r="H11" s="1738"/>
      <c r="I11" s="1974"/>
    </row>
    <row r="12" spans="2:25" s="316" customFormat="1" ht="15" customHeight="1" x14ac:dyDescent="0.7">
      <c r="B12" s="704"/>
      <c r="C12" s="657"/>
      <c r="D12" s="657"/>
      <c r="E12" s="657"/>
      <c r="F12" s="657"/>
      <c r="G12" s="657"/>
      <c r="H12" s="657"/>
      <c r="I12" s="705"/>
      <c r="K12" s="254"/>
      <c r="L12" s="254"/>
      <c r="M12" s="254"/>
      <c r="N12" s="254"/>
    </row>
    <row r="13" spans="2:25" s="355" customFormat="1" ht="34.5" customHeight="1" x14ac:dyDescent="0.2">
      <c r="B13" s="706" t="s">
        <v>1594</v>
      </c>
      <c r="C13" s="1423"/>
      <c r="D13" s="1423"/>
      <c r="E13" s="1423"/>
      <c r="F13" s="1423"/>
      <c r="G13" s="1423"/>
      <c r="H13" s="1423"/>
      <c r="I13" s="1426" t="s">
        <v>1595</v>
      </c>
      <c r="K13" s="1250"/>
      <c r="L13" s="1250"/>
      <c r="M13" s="1250"/>
      <c r="N13" s="360"/>
      <c r="O13" s="358"/>
      <c r="P13" s="358"/>
      <c r="Q13" s="358"/>
      <c r="R13" s="358"/>
      <c r="S13" s="358"/>
    </row>
    <row r="14" spans="2:25" s="360" customFormat="1" ht="30" customHeight="1" x14ac:dyDescent="0.2">
      <c r="B14" s="1424" t="s">
        <v>722</v>
      </c>
      <c r="C14" s="1391">
        <v>569.16242825739118</v>
      </c>
      <c r="D14" s="1391">
        <v>811.31</v>
      </c>
      <c r="E14" s="1391">
        <v>865.31610946503645</v>
      </c>
      <c r="F14" s="1391">
        <v>826.05663581124759</v>
      </c>
      <c r="G14" s="1391">
        <v>903.31</v>
      </c>
      <c r="H14" s="1391">
        <v>1354.232286447547</v>
      </c>
      <c r="I14" s="1427" t="s">
        <v>279</v>
      </c>
      <c r="O14" s="358"/>
      <c r="P14" s="358"/>
      <c r="Q14" s="358"/>
      <c r="R14" s="358"/>
    </row>
    <row r="15" spans="2:25" s="360" customFormat="1" ht="30" customHeight="1" x14ac:dyDescent="0.2">
      <c r="B15" s="1424" t="s">
        <v>912</v>
      </c>
      <c r="C15" s="1391">
        <v>310.78908079295974</v>
      </c>
      <c r="D15" s="1391">
        <v>361.18369463670814</v>
      </c>
      <c r="E15" s="1391">
        <v>596.25178533581561</v>
      </c>
      <c r="F15" s="1391">
        <v>953.23203610263488</v>
      </c>
      <c r="G15" s="1391">
        <v>956.03</v>
      </c>
      <c r="H15" s="1391">
        <v>969.58513681740078</v>
      </c>
      <c r="I15" s="1427" t="s">
        <v>449</v>
      </c>
      <c r="O15" s="358"/>
      <c r="P15" s="358"/>
      <c r="Q15" s="358"/>
      <c r="R15" s="358"/>
    </row>
    <row r="16" spans="2:25" s="360" customFormat="1" ht="30" customHeight="1" x14ac:dyDescent="0.2">
      <c r="B16" s="1424" t="s">
        <v>450</v>
      </c>
      <c r="C16" s="1391">
        <v>430.92795102643038</v>
      </c>
      <c r="D16" s="1391">
        <v>449.91</v>
      </c>
      <c r="E16" s="1391">
        <v>397.42027839407228</v>
      </c>
      <c r="F16" s="1391">
        <v>779.98435824016019</v>
      </c>
      <c r="G16" s="1391">
        <v>833.05</v>
      </c>
      <c r="H16" s="1391">
        <v>1056.0134219322463</v>
      </c>
      <c r="I16" s="1427" t="s">
        <v>451</v>
      </c>
      <c r="O16" s="358"/>
      <c r="P16" s="358"/>
      <c r="Q16" s="358"/>
      <c r="R16" s="358"/>
    </row>
    <row r="17" spans="2:18" s="360" customFormat="1" ht="30" customHeight="1" x14ac:dyDescent="0.2">
      <c r="B17" s="1424" t="s">
        <v>633</v>
      </c>
      <c r="C17" s="1391">
        <v>250.69663054862241</v>
      </c>
      <c r="D17" s="1391">
        <v>368.96</v>
      </c>
      <c r="E17" s="1391">
        <v>511.39502557531705</v>
      </c>
      <c r="F17" s="1391">
        <v>737.56010463006771</v>
      </c>
      <c r="G17" s="1391">
        <v>1093.4100000000001</v>
      </c>
      <c r="H17" s="1391">
        <v>1080.1052540973972</v>
      </c>
      <c r="I17" s="1427" t="s">
        <v>866</v>
      </c>
      <c r="O17" s="358"/>
      <c r="P17" s="358"/>
      <c r="Q17" s="358"/>
      <c r="R17" s="358"/>
    </row>
    <row r="18" spans="2:18" s="360" customFormat="1" ht="13.5" customHeight="1" x14ac:dyDescent="0.2">
      <c r="B18" s="706"/>
      <c r="C18" s="1393"/>
      <c r="D18" s="1393"/>
      <c r="E18" s="1393"/>
      <c r="F18" s="1393"/>
      <c r="G18" s="1393"/>
      <c r="H18" s="1393"/>
      <c r="I18" s="1426"/>
      <c r="O18" s="358"/>
      <c r="P18" s="358"/>
      <c r="Q18" s="358"/>
      <c r="R18" s="358"/>
    </row>
    <row r="19" spans="2:18" s="360" customFormat="1" ht="30" customHeight="1" x14ac:dyDescent="0.2">
      <c r="B19" s="1425" t="s">
        <v>305</v>
      </c>
      <c r="C19" s="1393">
        <v>465.27941237560651</v>
      </c>
      <c r="D19" s="1393">
        <v>609.79</v>
      </c>
      <c r="E19" s="1393">
        <v>790.0276945387451</v>
      </c>
      <c r="F19" s="1393">
        <v>816.03767021660406</v>
      </c>
      <c r="G19" s="1393">
        <v>905.41</v>
      </c>
      <c r="H19" s="1393">
        <v>1321.4102354839267</v>
      </c>
      <c r="I19" s="1428" t="s">
        <v>437</v>
      </c>
      <c r="O19" s="358"/>
      <c r="P19" s="358"/>
      <c r="Q19" s="358"/>
      <c r="R19" s="358"/>
    </row>
    <row r="20" spans="2:18" s="360" customFormat="1" ht="30" customHeight="1" x14ac:dyDescent="0.2">
      <c r="B20" s="1425"/>
      <c r="C20" s="1393"/>
      <c r="D20" s="1393"/>
      <c r="E20" s="1393"/>
      <c r="F20" s="1393"/>
      <c r="G20" s="1393"/>
      <c r="H20" s="1393"/>
      <c r="I20" s="1428"/>
      <c r="O20" s="358"/>
      <c r="P20" s="358"/>
      <c r="Q20" s="358"/>
      <c r="R20" s="358"/>
    </row>
    <row r="21" spans="2:18" s="360" customFormat="1" ht="60" customHeight="1" x14ac:dyDescent="0.2">
      <c r="B21" s="706" t="s">
        <v>1596</v>
      </c>
      <c r="C21" s="1056"/>
      <c r="D21" s="1056"/>
      <c r="E21" s="1056"/>
      <c r="F21" s="1056"/>
      <c r="G21" s="1056"/>
      <c r="H21" s="1056"/>
      <c r="I21" s="1429" t="s">
        <v>1597</v>
      </c>
      <c r="O21" s="358"/>
      <c r="P21" s="358"/>
      <c r="Q21" s="358"/>
      <c r="R21" s="358"/>
    </row>
    <row r="22" spans="2:18" s="360" customFormat="1" ht="30" customHeight="1" x14ac:dyDescent="0.2">
      <c r="B22" s="1424" t="s">
        <v>379</v>
      </c>
      <c r="C22" s="1391">
        <v>271.40243902439028</v>
      </c>
      <c r="D22" s="1391">
        <v>331.32621890863931</v>
      </c>
      <c r="E22" s="1391">
        <v>445.37196060296839</v>
      </c>
      <c r="F22" s="1391">
        <v>814.55366280655767</v>
      </c>
      <c r="G22" s="1391">
        <v>1115.8499999999999</v>
      </c>
      <c r="H22" s="1391">
        <v>1522.8658536585365</v>
      </c>
      <c r="I22" s="1427" t="s">
        <v>338</v>
      </c>
      <c r="O22" s="358"/>
      <c r="P22" s="358"/>
      <c r="Q22" s="358"/>
      <c r="R22" s="358"/>
    </row>
    <row r="23" spans="2:18" s="355" customFormat="1" ht="30" customHeight="1" x14ac:dyDescent="0.2">
      <c r="B23" s="1424" t="s">
        <v>911</v>
      </c>
      <c r="C23" s="1391">
        <v>230.2138440163842</v>
      </c>
      <c r="D23" s="1391">
        <v>363.21449477238309</v>
      </c>
      <c r="E23" s="1391">
        <v>660.64209405635188</v>
      </c>
      <c r="F23" s="1391">
        <v>660.19610413569001</v>
      </c>
      <c r="G23" s="1391">
        <v>714.11</v>
      </c>
      <c r="H23" s="1391">
        <v>740.66452250350471</v>
      </c>
      <c r="I23" s="1427" t="s">
        <v>14</v>
      </c>
      <c r="K23" s="360"/>
      <c r="L23" s="360"/>
      <c r="M23" s="360"/>
      <c r="N23" s="360"/>
      <c r="O23" s="358"/>
      <c r="P23" s="358"/>
      <c r="Q23" s="358"/>
      <c r="R23" s="358"/>
    </row>
    <row r="24" spans="2:18" s="360" customFormat="1" ht="30" customHeight="1" x14ac:dyDescent="0.2">
      <c r="B24" s="1424" t="s">
        <v>1584</v>
      </c>
      <c r="C24" s="1391">
        <v>752.6525817370831</v>
      </c>
      <c r="D24" s="1391" t="s">
        <v>706</v>
      </c>
      <c r="E24" s="1391">
        <v>2272.6137333331721</v>
      </c>
      <c r="F24" s="1391">
        <v>2912.0633042378149</v>
      </c>
      <c r="G24" s="1391">
        <v>2690.53</v>
      </c>
      <c r="H24" s="1391">
        <v>2059.1646737406031</v>
      </c>
      <c r="I24" s="1427" t="s">
        <v>1585</v>
      </c>
      <c r="O24" s="358"/>
      <c r="P24" s="358"/>
      <c r="Q24" s="358"/>
      <c r="R24" s="358"/>
    </row>
    <row r="25" spans="2:18" s="355" customFormat="1" ht="30" customHeight="1" x14ac:dyDescent="0.2">
      <c r="B25" s="1424" t="s">
        <v>631</v>
      </c>
      <c r="C25" s="1391">
        <v>430.63926887483569</v>
      </c>
      <c r="D25" s="1391">
        <v>853.8532082205943</v>
      </c>
      <c r="E25" s="1391">
        <v>1176.5175378822976</v>
      </c>
      <c r="F25" s="1391">
        <v>1425.5633405593046</v>
      </c>
      <c r="G25" s="1391">
        <v>1449.54</v>
      </c>
      <c r="H25" s="1391">
        <v>1363.0796968300131</v>
      </c>
      <c r="I25" s="1427" t="s">
        <v>632</v>
      </c>
      <c r="K25" s="360"/>
      <c r="L25" s="360"/>
      <c r="M25" s="360"/>
      <c r="N25" s="360"/>
      <c r="O25" s="358"/>
      <c r="P25" s="358"/>
      <c r="Q25" s="358"/>
      <c r="R25" s="358"/>
    </row>
    <row r="26" spans="2:18" s="360" customFormat="1" ht="15" customHeight="1" x14ac:dyDescent="0.2">
      <c r="B26" s="706"/>
      <c r="C26" s="1393"/>
      <c r="D26" s="1393"/>
      <c r="E26" s="1393"/>
      <c r="F26" s="1393"/>
      <c r="G26" s="1393"/>
      <c r="H26" s="1393"/>
      <c r="I26" s="1426"/>
      <c r="O26" s="358"/>
      <c r="P26" s="358"/>
      <c r="Q26" s="358"/>
      <c r="R26" s="358"/>
    </row>
    <row r="27" spans="2:18" s="355" customFormat="1" ht="30" customHeight="1" x14ac:dyDescent="0.2">
      <c r="B27" s="1425" t="s">
        <v>305</v>
      </c>
      <c r="C27" s="1393">
        <v>410.38548007155049</v>
      </c>
      <c r="D27" s="1393">
        <v>763.87399068019135</v>
      </c>
      <c r="E27" s="1393">
        <v>1082.7813536369797</v>
      </c>
      <c r="F27" s="1393">
        <v>1346.9589299769386</v>
      </c>
      <c r="G27" s="1393">
        <v>1379.87</v>
      </c>
      <c r="H27" s="1393">
        <v>1391.4219319482481</v>
      </c>
      <c r="I27" s="1428" t="s">
        <v>437</v>
      </c>
      <c r="K27" s="360"/>
      <c r="L27" s="360"/>
      <c r="M27" s="360"/>
      <c r="N27" s="360"/>
      <c r="O27" s="358"/>
      <c r="P27" s="358"/>
      <c r="Q27" s="358"/>
      <c r="R27" s="358"/>
    </row>
    <row r="28" spans="2:18" s="254" customFormat="1" ht="30" customHeight="1" thickBot="1" x14ac:dyDescent="0.75">
      <c r="B28" s="707"/>
      <c r="C28" s="1508"/>
      <c r="D28" s="1508"/>
      <c r="E28" s="1508"/>
      <c r="F28" s="1508"/>
      <c r="G28" s="1508"/>
      <c r="H28" s="1508"/>
      <c r="I28" s="708"/>
      <c r="O28" s="340"/>
      <c r="P28" s="340"/>
      <c r="Q28" s="340"/>
      <c r="R28" s="340"/>
    </row>
    <row r="29" spans="2:18" s="41" customFormat="1" ht="16.5" customHeight="1" thickTop="1" x14ac:dyDescent="0.65">
      <c r="B29" s="82"/>
      <c r="C29" s="56"/>
      <c r="D29" s="56"/>
      <c r="E29" s="56"/>
      <c r="F29" s="56"/>
      <c r="G29" s="56"/>
      <c r="H29" s="56"/>
      <c r="I29" s="56"/>
      <c r="K29" s="42"/>
      <c r="L29" s="42"/>
      <c r="M29" s="42"/>
      <c r="N29" s="42"/>
      <c r="O29" s="51"/>
      <c r="P29" s="51"/>
      <c r="Q29" s="51"/>
      <c r="R29" s="51"/>
    </row>
    <row r="30" spans="2:18" s="412" customFormat="1" ht="22.5" x14ac:dyDescent="0.5">
      <c r="B30" s="410" t="s">
        <v>1747</v>
      </c>
      <c r="C30" s="1430"/>
      <c r="D30" s="1430"/>
      <c r="E30" s="1430"/>
      <c r="F30" s="1430"/>
      <c r="G30" s="1430"/>
      <c r="H30" s="1430"/>
      <c r="I30" s="1431" t="s">
        <v>1748</v>
      </c>
      <c r="K30" s="225"/>
      <c r="L30" s="225"/>
      <c r="M30" s="225"/>
      <c r="N30" s="225"/>
      <c r="O30" s="409"/>
      <c r="P30" s="409"/>
      <c r="Q30" s="409"/>
      <c r="R30" s="409"/>
    </row>
    <row r="31" spans="2:18" s="41" customFormat="1" ht="30" customHeight="1" x14ac:dyDescent="0.65">
      <c r="B31" s="56"/>
      <c r="C31" s="83"/>
      <c r="D31" s="83"/>
      <c r="E31" s="83"/>
      <c r="F31" s="83"/>
      <c r="G31" s="83"/>
      <c r="H31" s="83"/>
      <c r="I31" s="56"/>
      <c r="O31" s="51"/>
      <c r="P31" s="51"/>
      <c r="Q31" s="51"/>
      <c r="R31" s="51"/>
    </row>
    <row r="32" spans="2:18" s="41" customFormat="1" ht="30" customHeight="1" x14ac:dyDescent="0.65">
      <c r="B32" s="56"/>
      <c r="C32" s="56"/>
      <c r="D32" s="56"/>
      <c r="E32" s="56"/>
      <c r="F32" s="56"/>
      <c r="G32" s="56"/>
      <c r="H32" s="56"/>
      <c r="I32" s="56"/>
      <c r="K32" s="42"/>
      <c r="L32" s="42"/>
      <c r="M32" s="42"/>
      <c r="N32" s="42"/>
      <c r="O32" s="51"/>
      <c r="P32" s="51"/>
      <c r="Q32" s="51"/>
      <c r="R32" s="51"/>
    </row>
    <row r="33" spans="2:18" s="41" customFormat="1" ht="30" customHeight="1" x14ac:dyDescent="0.65">
      <c r="B33" s="56"/>
      <c r="C33" s="56"/>
      <c r="D33" s="56"/>
      <c r="E33" s="56"/>
      <c r="F33" s="56"/>
      <c r="G33" s="56"/>
      <c r="H33" s="56"/>
      <c r="I33" s="56"/>
      <c r="O33" s="51"/>
      <c r="P33" s="51"/>
      <c r="Q33" s="51"/>
      <c r="R33" s="51"/>
    </row>
    <row r="34" spans="2:18" s="41" customFormat="1" ht="30" customHeight="1" x14ac:dyDescent="0.65">
      <c r="B34" s="56"/>
      <c r="C34" s="56"/>
      <c r="D34" s="56"/>
      <c r="E34" s="56"/>
      <c r="F34" s="56"/>
      <c r="G34" s="56"/>
      <c r="H34" s="56"/>
      <c r="I34" s="56"/>
      <c r="K34" s="42"/>
      <c r="L34" s="42"/>
      <c r="M34" s="42"/>
      <c r="N34" s="42"/>
      <c r="O34" s="51"/>
      <c r="P34" s="51"/>
      <c r="Q34" s="51"/>
      <c r="R34" s="51"/>
    </row>
    <row r="35" spans="2:18" s="41" customFormat="1" ht="15" customHeight="1" x14ac:dyDescent="0.65">
      <c r="B35" s="56"/>
      <c r="C35" s="56"/>
      <c r="D35" s="56"/>
      <c r="E35" s="56"/>
      <c r="F35" s="56"/>
      <c r="G35" s="56"/>
      <c r="H35" s="56"/>
      <c r="I35" s="56"/>
      <c r="O35" s="51"/>
      <c r="P35" s="51"/>
      <c r="Q35" s="51"/>
      <c r="R35" s="51"/>
    </row>
    <row r="36" spans="2:18" s="42" customFormat="1" ht="30" customHeight="1" x14ac:dyDescent="0.65">
      <c r="B36" s="56"/>
      <c r="C36" s="56"/>
      <c r="D36" s="56"/>
      <c r="E36" s="56"/>
      <c r="F36" s="56"/>
      <c r="G36" s="56"/>
      <c r="H36" s="56"/>
      <c r="I36" s="56"/>
      <c r="K36" s="41"/>
      <c r="L36" s="41"/>
      <c r="M36" s="41"/>
      <c r="N36" s="41"/>
      <c r="O36" s="51"/>
      <c r="P36" s="51"/>
      <c r="Q36" s="51"/>
      <c r="R36" s="51"/>
    </row>
    <row r="37" spans="2:18" s="41" customFormat="1" ht="15" customHeight="1" x14ac:dyDescent="0.65">
      <c r="B37" s="56"/>
      <c r="C37" s="56"/>
      <c r="D37" s="56"/>
      <c r="E37" s="56"/>
      <c r="F37" s="56"/>
      <c r="G37" s="56"/>
      <c r="H37" s="56"/>
      <c r="I37" s="56"/>
      <c r="O37" s="51"/>
      <c r="P37" s="51"/>
      <c r="Q37" s="51"/>
      <c r="R37" s="51"/>
    </row>
    <row r="38" spans="2:18" s="42" customFormat="1" ht="30" customHeight="1" x14ac:dyDescent="0.65">
      <c r="B38" s="56"/>
      <c r="C38" s="56"/>
      <c r="D38" s="56"/>
      <c r="E38" s="56"/>
      <c r="F38" s="56"/>
      <c r="G38" s="56"/>
      <c r="H38" s="56"/>
      <c r="I38" s="56"/>
      <c r="K38" s="41"/>
      <c r="L38" s="41"/>
      <c r="M38" s="41"/>
      <c r="N38" s="41"/>
      <c r="O38" s="51"/>
      <c r="P38" s="51"/>
      <c r="Q38" s="51"/>
      <c r="R38" s="51"/>
    </row>
    <row r="39" spans="2:18" s="41" customFormat="1" ht="15" customHeight="1" x14ac:dyDescent="0.65">
      <c r="B39" s="56"/>
      <c r="C39" s="56"/>
      <c r="D39" s="56"/>
      <c r="E39" s="56"/>
      <c r="F39" s="56"/>
      <c r="G39" s="56"/>
      <c r="H39" s="56"/>
      <c r="I39" s="56"/>
      <c r="O39" s="51"/>
      <c r="P39" s="51"/>
      <c r="Q39" s="51"/>
      <c r="R39" s="51"/>
    </row>
    <row r="40" spans="2:18" s="42" customFormat="1" ht="30" customHeight="1" x14ac:dyDescent="0.65">
      <c r="B40" s="56"/>
      <c r="C40" s="56"/>
      <c r="D40" s="56"/>
      <c r="E40" s="56"/>
      <c r="F40" s="56"/>
      <c r="G40" s="56"/>
      <c r="H40" s="56"/>
      <c r="I40" s="56"/>
      <c r="K40" s="41"/>
      <c r="L40" s="41"/>
      <c r="M40" s="41"/>
      <c r="N40" s="41"/>
      <c r="O40" s="51"/>
      <c r="P40" s="51"/>
      <c r="Q40" s="51"/>
      <c r="R40" s="51"/>
    </row>
    <row r="41" spans="2:18" s="50" customFormat="1" ht="24.95" customHeight="1" x14ac:dyDescent="0.65">
      <c r="B41" s="56"/>
      <c r="C41" s="56"/>
      <c r="D41" s="56"/>
      <c r="E41" s="56"/>
      <c r="F41" s="56"/>
      <c r="G41" s="56"/>
      <c r="H41" s="56"/>
      <c r="I41" s="56"/>
      <c r="K41" s="41"/>
      <c r="L41" s="41"/>
      <c r="M41" s="41"/>
      <c r="N41" s="41"/>
    </row>
    <row r="42" spans="2:18" ht="9" customHeight="1" x14ac:dyDescent="0.65">
      <c r="K42" s="41"/>
      <c r="L42" s="41"/>
      <c r="M42" s="41"/>
      <c r="N42" s="41"/>
    </row>
    <row r="43" spans="2:18" s="36" customFormat="1" ht="18.75" customHeight="1" x14ac:dyDescent="0.65">
      <c r="B43" s="56"/>
      <c r="C43" s="56"/>
      <c r="D43" s="56"/>
      <c r="E43" s="56"/>
      <c r="F43" s="56"/>
      <c r="G43" s="56"/>
      <c r="H43" s="56"/>
      <c r="I43" s="56"/>
      <c r="K43" s="42"/>
      <c r="L43" s="42"/>
      <c r="M43" s="42"/>
      <c r="N43" s="42"/>
    </row>
    <row r="44" spans="2:18" ht="27" x14ac:dyDescent="0.65">
      <c r="K44" s="41"/>
      <c r="L44" s="41"/>
      <c r="M44" s="41"/>
      <c r="N44" s="41"/>
    </row>
    <row r="45" spans="2:18" ht="27" x14ac:dyDescent="0.65">
      <c r="K45" s="42"/>
      <c r="L45" s="42"/>
      <c r="M45" s="42"/>
      <c r="N45" s="42"/>
    </row>
    <row r="46" spans="2:18" ht="27" x14ac:dyDescent="0.65">
      <c r="K46" s="41"/>
      <c r="L46" s="41"/>
      <c r="M46" s="41"/>
      <c r="N46" s="41"/>
    </row>
    <row r="47" spans="2:18" ht="27" x14ac:dyDescent="0.65">
      <c r="K47" s="42"/>
      <c r="L47" s="42"/>
      <c r="M47" s="42"/>
      <c r="N47" s="42"/>
    </row>
    <row r="48" spans="2:18" ht="23.25" x14ac:dyDescent="0.5">
      <c r="K48" s="50"/>
      <c r="L48" s="50"/>
      <c r="M48" s="50"/>
      <c r="N48" s="50"/>
    </row>
    <row r="50" spans="11:14" ht="21.75" x14ac:dyDescent="0.5">
      <c r="K50" s="36"/>
      <c r="L50" s="36"/>
      <c r="M50" s="36"/>
      <c r="N50" s="36"/>
    </row>
  </sheetData>
  <mergeCells count="10">
    <mergeCell ref="B3:I3"/>
    <mergeCell ref="B5:I5"/>
    <mergeCell ref="B9:B11"/>
    <mergeCell ref="I9:I11"/>
    <mergeCell ref="C9:C11"/>
    <mergeCell ref="D9:D11"/>
    <mergeCell ref="G9:G11"/>
    <mergeCell ref="E9:E11"/>
    <mergeCell ref="F9:F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5"/>
  <dimension ref="B1:R55"/>
  <sheetViews>
    <sheetView rightToLeft="1" view="pageBreakPreview" zoomScale="50" zoomScaleNormal="52" zoomScaleSheetLayoutView="50" workbookViewId="0"/>
  </sheetViews>
  <sheetFormatPr defaultRowHeight="21.75" x14ac:dyDescent="0.5"/>
  <cols>
    <col min="1" max="1" width="9.140625" style="127"/>
    <col min="2" max="2" width="73.7109375" style="52" customWidth="1"/>
    <col min="3" max="8" width="15.28515625" style="127" customWidth="1"/>
    <col min="9" max="9" width="76.7109375" style="52" customWidth="1"/>
    <col min="10" max="10" width="16.140625" style="52" customWidth="1"/>
    <col min="11" max="11" width="14.140625" style="52" customWidth="1"/>
    <col min="12" max="12" width="18.5703125" style="52" customWidth="1"/>
    <col min="13" max="13" width="14.7109375" style="52" customWidth="1"/>
    <col min="14" max="14" width="22.28515625" style="52" bestFit="1" customWidth="1"/>
    <col min="15" max="15" width="16.42578125" style="127" bestFit="1" customWidth="1"/>
    <col min="16" max="16" width="10.5703125" style="127" bestFit="1" customWidth="1"/>
    <col min="17" max="17" width="22.7109375" style="127" bestFit="1" customWidth="1"/>
    <col min="18" max="16384" width="9.140625" style="127"/>
  </cols>
  <sheetData>
    <row r="1" spans="2:17" s="5" customFormat="1" ht="19.5" customHeight="1" x14ac:dyDescent="0.65">
      <c r="B1" s="2"/>
      <c r="C1" s="2"/>
      <c r="D1" s="2"/>
      <c r="E1" s="2"/>
      <c r="F1" s="2"/>
      <c r="G1" s="2"/>
      <c r="H1" s="2"/>
      <c r="I1" s="2"/>
      <c r="J1" s="2"/>
      <c r="K1" s="2"/>
      <c r="L1" s="2"/>
      <c r="M1" s="2"/>
      <c r="N1" s="2"/>
    </row>
    <row r="2" spans="2:17" s="5" customFormat="1" ht="19.5" customHeight="1" x14ac:dyDescent="0.65">
      <c r="B2" s="2"/>
      <c r="C2" s="2"/>
      <c r="D2" s="2"/>
      <c r="E2" s="2"/>
      <c r="F2" s="2"/>
      <c r="G2" s="2"/>
      <c r="H2" s="2"/>
      <c r="I2" s="2"/>
      <c r="J2" s="2"/>
      <c r="K2" s="2"/>
      <c r="L2" s="2"/>
      <c r="M2" s="2"/>
      <c r="N2" s="2"/>
    </row>
    <row r="3" spans="2:17" s="1646" customFormat="1" ht="36.75" x14ac:dyDescent="0.85">
      <c r="B3" s="1741" t="s">
        <v>1715</v>
      </c>
      <c r="C3" s="1741"/>
      <c r="D3" s="1741"/>
      <c r="E3" s="1741"/>
      <c r="F3" s="1741"/>
      <c r="G3" s="1741"/>
      <c r="H3" s="1741"/>
      <c r="I3" s="1741"/>
    </row>
    <row r="4" spans="2:17" s="1646" customFormat="1" ht="12.75" customHeight="1" x14ac:dyDescent="0.85"/>
    <row r="5" spans="2:17" s="1646" customFormat="1" ht="36.75" x14ac:dyDescent="0.85">
      <c r="B5" s="1741" t="s">
        <v>1771</v>
      </c>
      <c r="C5" s="1742"/>
      <c r="D5" s="1742"/>
      <c r="E5" s="1742"/>
      <c r="F5" s="1742"/>
      <c r="G5" s="1742"/>
      <c r="H5" s="1742"/>
      <c r="I5" s="1742"/>
      <c r="J5" s="1647"/>
      <c r="K5" s="1647"/>
      <c r="L5" s="1647"/>
      <c r="M5" s="1647"/>
      <c r="N5" s="1647"/>
    </row>
    <row r="6" spans="2:17" s="5" customFormat="1" ht="19.5" customHeight="1" x14ac:dyDescent="0.65">
      <c r="B6" s="2"/>
      <c r="C6" s="282"/>
      <c r="D6" s="282"/>
      <c r="E6" s="282"/>
      <c r="F6" s="282"/>
      <c r="G6" s="282"/>
      <c r="H6" s="282"/>
      <c r="I6" s="2"/>
      <c r="J6" s="2"/>
      <c r="K6" s="2"/>
      <c r="L6" s="2"/>
      <c r="M6" s="2"/>
      <c r="N6" s="2"/>
    </row>
    <row r="7" spans="2:17" s="141" customFormat="1" ht="18.75" x14ac:dyDescent="0.45">
      <c r="B7" s="283"/>
      <c r="I7" s="284"/>
      <c r="J7" s="284"/>
      <c r="K7" s="284"/>
      <c r="L7" s="284"/>
      <c r="M7" s="284"/>
      <c r="N7" s="284"/>
    </row>
    <row r="8" spans="2:17" s="5" customFormat="1" ht="19.5" customHeight="1" thickBot="1" x14ac:dyDescent="0.7">
      <c r="B8" s="2"/>
      <c r="C8" s="2"/>
      <c r="D8" s="2"/>
      <c r="E8" s="2"/>
      <c r="F8" s="2"/>
      <c r="G8" s="2"/>
      <c r="H8" s="2"/>
      <c r="I8" s="2"/>
      <c r="J8" s="2"/>
      <c r="K8" s="2"/>
      <c r="L8" s="2"/>
      <c r="M8" s="2"/>
      <c r="N8" s="2"/>
    </row>
    <row r="9" spans="2:17" s="314" customFormat="1" ht="24" customHeight="1" thickTop="1" x14ac:dyDescent="0.7">
      <c r="B9" s="1746" t="s">
        <v>883</v>
      </c>
      <c r="C9" s="1736" t="s">
        <v>1882</v>
      </c>
      <c r="D9" s="1736" t="s">
        <v>1884</v>
      </c>
      <c r="E9" s="1736" t="s">
        <v>1574</v>
      </c>
      <c r="F9" s="1736">
        <v>2018</v>
      </c>
      <c r="G9" s="1736">
        <v>2019</v>
      </c>
      <c r="H9" s="1736">
        <v>2020</v>
      </c>
      <c r="I9" s="1743" t="s">
        <v>882</v>
      </c>
      <c r="J9" s="313"/>
      <c r="K9" s="313"/>
      <c r="L9" s="313"/>
      <c r="M9" s="313"/>
      <c r="N9" s="313"/>
      <c r="Q9" s="315"/>
    </row>
    <row r="10" spans="2:17" s="252" customFormat="1" ht="24" customHeight="1" x14ac:dyDescent="0.7">
      <c r="B10" s="1747"/>
      <c r="C10" s="1737"/>
      <c r="D10" s="1737"/>
      <c r="E10" s="1737"/>
      <c r="F10" s="1737"/>
      <c r="G10" s="1737"/>
      <c r="H10" s="1737"/>
      <c r="I10" s="1744"/>
      <c r="J10" s="313"/>
      <c r="K10" s="313"/>
      <c r="L10" s="313"/>
      <c r="M10" s="313"/>
      <c r="N10" s="313"/>
    </row>
    <row r="11" spans="2:17" s="316" customFormat="1" ht="24" customHeight="1" x14ac:dyDescent="0.7">
      <c r="B11" s="1748"/>
      <c r="C11" s="1738"/>
      <c r="D11" s="1738"/>
      <c r="E11" s="1738"/>
      <c r="F11" s="1738"/>
      <c r="G11" s="1738"/>
      <c r="H11" s="1738"/>
      <c r="I11" s="1745"/>
      <c r="J11" s="313"/>
      <c r="K11" s="313"/>
      <c r="L11" s="313"/>
      <c r="M11" s="313"/>
      <c r="N11" s="313"/>
    </row>
    <row r="12" spans="2:17" s="324" customFormat="1" ht="24" customHeight="1" x14ac:dyDescent="0.7">
      <c r="B12" s="317"/>
      <c r="C12" s="319"/>
      <c r="D12" s="319"/>
      <c r="E12" s="320"/>
      <c r="F12" s="319"/>
      <c r="G12" s="319"/>
      <c r="H12" s="319"/>
      <c r="I12" s="321"/>
      <c r="J12" s="323"/>
      <c r="K12" s="323"/>
      <c r="L12" s="322"/>
      <c r="M12" s="323"/>
      <c r="N12" s="323"/>
    </row>
    <row r="13" spans="2:17" s="742" customFormat="1" ht="24" customHeight="1" x14ac:dyDescent="0.2">
      <c r="B13" s="971" t="s">
        <v>73</v>
      </c>
      <c r="C13" s="738"/>
      <c r="D13" s="738"/>
      <c r="E13" s="738"/>
      <c r="F13" s="739"/>
      <c r="G13" s="739"/>
      <c r="H13" s="739"/>
      <c r="I13" s="975" t="s">
        <v>1573</v>
      </c>
      <c r="J13" s="1534"/>
      <c r="K13" s="1534"/>
      <c r="L13" s="740"/>
      <c r="M13" s="741"/>
      <c r="N13" s="740"/>
    </row>
    <row r="14" spans="2:17" s="742" customFormat="1" ht="14.1" customHeight="1" x14ac:dyDescent="0.2">
      <c r="B14" s="972"/>
      <c r="C14" s="739"/>
      <c r="D14" s="739"/>
      <c r="E14" s="739"/>
      <c r="F14" s="739"/>
      <c r="G14" s="739"/>
      <c r="H14" s="739"/>
      <c r="I14" s="485"/>
      <c r="J14" s="1535"/>
      <c r="K14" s="1535"/>
      <c r="L14" s="741"/>
      <c r="N14" s="741"/>
      <c r="Q14" s="743"/>
    </row>
    <row r="15" spans="2:17" s="822" customFormat="1" ht="24" customHeight="1" x14ac:dyDescent="0.2">
      <c r="B15" s="973" t="s">
        <v>1636</v>
      </c>
      <c r="C15" s="325">
        <v>21139</v>
      </c>
      <c r="D15" s="325">
        <v>21296</v>
      </c>
      <c r="E15" s="325">
        <v>21700</v>
      </c>
      <c r="F15" s="325">
        <v>21901</v>
      </c>
      <c r="G15" s="325">
        <v>22146</v>
      </c>
      <c r="H15" s="325" t="s">
        <v>847</v>
      </c>
      <c r="I15" s="976" t="s">
        <v>1637</v>
      </c>
      <c r="J15" s="864"/>
      <c r="K15" s="864"/>
      <c r="L15" s="864"/>
      <c r="M15" s="865"/>
      <c r="N15" s="866"/>
      <c r="O15" s="866"/>
      <c r="P15" s="866"/>
      <c r="Q15" s="866"/>
    </row>
    <row r="16" spans="2:17" s="822" customFormat="1" ht="24" customHeight="1" x14ac:dyDescent="0.2">
      <c r="B16" s="973" t="s">
        <v>1357</v>
      </c>
      <c r="C16" s="325">
        <v>2611.1950000000002</v>
      </c>
      <c r="D16" s="325">
        <v>3192.1480000000001</v>
      </c>
      <c r="E16" s="325">
        <v>3431.4229999999998</v>
      </c>
      <c r="F16" s="325">
        <v>3737.7669999999998</v>
      </c>
      <c r="G16" s="325">
        <v>3710.74</v>
      </c>
      <c r="H16" s="325" t="s">
        <v>847</v>
      </c>
      <c r="I16" s="976" t="s">
        <v>1356</v>
      </c>
      <c r="J16" s="864"/>
      <c r="K16" s="864"/>
      <c r="L16" s="864"/>
      <c r="M16" s="864"/>
      <c r="N16" s="866"/>
      <c r="O16" s="866"/>
      <c r="P16" s="866"/>
      <c r="Q16" s="866"/>
    </row>
    <row r="17" spans="2:18" s="822" customFormat="1" ht="24" customHeight="1" x14ac:dyDescent="0.2">
      <c r="B17" s="973" t="s">
        <v>1697</v>
      </c>
      <c r="C17" s="868">
        <v>48.374552512366151</v>
      </c>
      <c r="D17" s="868">
        <v>36.146133759646148</v>
      </c>
      <c r="E17" s="868">
        <v>32.62329144226895</v>
      </c>
      <c r="F17" s="868">
        <v>30.250081547925173</v>
      </c>
      <c r="G17" s="868">
        <v>31.235399702091843</v>
      </c>
      <c r="H17" s="868" t="s">
        <v>847</v>
      </c>
      <c r="I17" s="976" t="s">
        <v>1698</v>
      </c>
      <c r="J17" s="864"/>
      <c r="K17" s="864"/>
      <c r="L17" s="864"/>
      <c r="M17" s="864"/>
      <c r="N17" s="866"/>
      <c r="O17" s="866"/>
      <c r="P17" s="866"/>
      <c r="Q17" s="866"/>
    </row>
    <row r="18" spans="2:18" s="742" customFormat="1" ht="24" customHeight="1" x14ac:dyDescent="0.2">
      <c r="B18" s="972"/>
      <c r="C18" s="870"/>
      <c r="D18" s="870"/>
      <c r="E18" s="870"/>
      <c r="F18" s="870"/>
      <c r="G18" s="870"/>
      <c r="H18" s="870"/>
      <c r="I18" s="485"/>
      <c r="J18" s="864"/>
      <c r="K18" s="864"/>
      <c r="L18" s="864"/>
      <c r="M18" s="864"/>
      <c r="N18" s="866"/>
      <c r="O18" s="866"/>
      <c r="P18" s="866"/>
      <c r="Q18" s="866"/>
      <c r="R18" s="822"/>
    </row>
    <row r="19" spans="2:18" s="822" customFormat="1" ht="24" customHeight="1" x14ac:dyDescent="0.2">
      <c r="B19" s="971" t="s">
        <v>856</v>
      </c>
      <c r="C19" s="871"/>
      <c r="D19" s="871"/>
      <c r="E19" s="871"/>
      <c r="F19" s="871"/>
      <c r="G19" s="871"/>
      <c r="H19" s="871"/>
      <c r="I19" s="602" t="s">
        <v>855</v>
      </c>
      <c r="J19" s="864"/>
      <c r="K19" s="864"/>
      <c r="L19" s="864"/>
      <c r="M19" s="864"/>
      <c r="N19" s="872"/>
      <c r="O19" s="872"/>
      <c r="P19" s="866"/>
      <c r="Q19" s="866"/>
    </row>
    <row r="20" spans="2:18" s="742" customFormat="1" ht="14.1" customHeight="1" x14ac:dyDescent="0.2">
      <c r="B20" s="972"/>
      <c r="C20" s="870"/>
      <c r="D20" s="870"/>
      <c r="E20" s="870"/>
      <c r="F20" s="870"/>
      <c r="G20" s="870"/>
      <c r="H20" s="870"/>
      <c r="I20" s="485"/>
      <c r="J20" s="864"/>
      <c r="K20" s="864"/>
      <c r="L20" s="864"/>
      <c r="M20" s="864"/>
      <c r="N20" s="866"/>
      <c r="O20" s="866"/>
      <c r="P20" s="866"/>
      <c r="Q20" s="866"/>
      <c r="R20" s="822"/>
    </row>
    <row r="21" spans="2:18" s="822" customFormat="1" ht="24" customHeight="1" x14ac:dyDescent="0.2">
      <c r="B21" s="973" t="s">
        <v>1558</v>
      </c>
      <c r="C21" s="327">
        <v>4732.6557288680142</v>
      </c>
      <c r="D21" s="327">
        <v>6117.0328762051258</v>
      </c>
      <c r="E21" s="327">
        <v>8317.1727923038361</v>
      </c>
      <c r="F21" s="327">
        <v>9588.166584464112</v>
      </c>
      <c r="G21" s="327">
        <v>11904.317999999999</v>
      </c>
      <c r="H21" s="327" t="s">
        <v>847</v>
      </c>
      <c r="I21" s="976" t="s">
        <v>1559</v>
      </c>
      <c r="J21" s="864"/>
      <c r="K21" s="864"/>
      <c r="L21" s="864"/>
      <c r="M21" s="864"/>
      <c r="N21" s="866"/>
      <c r="O21" s="866"/>
      <c r="P21" s="866"/>
      <c r="Q21" s="866"/>
    </row>
    <row r="22" spans="2:18" s="822" customFormat="1" ht="24" customHeight="1" x14ac:dyDescent="0.2">
      <c r="B22" s="973" t="s">
        <v>857</v>
      </c>
      <c r="C22" s="873">
        <v>-3.187294666501983</v>
      </c>
      <c r="D22" s="873">
        <v>-5.6304250166825724</v>
      </c>
      <c r="E22" s="873">
        <v>-0.72760921513372878</v>
      </c>
      <c r="F22" s="873">
        <v>1.4758757859119731</v>
      </c>
      <c r="G22" s="873">
        <v>3.7477916380565635</v>
      </c>
      <c r="H22" s="327" t="s">
        <v>847</v>
      </c>
      <c r="I22" s="976" t="s">
        <v>1560</v>
      </c>
      <c r="J22" s="864"/>
      <c r="K22" s="864"/>
      <c r="L22" s="864"/>
      <c r="M22" s="864"/>
      <c r="N22" s="866"/>
      <c r="O22" s="866"/>
      <c r="P22" s="866"/>
      <c r="Q22" s="866"/>
    </row>
    <row r="23" spans="2:18" s="822" customFormat="1" ht="24" customHeight="1" x14ac:dyDescent="0.2">
      <c r="B23" s="973" t="s">
        <v>1569</v>
      </c>
      <c r="C23" s="327">
        <v>1049.6700185065158</v>
      </c>
      <c r="D23" s="327">
        <v>811.74179784018747</v>
      </c>
      <c r="E23" s="327">
        <v>745.04556452532893</v>
      </c>
      <c r="F23" s="327">
        <v>786.70049298570461</v>
      </c>
      <c r="G23" s="327">
        <v>1012.8006547412323</v>
      </c>
      <c r="H23" s="327" t="s">
        <v>847</v>
      </c>
      <c r="I23" s="976" t="s">
        <v>1570</v>
      </c>
      <c r="J23" s="864"/>
      <c r="K23" s="864"/>
      <c r="L23" s="864"/>
      <c r="M23" s="864"/>
      <c r="N23" s="866"/>
      <c r="O23" s="866"/>
      <c r="P23" s="866"/>
      <c r="Q23" s="866"/>
    </row>
    <row r="24" spans="2:18" s="822" customFormat="1" ht="24" customHeight="1" x14ac:dyDescent="0.2">
      <c r="B24" s="973" t="s">
        <v>1700</v>
      </c>
      <c r="C24" s="867">
        <v>38.45764214584544</v>
      </c>
      <c r="D24" s="867">
        <v>47.703869911996108</v>
      </c>
      <c r="E24" s="867">
        <v>18.076168734961652</v>
      </c>
      <c r="F24" s="867">
        <v>0.94057198974073497</v>
      </c>
      <c r="G24" s="867">
        <v>13.417762677416366</v>
      </c>
      <c r="H24" s="867" t="s">
        <v>847</v>
      </c>
      <c r="I24" s="976" t="s">
        <v>1701</v>
      </c>
      <c r="J24" s="864"/>
      <c r="K24" s="864"/>
      <c r="L24" s="864"/>
      <c r="M24" s="864"/>
      <c r="N24" s="874"/>
      <c r="O24" s="866"/>
      <c r="P24" s="866"/>
      <c r="Q24" s="866"/>
    </row>
    <row r="25" spans="2:18" s="742" customFormat="1" ht="24" customHeight="1" x14ac:dyDescent="0.2">
      <c r="B25" s="972"/>
      <c r="C25" s="868"/>
      <c r="D25" s="868"/>
      <c r="E25" s="868"/>
      <c r="F25" s="868"/>
      <c r="G25" s="868"/>
      <c r="H25" s="868"/>
      <c r="I25" s="485"/>
      <c r="J25" s="864"/>
      <c r="K25" s="864"/>
      <c r="L25" s="864"/>
      <c r="M25" s="864"/>
      <c r="N25" s="866"/>
      <c r="O25" s="866"/>
      <c r="P25" s="866"/>
      <c r="Q25" s="866"/>
      <c r="R25" s="822"/>
    </row>
    <row r="26" spans="2:18" s="822" customFormat="1" ht="24" customHeight="1" x14ac:dyDescent="0.2">
      <c r="B26" s="971" t="s">
        <v>925</v>
      </c>
      <c r="C26" s="871"/>
      <c r="D26" s="871"/>
      <c r="E26" s="871"/>
      <c r="F26" s="871"/>
      <c r="G26" s="871"/>
      <c r="H26" s="871"/>
      <c r="I26" s="602" t="s">
        <v>926</v>
      </c>
      <c r="J26" s="864"/>
      <c r="K26" s="864"/>
      <c r="L26" s="864"/>
      <c r="M26" s="864"/>
      <c r="N26" s="866"/>
      <c r="O26" s="866"/>
      <c r="P26" s="866"/>
      <c r="Q26" s="866"/>
    </row>
    <row r="27" spans="2:18" s="742" customFormat="1" ht="14.1" customHeight="1" x14ac:dyDescent="0.2">
      <c r="B27" s="972"/>
      <c r="C27" s="870"/>
      <c r="D27" s="870"/>
      <c r="E27" s="870"/>
      <c r="F27" s="870"/>
      <c r="G27" s="870"/>
      <c r="H27" s="870"/>
      <c r="I27" s="485"/>
      <c r="J27" s="864"/>
      <c r="K27" s="864"/>
      <c r="L27" s="864"/>
      <c r="M27" s="864"/>
      <c r="N27" s="866"/>
      <c r="O27" s="866"/>
      <c r="P27" s="866"/>
      <c r="Q27" s="866"/>
      <c r="R27" s="822"/>
    </row>
    <row r="28" spans="2:18" s="742" customFormat="1" ht="9" customHeight="1" x14ac:dyDescent="0.2">
      <c r="B28" s="972"/>
      <c r="C28" s="870"/>
      <c r="D28" s="870"/>
      <c r="E28" s="870"/>
      <c r="F28" s="870"/>
      <c r="G28" s="870"/>
      <c r="H28" s="870"/>
      <c r="I28" s="485"/>
      <c r="J28" s="864"/>
      <c r="K28" s="864"/>
      <c r="L28" s="864"/>
      <c r="M28" s="864"/>
      <c r="N28" s="866"/>
      <c r="O28" s="866"/>
      <c r="P28" s="866"/>
      <c r="Q28" s="866"/>
      <c r="R28" s="822"/>
    </row>
    <row r="29" spans="2:18" s="822" customFormat="1" ht="24" customHeight="1" x14ac:dyDescent="0.2">
      <c r="B29" s="973" t="s">
        <v>1599</v>
      </c>
      <c r="C29" s="867">
        <v>8.9999999999999982</v>
      </c>
      <c r="D29" s="867">
        <v>8.9999999999999982</v>
      </c>
      <c r="E29" s="867">
        <v>9.0008017349828116</v>
      </c>
      <c r="F29" s="867">
        <v>8.79231035146117</v>
      </c>
      <c r="G29" s="867">
        <v>7.8026318716148086</v>
      </c>
      <c r="H29" s="867">
        <v>7.3776586961549055</v>
      </c>
      <c r="I29" s="976" t="s">
        <v>1598</v>
      </c>
      <c r="J29" s="864"/>
      <c r="K29" s="864"/>
      <c r="L29" s="1554"/>
      <c r="M29" s="1554"/>
      <c r="N29" s="1554"/>
      <c r="O29" s="1554"/>
      <c r="P29" s="1554"/>
      <c r="Q29" s="864"/>
    </row>
    <row r="30" spans="2:18" s="742" customFormat="1" ht="9" customHeight="1" x14ac:dyDescent="0.2">
      <c r="B30" s="972"/>
      <c r="C30" s="870"/>
      <c r="D30" s="870"/>
      <c r="E30" s="870"/>
      <c r="F30" s="870"/>
      <c r="G30" s="870"/>
      <c r="H30" s="870"/>
      <c r="I30" s="485"/>
      <c r="J30" s="864"/>
      <c r="K30" s="864"/>
      <c r="L30" s="1554"/>
      <c r="M30" s="1554"/>
      <c r="N30" s="1554"/>
      <c r="O30" s="1554"/>
      <c r="P30" s="1554"/>
      <c r="Q30" s="866"/>
      <c r="R30" s="822"/>
    </row>
    <row r="31" spans="2:18" s="822" customFormat="1" ht="24" customHeight="1" x14ac:dyDescent="0.2">
      <c r="B31" s="973" t="s">
        <v>1772</v>
      </c>
      <c r="C31" s="867">
        <v>331.75576748479409</v>
      </c>
      <c r="D31" s="867">
        <v>639.99974148237743</v>
      </c>
      <c r="E31" s="867">
        <v>682.91945401534224</v>
      </c>
      <c r="F31" s="867">
        <v>617.94530781260312</v>
      </c>
      <c r="G31" s="867">
        <v>603.07966528767088</v>
      </c>
      <c r="H31" s="867">
        <v>1234.0074789890707</v>
      </c>
      <c r="I31" s="976" t="s">
        <v>1773</v>
      </c>
      <c r="J31" s="864"/>
      <c r="K31" s="864"/>
      <c r="L31" s="1554"/>
      <c r="M31" s="1554"/>
      <c r="N31" s="1554"/>
      <c r="O31" s="1554"/>
      <c r="P31" s="1554"/>
      <c r="Q31" s="866"/>
    </row>
    <row r="32" spans="2:18" s="822" customFormat="1" ht="24" customHeight="1" x14ac:dyDescent="0.2">
      <c r="B32" s="973" t="s">
        <v>1775</v>
      </c>
      <c r="C32" s="867">
        <v>237.21539726027424</v>
      </c>
      <c r="D32" s="867">
        <v>460.55016393442651</v>
      </c>
      <c r="E32" s="867">
        <v>492.52035616438297</v>
      </c>
      <c r="F32" s="867">
        <v>436.50001369863014</v>
      </c>
      <c r="G32" s="867">
        <v>436.5</v>
      </c>
      <c r="H32" s="867">
        <v>879.66120218579238</v>
      </c>
      <c r="I32" s="976" t="s">
        <v>1774</v>
      </c>
      <c r="J32" s="864"/>
      <c r="K32" s="864"/>
      <c r="L32" s="1554"/>
      <c r="M32" s="1554"/>
      <c r="N32" s="1554"/>
      <c r="O32" s="1554"/>
      <c r="P32" s="1554"/>
      <c r="Q32" s="866"/>
    </row>
    <row r="33" spans="2:18" s="742" customFormat="1" ht="24" customHeight="1" x14ac:dyDescent="0.2">
      <c r="B33" s="972"/>
      <c r="C33" s="870"/>
      <c r="D33" s="870"/>
      <c r="E33" s="870"/>
      <c r="F33" s="870"/>
      <c r="G33" s="870"/>
      <c r="H33" s="870"/>
      <c r="I33" s="485"/>
      <c r="J33" s="864"/>
      <c r="K33" s="864"/>
      <c r="L33" s="864"/>
      <c r="M33" s="864"/>
      <c r="N33" s="866"/>
      <c r="O33" s="866"/>
      <c r="P33" s="866"/>
      <c r="Q33" s="866"/>
      <c r="R33" s="822"/>
    </row>
    <row r="34" spans="2:18" s="822" customFormat="1" ht="24" customHeight="1" x14ac:dyDescent="0.2">
      <c r="B34" s="971" t="s">
        <v>1604</v>
      </c>
      <c r="C34" s="871"/>
      <c r="D34" s="871"/>
      <c r="E34" s="871"/>
      <c r="F34" s="871"/>
      <c r="G34" s="871"/>
      <c r="H34" s="871"/>
      <c r="I34" s="602" t="s">
        <v>859</v>
      </c>
      <c r="J34" s="864"/>
      <c r="K34" s="864"/>
      <c r="L34" s="864"/>
      <c r="M34" s="864"/>
      <c r="N34" s="866"/>
      <c r="O34" s="866"/>
      <c r="P34" s="866"/>
      <c r="Q34" s="866"/>
    </row>
    <row r="35" spans="2:18" s="742" customFormat="1" ht="14.1" customHeight="1" x14ac:dyDescent="0.2">
      <c r="B35" s="972"/>
      <c r="C35" s="870"/>
      <c r="D35" s="870"/>
      <c r="E35" s="870"/>
      <c r="F35" s="870"/>
      <c r="G35" s="870"/>
      <c r="H35" s="870"/>
      <c r="I35" s="485"/>
      <c r="J35" s="864"/>
      <c r="K35" s="864"/>
      <c r="L35" s="864"/>
      <c r="M35" s="864"/>
      <c r="N35" s="866"/>
      <c r="O35" s="866"/>
      <c r="P35" s="866"/>
      <c r="Q35" s="866"/>
      <c r="R35" s="822"/>
    </row>
    <row r="36" spans="2:18" s="822" customFormat="1" ht="24" customHeight="1" x14ac:dyDescent="0.2">
      <c r="B36" s="973" t="s">
        <v>1347</v>
      </c>
      <c r="C36" s="327">
        <v>551.20756234647831</v>
      </c>
      <c r="D36" s="327">
        <v>1099.09841946443</v>
      </c>
      <c r="E36" s="327">
        <v>1259.5693427602362</v>
      </c>
      <c r="F36" s="327">
        <v>1050.9833962650539</v>
      </c>
      <c r="G36" s="325">
        <v>1198.3164649657153</v>
      </c>
      <c r="H36" s="325" t="s">
        <v>847</v>
      </c>
      <c r="I36" s="976" t="s">
        <v>1349</v>
      </c>
      <c r="J36" s="864"/>
      <c r="K36" s="864"/>
      <c r="L36" s="864"/>
      <c r="M36" s="864"/>
      <c r="N36" s="866"/>
      <c r="O36" s="866"/>
      <c r="P36" s="866"/>
      <c r="Q36" s="866"/>
    </row>
    <row r="37" spans="2:18" s="822" customFormat="1" ht="24" customHeight="1" x14ac:dyDescent="0.2">
      <c r="B37" s="978" t="s">
        <v>580</v>
      </c>
      <c r="C37" s="327">
        <v>48.728614828613999</v>
      </c>
      <c r="D37" s="327">
        <v>15.393767959439282</v>
      </c>
      <c r="E37" s="327">
        <v>58.505054788285896</v>
      </c>
      <c r="F37" s="327">
        <v>20.122623105408056</v>
      </c>
      <c r="G37" s="325">
        <v>66.684734164705503</v>
      </c>
      <c r="H37" s="325" t="s">
        <v>847</v>
      </c>
      <c r="I37" s="977" t="s">
        <v>587</v>
      </c>
      <c r="J37" s="864"/>
      <c r="K37" s="864"/>
      <c r="L37" s="864"/>
      <c r="M37" s="864"/>
      <c r="N37" s="866"/>
      <c r="O37" s="866"/>
      <c r="P37" s="866"/>
      <c r="Q37" s="866"/>
    </row>
    <row r="38" spans="2:18" s="822" customFormat="1" ht="24" customHeight="1" x14ac:dyDescent="0.2">
      <c r="B38" s="973" t="s">
        <v>1464</v>
      </c>
      <c r="C38" s="327">
        <v>1472.8853038232307</v>
      </c>
      <c r="D38" s="327">
        <v>2320.0796860475498</v>
      </c>
      <c r="E38" s="327">
        <v>2980.0266093464866</v>
      </c>
      <c r="F38" s="327">
        <v>2940.6209042886153</v>
      </c>
      <c r="G38" s="325">
        <v>2958.3700917048395</v>
      </c>
      <c r="H38" s="325" t="s">
        <v>847</v>
      </c>
      <c r="I38" s="976" t="s">
        <v>1351</v>
      </c>
      <c r="J38" s="864"/>
      <c r="K38" s="864"/>
      <c r="L38" s="864"/>
      <c r="M38" s="864"/>
      <c r="N38" s="866"/>
      <c r="O38" s="866"/>
      <c r="P38" s="866"/>
      <c r="Q38" s="866"/>
    </row>
    <row r="39" spans="2:18" s="822" customFormat="1" ht="24" customHeight="1" x14ac:dyDescent="0.2">
      <c r="B39" s="973" t="s">
        <v>992</v>
      </c>
      <c r="C39" s="327">
        <v>735.72964126137026</v>
      </c>
      <c r="D39" s="327">
        <v>1063.881239589409</v>
      </c>
      <c r="E39" s="327">
        <v>1383.5492043096122</v>
      </c>
      <c r="F39" s="327">
        <v>1353.3728774744322</v>
      </c>
      <c r="G39" s="325">
        <v>848.07180412103321</v>
      </c>
      <c r="H39" s="325" t="s">
        <v>847</v>
      </c>
      <c r="I39" s="977" t="s">
        <v>587</v>
      </c>
      <c r="J39" s="864"/>
      <c r="K39" s="864"/>
      <c r="L39" s="864"/>
      <c r="M39" s="864"/>
      <c r="N39" s="866"/>
      <c r="O39" s="866"/>
      <c r="P39" s="866"/>
      <c r="Q39" s="866"/>
    </row>
    <row r="40" spans="2:18" s="822" customFormat="1" ht="24" customHeight="1" x14ac:dyDescent="0.2">
      <c r="B40" s="973" t="s">
        <v>1348</v>
      </c>
      <c r="C40" s="856">
        <v>-395.01727423740948</v>
      </c>
      <c r="D40" s="856">
        <v>-316.33491156213853</v>
      </c>
      <c r="E40" s="856">
        <v>-82.933257701268872</v>
      </c>
      <c r="F40" s="856">
        <v>-286.61259097023026</v>
      </c>
      <c r="G40" s="856">
        <v>-474.74764595314792</v>
      </c>
      <c r="H40" s="325" t="s">
        <v>847</v>
      </c>
      <c r="I40" s="976" t="s">
        <v>1350</v>
      </c>
      <c r="J40" s="864"/>
      <c r="K40" s="864"/>
      <c r="L40" s="864"/>
      <c r="M40" s="864"/>
      <c r="N40" s="866"/>
      <c r="O40" s="866"/>
      <c r="P40" s="866"/>
      <c r="Q40" s="866"/>
    </row>
    <row r="41" spans="2:18" s="822" customFormat="1" ht="24" customHeight="1" x14ac:dyDescent="0.2">
      <c r="B41" s="973" t="s">
        <v>854</v>
      </c>
      <c r="C41" s="873">
        <v>-8.3466302403511641</v>
      </c>
      <c r="D41" s="873">
        <v>-5.1713783130488231</v>
      </c>
      <c r="E41" s="873">
        <v>-0.99713279707270064</v>
      </c>
      <c r="F41" s="873">
        <v>-2.9892324924207516</v>
      </c>
      <c r="G41" s="873">
        <v>-3.9880289316292448</v>
      </c>
      <c r="H41" s="325" t="s">
        <v>847</v>
      </c>
      <c r="I41" s="976" t="s">
        <v>1</v>
      </c>
      <c r="J41" s="864"/>
      <c r="K41" s="864"/>
      <c r="L41" s="864"/>
      <c r="M41" s="864"/>
      <c r="N41" s="866"/>
      <c r="O41" s="866"/>
      <c r="P41" s="866"/>
      <c r="Q41" s="866"/>
    </row>
    <row r="42" spans="2:18" s="747" customFormat="1" ht="24" customHeight="1" thickBot="1" x14ac:dyDescent="0.25">
      <c r="B42" s="974"/>
      <c r="C42" s="1622"/>
      <c r="D42" s="1622"/>
      <c r="E42" s="1622"/>
      <c r="F42" s="1622"/>
      <c r="G42" s="1622"/>
      <c r="H42" s="1622"/>
      <c r="I42" s="744"/>
      <c r="J42" s="745"/>
      <c r="K42" s="745"/>
      <c r="L42" s="745"/>
      <c r="M42" s="745"/>
      <c r="N42" s="746"/>
    </row>
    <row r="43" spans="2:18" s="178" customFormat="1" ht="9" customHeight="1" thickTop="1" x14ac:dyDescent="0.65">
      <c r="B43" s="176"/>
      <c r="C43" s="172"/>
      <c r="D43" s="172"/>
      <c r="E43" s="172"/>
      <c r="F43" s="172"/>
      <c r="G43" s="172"/>
      <c r="H43" s="172"/>
      <c r="I43" s="172"/>
      <c r="J43" s="172"/>
      <c r="K43" s="172"/>
      <c r="L43" s="172"/>
      <c r="M43" s="172"/>
      <c r="N43" s="285"/>
      <c r="R43" s="131"/>
    </row>
    <row r="44" spans="2:18" s="330" customFormat="1" ht="22.5" x14ac:dyDescent="0.5">
      <c r="B44" s="330" t="s">
        <v>1716</v>
      </c>
      <c r="I44" s="330" t="s">
        <v>1717</v>
      </c>
    </row>
    <row r="45" spans="2:18" s="330" customFormat="1" ht="22.5" customHeight="1" x14ac:dyDescent="0.5">
      <c r="B45" s="1739" t="s">
        <v>1914</v>
      </c>
      <c r="C45" s="1739"/>
      <c r="D45" s="1739"/>
      <c r="E45" s="1740" t="s">
        <v>1915</v>
      </c>
      <c r="F45" s="1740"/>
      <c r="G45" s="1740"/>
      <c r="H45" s="1740"/>
      <c r="I45" s="1740"/>
      <c r="J45" s="1645"/>
      <c r="K45" s="1645"/>
    </row>
    <row r="46" spans="2:18" s="330" customFormat="1" ht="47.25" customHeight="1" x14ac:dyDescent="0.5">
      <c r="B46" s="1734"/>
      <c r="C46" s="1734"/>
      <c r="D46" s="1734"/>
      <c r="E46" s="1734"/>
      <c r="F46" s="1735"/>
      <c r="G46" s="1735"/>
      <c r="H46" s="1735"/>
      <c r="I46" s="1735"/>
      <c r="J46" s="1643"/>
      <c r="K46" s="1643"/>
    </row>
    <row r="47" spans="2:18" ht="15" x14ac:dyDescent="0.35">
      <c r="B47" s="195"/>
      <c r="C47" s="195"/>
      <c r="D47" s="195"/>
      <c r="E47" s="195"/>
      <c r="F47" s="195"/>
      <c r="G47" s="195"/>
      <c r="H47" s="195"/>
      <c r="I47" s="127"/>
      <c r="J47" s="127"/>
      <c r="K47" s="127"/>
      <c r="L47" s="127"/>
      <c r="M47" s="127"/>
      <c r="N47" s="127"/>
    </row>
    <row r="48" spans="2:18" x14ac:dyDescent="0.5">
      <c r="B48" s="194"/>
      <c r="C48" s="195"/>
      <c r="D48" s="195"/>
      <c r="E48" s="195"/>
      <c r="F48" s="195"/>
      <c r="G48" s="195"/>
      <c r="H48" s="195"/>
    </row>
    <row r="49" spans="2:8" x14ac:dyDescent="0.5">
      <c r="B49" s="194"/>
      <c r="C49" s="195"/>
      <c r="D49" s="195"/>
      <c r="E49" s="195"/>
      <c r="F49" s="195"/>
      <c r="G49" s="195"/>
      <c r="H49" s="195"/>
    </row>
    <row r="50" spans="2:8" x14ac:dyDescent="0.5">
      <c r="B50" s="194"/>
      <c r="C50" s="195"/>
      <c r="D50" s="195"/>
      <c r="E50" s="195"/>
      <c r="F50" s="195"/>
      <c r="G50" s="195"/>
      <c r="H50" s="195"/>
    </row>
    <row r="51" spans="2:8" x14ac:dyDescent="0.5">
      <c r="B51" s="194"/>
      <c r="C51" s="195"/>
      <c r="D51" s="195"/>
      <c r="E51" s="195"/>
      <c r="F51" s="195"/>
      <c r="G51" s="195"/>
      <c r="H51" s="195"/>
    </row>
    <row r="52" spans="2:8" x14ac:dyDescent="0.5">
      <c r="B52" s="194"/>
      <c r="C52" s="195"/>
      <c r="D52" s="195"/>
      <c r="E52" s="195"/>
      <c r="F52" s="195"/>
      <c r="G52" s="195"/>
      <c r="H52" s="195"/>
    </row>
    <row r="53" spans="2:8" x14ac:dyDescent="0.5">
      <c r="B53" s="194"/>
      <c r="C53" s="195"/>
      <c r="D53" s="195"/>
      <c r="E53" s="195"/>
      <c r="F53" s="195"/>
      <c r="G53" s="195"/>
      <c r="H53" s="195"/>
    </row>
    <row r="54" spans="2:8" x14ac:dyDescent="0.5">
      <c r="B54" s="194"/>
      <c r="C54" s="195"/>
      <c r="D54" s="195"/>
      <c r="E54" s="195"/>
      <c r="F54" s="195"/>
      <c r="G54" s="195"/>
      <c r="H54" s="195"/>
    </row>
    <row r="55" spans="2:8" ht="23.25" x14ac:dyDescent="0.5">
      <c r="C55" s="114"/>
      <c r="D55" s="114"/>
      <c r="E55" s="114"/>
      <c r="F55" s="114"/>
      <c r="G55" s="114"/>
      <c r="H55" s="114"/>
    </row>
  </sheetData>
  <mergeCells count="14">
    <mergeCell ref="B3:I3"/>
    <mergeCell ref="B5:I5"/>
    <mergeCell ref="I9:I11"/>
    <mergeCell ref="B9:B11"/>
    <mergeCell ref="F9:F11"/>
    <mergeCell ref="D9:D11"/>
    <mergeCell ref="B46:E46"/>
    <mergeCell ref="F46:I46"/>
    <mergeCell ref="G9:G11"/>
    <mergeCell ref="C9:C11"/>
    <mergeCell ref="E9:E11"/>
    <mergeCell ref="H9:H11"/>
    <mergeCell ref="B45:D45"/>
    <mergeCell ref="E45:I45"/>
  </mergeCells>
  <phoneticPr fontId="0" type="noConversion"/>
  <printOptions horizontalCentered="1"/>
  <pageMargins left="0.19685039370078741" right="0.19685039370078741" top="0.59055118110236227" bottom="0.59055118110236227" header="0.51181102362204722" footer="0.51181102362204722"/>
  <pageSetup paperSize="9" scale="41" orientation="portrait" r:id="rId1"/>
  <headerFooter alignWithMargins="0">
    <oddFooter>&amp;C&amp;"Times New Roman,Regular"&amp;20- 3 -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3"/>
  <sheetViews>
    <sheetView rightToLeft="1" view="pageBreakPreview" zoomScale="50" zoomScaleNormal="75" zoomScaleSheetLayoutView="50" workbookViewId="0">
      <pane xSplit="3" ySplit="11" topLeftCell="D12" activePane="bottomRight" state="frozen"/>
      <selection pane="topRight"/>
      <selection pane="bottomLeft"/>
      <selection pane="bottomRight"/>
    </sheetView>
  </sheetViews>
  <sheetFormatPr defaultRowHeight="15" x14ac:dyDescent="0.35"/>
  <cols>
    <col min="1" max="1" width="3.5703125" style="56" customWidth="1"/>
    <col min="2" max="2" width="71.42578125" style="56" customWidth="1"/>
    <col min="3" max="3" width="14" style="56" customWidth="1"/>
    <col min="4" max="12" width="15.42578125" style="56" customWidth="1"/>
    <col min="13" max="21" width="16.5703125" style="56" customWidth="1"/>
    <col min="22" max="22" width="70.42578125" style="56" customWidth="1"/>
    <col min="23" max="24" width="9.140625" style="56"/>
    <col min="25" max="25" width="11.140625" style="56" customWidth="1"/>
    <col min="26" max="16384" width="9.140625" style="56"/>
  </cols>
  <sheetData>
    <row r="1" spans="1:42" s="5" customFormat="1" ht="19.5" customHeight="1" x14ac:dyDescent="0.65">
      <c r="B1" s="2"/>
      <c r="C1" s="2"/>
      <c r="D1" s="2"/>
      <c r="E1" s="2"/>
      <c r="F1" s="2"/>
      <c r="G1" s="2"/>
      <c r="H1" s="2"/>
      <c r="I1" s="2"/>
      <c r="J1" s="2"/>
      <c r="K1" s="2"/>
      <c r="L1" s="2"/>
      <c r="M1" s="2"/>
      <c r="N1" s="2"/>
      <c r="O1" s="2"/>
      <c r="P1" s="2"/>
      <c r="Q1" s="2"/>
      <c r="R1" s="2"/>
      <c r="S1" s="2"/>
      <c r="T1" s="2"/>
      <c r="U1" s="2"/>
      <c r="V1" s="2"/>
      <c r="W1" s="2"/>
      <c r="X1" s="2"/>
    </row>
    <row r="2" spans="1:42" s="5" customFormat="1" ht="19.5" customHeight="1" x14ac:dyDescent="0.65">
      <c r="B2" s="2"/>
      <c r="C2" s="2"/>
      <c r="D2" s="2"/>
      <c r="E2" s="2"/>
      <c r="F2" s="2"/>
      <c r="G2" s="2"/>
      <c r="H2" s="2"/>
      <c r="I2" s="2"/>
      <c r="J2" s="2"/>
      <c r="K2" s="2"/>
      <c r="L2" s="2"/>
      <c r="M2" s="2"/>
      <c r="N2" s="2"/>
      <c r="O2" s="2"/>
      <c r="P2" s="2"/>
      <c r="Q2" s="2"/>
      <c r="R2" s="2"/>
      <c r="S2" s="2"/>
      <c r="T2" s="2"/>
      <c r="U2" s="2"/>
      <c r="V2" s="2"/>
      <c r="W2" s="2"/>
      <c r="X2" s="2"/>
    </row>
    <row r="3" spans="1:42" s="5" customFormat="1" ht="19.5" customHeight="1" x14ac:dyDescent="0.65">
      <c r="B3" s="2"/>
      <c r="C3" s="2"/>
      <c r="D3" s="2"/>
      <c r="E3" s="2"/>
      <c r="F3" s="2"/>
      <c r="G3" s="2"/>
      <c r="H3" s="2"/>
      <c r="I3" s="2"/>
      <c r="J3" s="2"/>
      <c r="K3" s="2"/>
      <c r="L3" s="2"/>
      <c r="M3" s="2"/>
      <c r="N3" s="2"/>
      <c r="O3" s="2"/>
      <c r="P3" s="2"/>
      <c r="Q3" s="2"/>
      <c r="R3" s="2"/>
      <c r="S3" s="2"/>
      <c r="T3" s="2"/>
      <c r="U3" s="2"/>
      <c r="V3" s="2"/>
      <c r="W3" s="2"/>
      <c r="X3" s="2"/>
    </row>
    <row r="4" spans="1:42" s="549" customFormat="1" ht="36.75" customHeight="1" x14ac:dyDescent="0.85">
      <c r="B4" s="1732" t="s">
        <v>1985</v>
      </c>
      <c r="C4" s="1732"/>
      <c r="D4" s="1732"/>
      <c r="E4" s="1732"/>
      <c r="F4" s="1732"/>
      <c r="G4" s="1732"/>
      <c r="H4" s="1732"/>
      <c r="I4" s="1732"/>
      <c r="J4" s="1732"/>
      <c r="K4" s="1732"/>
      <c r="L4" s="1732"/>
      <c r="M4" s="1741" t="s">
        <v>1986</v>
      </c>
      <c r="N4" s="1741"/>
      <c r="O4" s="1741"/>
      <c r="P4" s="1741"/>
      <c r="Q4" s="1741"/>
      <c r="R4" s="1741"/>
      <c r="S4" s="1741"/>
      <c r="T4" s="1741"/>
      <c r="U4" s="1741"/>
      <c r="V4" s="1741"/>
      <c r="Y4" s="1741"/>
      <c r="Z4" s="1741"/>
      <c r="AA4" s="1741"/>
      <c r="AB4" s="1741"/>
      <c r="AC4" s="1741"/>
      <c r="AD4" s="1741"/>
      <c r="AE4" s="1741"/>
      <c r="AF4" s="1741"/>
      <c r="AG4" s="1741"/>
      <c r="AH4" s="1741"/>
      <c r="AI4" s="1741"/>
      <c r="AJ4" s="1741"/>
      <c r="AK4" s="1741"/>
      <c r="AL4" s="1741"/>
      <c r="AM4" s="1741"/>
      <c r="AN4" s="1741"/>
      <c r="AO4" s="1741"/>
      <c r="AP4" s="1741"/>
    </row>
    <row r="5" spans="1:42" s="5" customFormat="1" ht="19.5" customHeight="1" x14ac:dyDescent="0.65">
      <c r="F5" s="2"/>
      <c r="G5" s="2"/>
      <c r="H5" s="2"/>
      <c r="I5" s="2"/>
      <c r="J5" s="2"/>
      <c r="K5" s="2"/>
      <c r="L5" s="2"/>
      <c r="M5" s="2"/>
      <c r="N5" s="2"/>
      <c r="O5" s="2"/>
      <c r="P5" s="2"/>
      <c r="Q5" s="2"/>
      <c r="R5" s="2"/>
      <c r="S5" s="2"/>
      <c r="T5" s="2"/>
      <c r="U5" s="2"/>
    </row>
    <row r="6" spans="1:42" s="5" customFormat="1" ht="19.5" customHeight="1" x14ac:dyDescent="0.65">
      <c r="F6" s="2"/>
      <c r="G6" s="2"/>
      <c r="H6" s="2"/>
      <c r="I6" s="2"/>
      <c r="J6" s="2"/>
      <c r="K6" s="2"/>
      <c r="L6" s="2"/>
      <c r="M6" s="2"/>
      <c r="N6" s="2"/>
      <c r="O6" s="2"/>
      <c r="P6" s="2"/>
      <c r="Q6" s="2"/>
      <c r="R6" s="2"/>
      <c r="S6" s="2"/>
      <c r="T6" s="2"/>
      <c r="U6" s="2"/>
    </row>
    <row r="7" spans="1:42" s="547" customFormat="1" ht="22.5" x14ac:dyDescent="0.5">
      <c r="B7" s="709" t="s">
        <v>1763</v>
      </c>
      <c r="C7" s="709"/>
      <c r="D7" s="714"/>
      <c r="E7" s="714"/>
      <c r="V7" s="713" t="s">
        <v>1763</v>
      </c>
    </row>
    <row r="8" spans="1:42" s="5" customFormat="1" ht="19.5" customHeight="1" thickBot="1" x14ac:dyDescent="0.7">
      <c r="F8" s="2"/>
      <c r="G8" s="2"/>
      <c r="H8" s="2"/>
      <c r="I8" s="2"/>
      <c r="J8" s="2"/>
      <c r="K8" s="2"/>
      <c r="L8" s="2"/>
      <c r="M8" s="2"/>
      <c r="N8" s="2"/>
      <c r="O8" s="2"/>
      <c r="P8" s="2"/>
      <c r="Q8" s="2"/>
      <c r="R8" s="2"/>
      <c r="S8" s="2"/>
      <c r="T8" s="2"/>
      <c r="U8" s="2"/>
    </row>
    <row r="9" spans="1:42" s="716" customFormat="1" ht="24.95" customHeight="1" thickTop="1" x14ac:dyDescent="0.7">
      <c r="A9" s="539"/>
      <c r="B9" s="1956" t="s">
        <v>883</v>
      </c>
      <c r="C9" s="715"/>
      <c r="D9" s="1736">
        <v>2015</v>
      </c>
      <c r="E9" s="1736">
        <v>2016</v>
      </c>
      <c r="F9" s="1736">
        <v>2017</v>
      </c>
      <c r="G9" s="1736">
        <v>2018</v>
      </c>
      <c r="H9" s="1736">
        <v>2019</v>
      </c>
      <c r="I9" s="1736">
        <v>2020</v>
      </c>
      <c r="J9" s="1763">
        <v>2020</v>
      </c>
      <c r="K9" s="1764"/>
      <c r="L9" s="1764"/>
      <c r="M9" s="1761">
        <v>2020</v>
      </c>
      <c r="N9" s="1761"/>
      <c r="O9" s="1761"/>
      <c r="P9" s="1761"/>
      <c r="Q9" s="1761"/>
      <c r="R9" s="1761"/>
      <c r="S9" s="1761"/>
      <c r="T9" s="1761"/>
      <c r="U9" s="1762"/>
      <c r="V9" s="1865" t="s">
        <v>882</v>
      </c>
    </row>
    <row r="10" spans="1:42" s="552" customFormat="1" ht="24.95" customHeight="1" x14ac:dyDescent="0.2">
      <c r="B10" s="1957"/>
      <c r="C10" s="1610" t="s">
        <v>1660</v>
      </c>
      <c r="D10" s="1737"/>
      <c r="E10" s="1737"/>
      <c r="F10" s="1737"/>
      <c r="G10" s="1737"/>
      <c r="H10" s="1737"/>
      <c r="I10" s="1737"/>
      <c r="J10" s="362" t="s">
        <v>372</v>
      </c>
      <c r="K10" s="363" t="s">
        <v>373</v>
      </c>
      <c r="L10" s="363" t="s">
        <v>374</v>
      </c>
      <c r="M10" s="363" t="s">
        <v>375</v>
      </c>
      <c r="N10" s="363" t="s">
        <v>376</v>
      </c>
      <c r="O10" s="363" t="s">
        <v>366</v>
      </c>
      <c r="P10" s="363" t="s">
        <v>367</v>
      </c>
      <c r="Q10" s="363" t="s">
        <v>368</v>
      </c>
      <c r="R10" s="363" t="s">
        <v>369</v>
      </c>
      <c r="S10" s="363" t="s">
        <v>370</v>
      </c>
      <c r="T10" s="363" t="s">
        <v>371</v>
      </c>
      <c r="U10" s="364" t="s">
        <v>1466</v>
      </c>
      <c r="V10" s="1975"/>
    </row>
    <row r="11" spans="1:42" s="725" customFormat="1" ht="24.95" customHeight="1" x14ac:dyDescent="0.2">
      <c r="A11" s="552"/>
      <c r="B11" s="1958"/>
      <c r="C11" s="1611" t="s">
        <v>322</v>
      </c>
      <c r="D11" s="1738"/>
      <c r="E11" s="1738"/>
      <c r="F11" s="1738"/>
      <c r="G11" s="1738"/>
      <c r="H11" s="1738"/>
      <c r="I11" s="1738"/>
      <c r="J11" s="365" t="s">
        <v>669</v>
      </c>
      <c r="K11" s="366" t="s">
        <v>149</v>
      </c>
      <c r="L11" s="366" t="s">
        <v>150</v>
      </c>
      <c r="M11" s="366" t="s">
        <v>151</v>
      </c>
      <c r="N11" s="366" t="s">
        <v>365</v>
      </c>
      <c r="O11" s="366" t="s">
        <v>663</v>
      </c>
      <c r="P11" s="366" t="s">
        <v>664</v>
      </c>
      <c r="Q11" s="366" t="s">
        <v>665</v>
      </c>
      <c r="R11" s="366" t="s">
        <v>666</v>
      </c>
      <c r="S11" s="366" t="s">
        <v>667</v>
      </c>
      <c r="T11" s="366" t="s">
        <v>668</v>
      </c>
      <c r="U11" s="367" t="s">
        <v>662</v>
      </c>
      <c r="V11" s="1976"/>
    </row>
    <row r="12" spans="1:42" s="539" customFormat="1" ht="15" customHeight="1" x14ac:dyDescent="0.7">
      <c r="B12" s="717"/>
      <c r="C12" s="1685"/>
      <c r="D12" s="1685"/>
      <c r="E12" s="1685"/>
      <c r="F12" s="1612"/>
      <c r="G12" s="1612"/>
      <c r="H12" s="1612"/>
      <c r="I12" s="1612"/>
      <c r="J12" s="721"/>
      <c r="K12" s="718"/>
      <c r="L12" s="718"/>
      <c r="M12" s="718"/>
      <c r="N12" s="718"/>
      <c r="O12" s="718"/>
      <c r="P12" s="718"/>
      <c r="Q12" s="718"/>
      <c r="R12" s="718"/>
      <c r="S12" s="718"/>
      <c r="T12" s="718"/>
      <c r="U12" s="719"/>
      <c r="V12" s="722"/>
    </row>
    <row r="13" spans="1:42" s="537" customFormat="1" ht="24.95" customHeight="1" x14ac:dyDescent="0.2">
      <c r="A13" s="1076"/>
      <c r="B13" s="834" t="s">
        <v>103</v>
      </c>
      <c r="C13" s="842">
        <v>399.01688846262368</v>
      </c>
      <c r="D13" s="842">
        <v>512.11002742655671</v>
      </c>
      <c r="E13" s="842">
        <v>807.26596331089115</v>
      </c>
      <c r="F13" s="915">
        <v>944.33042277835693</v>
      </c>
      <c r="G13" s="915">
        <v>947.65540291177547</v>
      </c>
      <c r="H13" s="915">
        <v>1089.0479903752778</v>
      </c>
      <c r="I13" s="915">
        <v>2538.6511813969955</v>
      </c>
      <c r="J13" s="953">
        <v>1482.7346229299455</v>
      </c>
      <c r="K13" s="954">
        <v>1561.8647539015265</v>
      </c>
      <c r="L13" s="954">
        <v>1713.0706306426362</v>
      </c>
      <c r="M13" s="954">
        <v>1883.0272990864667</v>
      </c>
      <c r="N13" s="954">
        <v>2075.5386566312327</v>
      </c>
      <c r="O13" s="954">
        <v>2694.3664348851617</v>
      </c>
      <c r="P13" s="954">
        <v>2764.4591335783057</v>
      </c>
      <c r="Q13" s="954">
        <v>2926.1527212357983</v>
      </c>
      <c r="R13" s="1686">
        <v>3019.973982619546</v>
      </c>
      <c r="S13" s="1686">
        <v>3255.9313560329147</v>
      </c>
      <c r="T13" s="1686">
        <v>3406.4083039840293</v>
      </c>
      <c r="U13" s="1687">
        <v>3680.2862812363815</v>
      </c>
      <c r="V13" s="1434" t="s">
        <v>1144</v>
      </c>
      <c r="Y13" s="1432"/>
      <c r="Z13" s="1433"/>
    </row>
    <row r="14" spans="1:42" s="538" customFormat="1" ht="24.95" customHeight="1" x14ac:dyDescent="0.2">
      <c r="A14" s="537"/>
      <c r="B14" s="834" t="s">
        <v>104</v>
      </c>
      <c r="C14" s="842">
        <v>378.03413289273698</v>
      </c>
      <c r="D14" s="842">
        <v>510.39424712494838</v>
      </c>
      <c r="E14" s="842">
        <v>802.40785812033073</v>
      </c>
      <c r="F14" s="915">
        <v>937.27510477569706</v>
      </c>
      <c r="G14" s="915">
        <v>941.39323995359462</v>
      </c>
      <c r="H14" s="915">
        <v>1082.0676016666328</v>
      </c>
      <c r="I14" s="915">
        <v>2484.0015918883532</v>
      </c>
      <c r="J14" s="953">
        <v>1468.8543246175145</v>
      </c>
      <c r="K14" s="954">
        <v>1546.1501661614634</v>
      </c>
      <c r="L14" s="954">
        <v>1701.8911791107882</v>
      </c>
      <c r="M14" s="954">
        <v>1867.6789709842346</v>
      </c>
      <c r="N14" s="954">
        <v>2041.3979690162882</v>
      </c>
      <c r="O14" s="954">
        <v>2624.772699399954</v>
      </c>
      <c r="P14" s="954">
        <v>2678.7756202184878</v>
      </c>
      <c r="Q14" s="954">
        <v>2839.9706703307611</v>
      </c>
      <c r="R14" s="1686">
        <v>2936.209043106473</v>
      </c>
      <c r="S14" s="1686">
        <v>3172.7462318596627</v>
      </c>
      <c r="T14" s="1686">
        <v>3324.3558611931285</v>
      </c>
      <c r="U14" s="1687">
        <v>3605.2163666614783</v>
      </c>
      <c r="V14" s="1434" t="s">
        <v>279</v>
      </c>
      <c r="Y14" s="1432"/>
    </row>
    <row r="15" spans="1:42" s="538" customFormat="1" ht="24.95" customHeight="1" x14ac:dyDescent="0.2">
      <c r="B15" s="1471" t="s">
        <v>1764</v>
      </c>
      <c r="C15" s="843">
        <v>57.086602777937543</v>
      </c>
      <c r="D15" s="843">
        <v>486.5476073129434</v>
      </c>
      <c r="E15" s="843">
        <v>736.99929003931902</v>
      </c>
      <c r="F15" s="1368">
        <v>895.37577087143018</v>
      </c>
      <c r="G15" s="1368">
        <v>904.95471292824743</v>
      </c>
      <c r="H15" s="1368">
        <v>1047.2953404370153</v>
      </c>
      <c r="I15" s="1368">
        <v>2531.732718276874</v>
      </c>
      <c r="J15" s="1028">
        <v>1450.7186804331955</v>
      </c>
      <c r="K15" s="1029">
        <v>1569.7436927759586</v>
      </c>
      <c r="L15" s="1029">
        <v>1629.2886736238738</v>
      </c>
      <c r="M15" s="1029">
        <v>1809.3170655740514</v>
      </c>
      <c r="N15" s="1029">
        <v>2001.0798341555223</v>
      </c>
      <c r="O15" s="1029">
        <v>2722.7613620680881</v>
      </c>
      <c r="P15" s="1029">
        <v>2801.157118923968</v>
      </c>
      <c r="Q15" s="1029">
        <v>2931.7653586994593</v>
      </c>
      <c r="R15" s="1688">
        <v>3035.139395442955</v>
      </c>
      <c r="S15" s="1688">
        <v>3300.9694303816659</v>
      </c>
      <c r="T15" s="1688">
        <v>3458.8432577234307</v>
      </c>
      <c r="U15" s="1689">
        <v>3670.0087495203229</v>
      </c>
      <c r="V15" s="1436" t="s">
        <v>409</v>
      </c>
      <c r="Y15" s="1432"/>
    </row>
    <row r="16" spans="1:42" s="538" customFormat="1" ht="24.95" customHeight="1" x14ac:dyDescent="0.2">
      <c r="B16" s="1471" t="s">
        <v>105</v>
      </c>
      <c r="C16" s="843">
        <v>72.962838047206901</v>
      </c>
      <c r="D16" s="843">
        <v>474.32364267795759</v>
      </c>
      <c r="E16" s="843">
        <v>724.73919256125794</v>
      </c>
      <c r="F16" s="1368">
        <v>815.20948682393248</v>
      </c>
      <c r="G16" s="1368">
        <v>841.57157301774987</v>
      </c>
      <c r="H16" s="1368">
        <v>985.66441397300298</v>
      </c>
      <c r="I16" s="1368">
        <v>2354.9546569327945</v>
      </c>
      <c r="J16" s="1028">
        <v>1507.8279842755339</v>
      </c>
      <c r="K16" s="1029">
        <v>1566.6954376541876</v>
      </c>
      <c r="L16" s="1029">
        <v>1607.7378885285373</v>
      </c>
      <c r="M16" s="1029">
        <v>1676.9487546815781</v>
      </c>
      <c r="N16" s="1029">
        <v>1869.4334176275183</v>
      </c>
      <c r="O16" s="1029">
        <v>2232.309568943369</v>
      </c>
      <c r="P16" s="1029">
        <v>2548.0575290639854</v>
      </c>
      <c r="Q16" s="1029">
        <v>2870.7390481651614</v>
      </c>
      <c r="R16" s="1688">
        <v>2967.6903575687934</v>
      </c>
      <c r="S16" s="1688">
        <v>3062.5064862210647</v>
      </c>
      <c r="T16" s="1688">
        <v>3119.2730269333751</v>
      </c>
      <c r="U16" s="1689">
        <v>3230.2363835304341</v>
      </c>
      <c r="V16" s="1436" t="s">
        <v>410</v>
      </c>
      <c r="Y16" s="1432"/>
    </row>
    <row r="17" spans="1:25" s="538" customFormat="1" ht="24.95" customHeight="1" x14ac:dyDescent="0.2">
      <c r="B17" s="1471" t="s">
        <v>106</v>
      </c>
      <c r="C17" s="843">
        <v>8.0561706142358585</v>
      </c>
      <c r="D17" s="843">
        <v>554.50088080500348</v>
      </c>
      <c r="E17" s="843">
        <v>1032.0073305805038</v>
      </c>
      <c r="F17" s="1368">
        <v>1196.7549021999432</v>
      </c>
      <c r="G17" s="1368">
        <v>1205.280906214618</v>
      </c>
      <c r="H17" s="1368">
        <v>1377.054912097595</v>
      </c>
      <c r="I17" s="1368">
        <v>2883.1634962296807</v>
      </c>
      <c r="J17" s="1028">
        <v>1793.9763066547964</v>
      </c>
      <c r="K17" s="1029">
        <v>1814.0955025067094</v>
      </c>
      <c r="L17" s="1029">
        <v>1918.8014031321036</v>
      </c>
      <c r="M17" s="1029">
        <v>2095.3773878185998</v>
      </c>
      <c r="N17" s="1029">
        <v>2341.8704894959828</v>
      </c>
      <c r="O17" s="1029">
        <v>2991.4919646219614</v>
      </c>
      <c r="P17" s="1029">
        <v>3059.7891366580152</v>
      </c>
      <c r="Q17" s="1029">
        <v>3368.8523322088622</v>
      </c>
      <c r="R17" s="1688">
        <v>3513.847474037872</v>
      </c>
      <c r="S17" s="1688">
        <v>3798.5562356583223</v>
      </c>
      <c r="T17" s="1688">
        <v>3873.1739655451015</v>
      </c>
      <c r="U17" s="1689">
        <v>4028.1297564178403</v>
      </c>
      <c r="V17" s="1436" t="s">
        <v>412</v>
      </c>
      <c r="Y17" s="1432"/>
    </row>
    <row r="18" spans="1:25" s="538" customFormat="1" ht="24.95" customHeight="1" x14ac:dyDescent="0.2">
      <c r="B18" s="1471" t="s">
        <v>107</v>
      </c>
      <c r="C18" s="843">
        <v>48.388398004160635</v>
      </c>
      <c r="D18" s="843">
        <v>585.83020282055293</v>
      </c>
      <c r="E18" s="843">
        <v>924.50505167412246</v>
      </c>
      <c r="F18" s="1368">
        <v>1073.9107150385241</v>
      </c>
      <c r="G18" s="1368">
        <v>1077.8678316740197</v>
      </c>
      <c r="H18" s="1368">
        <v>1212.9307875043207</v>
      </c>
      <c r="I18" s="1368">
        <v>2671.7323506445978</v>
      </c>
      <c r="J18" s="1028">
        <v>1508.7354697605347</v>
      </c>
      <c r="K18" s="1029">
        <v>1552.9704097300701</v>
      </c>
      <c r="L18" s="1029">
        <v>1695.7077058075149</v>
      </c>
      <c r="M18" s="1029">
        <v>1850.6891302644854</v>
      </c>
      <c r="N18" s="1029">
        <v>2065.1985770176584</v>
      </c>
      <c r="O18" s="1029">
        <v>2652.6738631954322</v>
      </c>
      <c r="P18" s="1029">
        <v>2679.8718742603969</v>
      </c>
      <c r="Q18" s="1029">
        <v>3038.4270821166206</v>
      </c>
      <c r="R18" s="1688">
        <v>3260.1536695078516</v>
      </c>
      <c r="S18" s="1688">
        <v>3621.3354131255946</v>
      </c>
      <c r="T18" s="1688">
        <v>3841.6084034649566</v>
      </c>
      <c r="U18" s="1689">
        <v>4293.4166094840584</v>
      </c>
      <c r="V18" s="1436" t="s">
        <v>1768</v>
      </c>
      <c r="Y18" s="1432"/>
    </row>
    <row r="19" spans="1:25" s="538" customFormat="1" ht="24.95" customHeight="1" x14ac:dyDescent="0.2">
      <c r="B19" s="1471" t="s">
        <v>108</v>
      </c>
      <c r="C19" s="843">
        <v>46.405669769295265</v>
      </c>
      <c r="D19" s="843">
        <v>500.86557471736597</v>
      </c>
      <c r="E19" s="843">
        <v>823.29514228848973</v>
      </c>
      <c r="F19" s="1368">
        <v>1047.2601937015897</v>
      </c>
      <c r="G19" s="1368">
        <v>1050.8454132564641</v>
      </c>
      <c r="H19" s="1368">
        <v>1201.524200787266</v>
      </c>
      <c r="I19" s="1368">
        <v>2819.4173262957279</v>
      </c>
      <c r="J19" s="1028">
        <v>1616.3864511869438</v>
      </c>
      <c r="K19" s="1029">
        <v>1651.9864548607181</v>
      </c>
      <c r="L19" s="1029">
        <v>1757.2743115424462</v>
      </c>
      <c r="M19" s="1029">
        <v>1960.5198501600114</v>
      </c>
      <c r="N19" s="1029">
        <v>2309.6419137373882</v>
      </c>
      <c r="O19" s="1029">
        <v>3173.629849675372</v>
      </c>
      <c r="P19" s="1029">
        <v>3047.5948938634451</v>
      </c>
      <c r="Q19" s="1029">
        <v>3191.1128997286305</v>
      </c>
      <c r="R19" s="1688">
        <v>3335.4895586582329</v>
      </c>
      <c r="S19" s="1688">
        <v>3474.4666401728041</v>
      </c>
      <c r="T19" s="1688">
        <v>3957.8386885400532</v>
      </c>
      <c r="U19" s="1689">
        <v>4357.0664034226884</v>
      </c>
      <c r="V19" s="1436" t="s">
        <v>411</v>
      </c>
      <c r="Y19" s="1432"/>
    </row>
    <row r="20" spans="1:25" s="538" customFormat="1" ht="24.95" customHeight="1" x14ac:dyDescent="0.2">
      <c r="B20" s="1471" t="s">
        <v>109</v>
      </c>
      <c r="C20" s="843">
        <v>32.217764461368198</v>
      </c>
      <c r="D20" s="843">
        <v>529.64761055154815</v>
      </c>
      <c r="E20" s="843">
        <v>878.13677596533137</v>
      </c>
      <c r="F20" s="1368">
        <v>950.62151473193228</v>
      </c>
      <c r="G20" s="1368">
        <v>990.13141042620362</v>
      </c>
      <c r="H20" s="1368">
        <v>1116.925124321838</v>
      </c>
      <c r="I20" s="1368">
        <v>3407.828595011551</v>
      </c>
      <c r="J20" s="1028">
        <v>1475.7591380689494</v>
      </c>
      <c r="K20" s="1029">
        <v>1531.6500696832875</v>
      </c>
      <c r="L20" s="1029">
        <v>1820.3579282977046</v>
      </c>
      <c r="M20" s="1029">
        <v>2317.5334642402609</v>
      </c>
      <c r="N20" s="1029">
        <v>2892.6743336448494</v>
      </c>
      <c r="O20" s="1029">
        <v>4931.0489093815559</v>
      </c>
      <c r="P20" s="1029">
        <v>4695.5294137601377</v>
      </c>
      <c r="Q20" s="1029">
        <v>4415.2832882279508</v>
      </c>
      <c r="R20" s="1688">
        <v>4201.1131008836619</v>
      </c>
      <c r="S20" s="1688">
        <v>4490.3583160360413</v>
      </c>
      <c r="T20" s="1688">
        <v>3903.5633211867676</v>
      </c>
      <c r="U20" s="1689">
        <v>4219.0718567274398</v>
      </c>
      <c r="V20" s="1436" t="s">
        <v>413</v>
      </c>
      <c r="Y20" s="1432"/>
    </row>
    <row r="21" spans="1:25" s="538" customFormat="1" ht="24.95" customHeight="1" x14ac:dyDescent="0.2">
      <c r="B21" s="1471" t="s">
        <v>1572</v>
      </c>
      <c r="C21" s="843">
        <v>73.540166713736824</v>
      </c>
      <c r="D21" s="843">
        <v>515.34103910319322</v>
      </c>
      <c r="E21" s="843">
        <v>779.51444338443378</v>
      </c>
      <c r="F21" s="1368">
        <v>893.85067474695745</v>
      </c>
      <c r="G21" s="1368">
        <v>857.60997910438255</v>
      </c>
      <c r="H21" s="1368">
        <v>1027.8057303839016</v>
      </c>
      <c r="I21" s="1368">
        <v>1820.8483173148136</v>
      </c>
      <c r="J21" s="1028">
        <v>1329.090918205173</v>
      </c>
      <c r="K21" s="1029">
        <v>1463.3075206255896</v>
      </c>
      <c r="L21" s="1029">
        <v>1812.0436276769567</v>
      </c>
      <c r="M21" s="1029">
        <v>1951.039057251458</v>
      </c>
      <c r="N21" s="1029">
        <v>1710.8838321474025</v>
      </c>
      <c r="O21" s="1029">
        <v>1540.9851067697273</v>
      </c>
      <c r="P21" s="1029">
        <v>1506.032286165522</v>
      </c>
      <c r="Q21" s="1029">
        <v>1606.8184942318164</v>
      </c>
      <c r="R21" s="1688">
        <v>1710.8966274798245</v>
      </c>
      <c r="S21" s="1688">
        <v>2043.0872795135169</v>
      </c>
      <c r="T21" s="1688">
        <v>2383.4692683777039</v>
      </c>
      <c r="U21" s="1689">
        <v>2792.5257893330727</v>
      </c>
      <c r="V21" s="1436" t="s">
        <v>380</v>
      </c>
      <c r="Y21" s="1432"/>
    </row>
    <row r="22" spans="1:25" s="538" customFormat="1" ht="24.95" customHeight="1" x14ac:dyDescent="0.2">
      <c r="B22" s="1471" t="s">
        <v>110</v>
      </c>
      <c r="C22" s="843">
        <v>26.834210274048914</v>
      </c>
      <c r="D22" s="843">
        <v>501.48112431043268</v>
      </c>
      <c r="E22" s="843">
        <v>866.06579839621293</v>
      </c>
      <c r="F22" s="1368">
        <v>1030.3252800840771</v>
      </c>
      <c r="G22" s="1368">
        <v>1031.8203518800431</v>
      </c>
      <c r="H22" s="1368">
        <v>1080.8639658539828</v>
      </c>
      <c r="I22" s="1368">
        <v>2588.505873836833</v>
      </c>
      <c r="J22" s="1028">
        <v>1447.0872806321579</v>
      </c>
      <c r="K22" s="1029">
        <v>1506.8893467994324</v>
      </c>
      <c r="L22" s="1029">
        <v>1684.2490144271405</v>
      </c>
      <c r="M22" s="1029">
        <v>1761.198231469097</v>
      </c>
      <c r="N22" s="1029">
        <v>1999.1022806296833</v>
      </c>
      <c r="O22" s="1029">
        <v>2803.0116450037699</v>
      </c>
      <c r="P22" s="1029">
        <v>2986.473751846489</v>
      </c>
      <c r="Q22" s="1029">
        <v>3157.1304312867401</v>
      </c>
      <c r="R22" s="1688">
        <v>3216.7399734376354</v>
      </c>
      <c r="S22" s="1688">
        <v>3341.6842733689023</v>
      </c>
      <c r="T22" s="1688">
        <v>3517.5862635662766</v>
      </c>
      <c r="U22" s="1689">
        <v>3640.9179935746765</v>
      </c>
      <c r="V22" s="1436" t="s">
        <v>1767</v>
      </c>
      <c r="Y22" s="1432"/>
    </row>
    <row r="23" spans="1:25" s="538" customFormat="1" ht="24.95" customHeight="1" x14ac:dyDescent="0.2">
      <c r="B23" s="1471" t="s">
        <v>111</v>
      </c>
      <c r="C23" s="843">
        <v>12.5423122307468</v>
      </c>
      <c r="D23" s="843">
        <v>485.26766112065974</v>
      </c>
      <c r="E23" s="843">
        <v>659.64065982837189</v>
      </c>
      <c r="F23" s="1368">
        <v>758.57929663292418</v>
      </c>
      <c r="G23" s="1368">
        <v>759.54251599388442</v>
      </c>
      <c r="H23" s="1368">
        <v>896.00806078967344</v>
      </c>
      <c r="I23" s="1368">
        <v>2087.4555384187593</v>
      </c>
      <c r="J23" s="1028">
        <v>1264.4415741893547</v>
      </c>
      <c r="K23" s="1029">
        <v>1336.2209538090945</v>
      </c>
      <c r="L23" s="1029">
        <v>1347.2534782847188</v>
      </c>
      <c r="M23" s="1029">
        <v>1402.1346127424681</v>
      </c>
      <c r="N23" s="1029">
        <v>1789.6972249142809</v>
      </c>
      <c r="O23" s="1029">
        <v>2137.0484271209771</v>
      </c>
      <c r="P23" s="1029">
        <v>2306.0343700049712</v>
      </c>
      <c r="Q23" s="1029">
        <v>2343.9297468201567</v>
      </c>
      <c r="R23" s="1688">
        <v>2539.7361797948633</v>
      </c>
      <c r="S23" s="1688">
        <v>2859.0376682756664</v>
      </c>
      <c r="T23" s="1688">
        <v>2828.8658923894113</v>
      </c>
      <c r="U23" s="1689">
        <v>2895.0663326791473</v>
      </c>
      <c r="V23" s="1436" t="s">
        <v>126</v>
      </c>
      <c r="Y23" s="1432"/>
    </row>
    <row r="24" spans="1:25" s="538" customFormat="1" ht="24.75" customHeight="1" x14ac:dyDescent="0.2">
      <c r="A24" s="537"/>
      <c r="B24" s="834" t="s">
        <v>297</v>
      </c>
      <c r="C24" s="842">
        <v>20.982755569886699</v>
      </c>
      <c r="D24" s="842">
        <v>543.02224562366519</v>
      </c>
      <c r="E24" s="842">
        <v>894.79162585308188</v>
      </c>
      <c r="F24" s="915">
        <v>1071.4419937316843</v>
      </c>
      <c r="G24" s="915">
        <v>1060.4771596178539</v>
      </c>
      <c r="H24" s="915">
        <v>1214.8096037123826</v>
      </c>
      <c r="I24" s="915">
        <v>3523.2411278429686</v>
      </c>
      <c r="J24" s="953">
        <v>1732.8079042659226</v>
      </c>
      <c r="K24" s="954">
        <v>1844.9853635991037</v>
      </c>
      <c r="L24" s="954">
        <v>1914.4843225660995</v>
      </c>
      <c r="M24" s="954">
        <v>2159.5492213933512</v>
      </c>
      <c r="N24" s="954">
        <v>2690.6316169381194</v>
      </c>
      <c r="O24" s="954">
        <v>3948.1963887866427</v>
      </c>
      <c r="P24" s="954">
        <v>4308.169280145913</v>
      </c>
      <c r="Q24" s="954">
        <v>4478.8447295037768</v>
      </c>
      <c r="R24" s="1686">
        <v>4529.1182973482692</v>
      </c>
      <c r="S24" s="1686">
        <v>4754.6294741933598</v>
      </c>
      <c r="T24" s="1686">
        <v>4884.699558861209</v>
      </c>
      <c r="U24" s="1687">
        <v>5032.7773765138527</v>
      </c>
      <c r="V24" s="1434" t="s">
        <v>1265</v>
      </c>
      <c r="Y24" s="1432"/>
    </row>
    <row r="25" spans="1:25" s="538" customFormat="1" ht="25.5" customHeight="1" x14ac:dyDescent="0.2">
      <c r="B25" s="1471" t="s">
        <v>112</v>
      </c>
      <c r="C25" s="843">
        <v>17.067989776850691</v>
      </c>
      <c r="D25" s="843">
        <v>517.20923447142616</v>
      </c>
      <c r="E25" s="843">
        <v>837.9915976350552</v>
      </c>
      <c r="F25" s="1368">
        <v>1021.3920601723695</v>
      </c>
      <c r="G25" s="1368">
        <v>1036.0645952312434</v>
      </c>
      <c r="H25" s="1368">
        <v>1168.5224477941945</v>
      </c>
      <c r="I25" s="1368">
        <v>3337.7883092288575</v>
      </c>
      <c r="J25" s="1028">
        <v>1621.5461558173747</v>
      </c>
      <c r="K25" s="1029">
        <v>1754.1821698370477</v>
      </c>
      <c r="L25" s="1029">
        <v>1792.7337441234893</v>
      </c>
      <c r="M25" s="1029">
        <v>1958.4955490167051</v>
      </c>
      <c r="N25" s="1029">
        <v>2384.127447015142</v>
      </c>
      <c r="O25" s="1029">
        <v>3748.7960607049345</v>
      </c>
      <c r="P25" s="1029">
        <v>4185.1055837583917</v>
      </c>
      <c r="Q25" s="1029">
        <v>4315.1184691985973</v>
      </c>
      <c r="R25" s="1688">
        <v>4350.3305630723053</v>
      </c>
      <c r="S25" s="1688">
        <v>4570.5467550545145</v>
      </c>
      <c r="T25" s="1688">
        <v>4667.9329396718504</v>
      </c>
      <c r="U25" s="1689">
        <v>4704.5442734759381</v>
      </c>
      <c r="V25" s="1436" t="s">
        <v>1766</v>
      </c>
      <c r="Y25" s="1432"/>
    </row>
    <row r="26" spans="1:25" s="537" customFormat="1" ht="24.95" customHeight="1" x14ac:dyDescent="0.2">
      <c r="B26" s="1471" t="s">
        <v>541</v>
      </c>
      <c r="C26" s="843">
        <v>3.9147657930360089</v>
      </c>
      <c r="D26" s="843">
        <v>655.56440874358748</v>
      </c>
      <c r="E26" s="843">
        <v>1142.4341036418402</v>
      </c>
      <c r="F26" s="1368">
        <v>1289.654729686941</v>
      </c>
      <c r="G26" s="1368">
        <v>1166.9135140272535</v>
      </c>
      <c r="H26" s="1368">
        <v>1416.617003127312</v>
      </c>
      <c r="I26" s="1368">
        <v>4331.7969852136839</v>
      </c>
      <c r="J26" s="1028">
        <v>2217.8980694176962</v>
      </c>
      <c r="K26" s="1029">
        <v>2240.8782636528331</v>
      </c>
      <c r="L26" s="1029">
        <v>2445.3047440280297</v>
      </c>
      <c r="M26" s="1029">
        <v>3036.1232506308943</v>
      </c>
      <c r="N26" s="1029">
        <v>4026.9593349624392</v>
      </c>
      <c r="O26" s="1029">
        <v>4817.5620012208583</v>
      </c>
      <c r="P26" s="1029">
        <v>4844.7147653394786</v>
      </c>
      <c r="Q26" s="1029">
        <v>5192.6749520069707</v>
      </c>
      <c r="R26" s="1688">
        <v>5308.6150494341418</v>
      </c>
      <c r="S26" s="1688">
        <v>5557.2118340233783</v>
      </c>
      <c r="T26" s="1688">
        <v>5829.7804745236408</v>
      </c>
      <c r="U26" s="1689">
        <v>6463.8410833238468</v>
      </c>
      <c r="V26" s="1436" t="s">
        <v>68</v>
      </c>
      <c r="Y26" s="1432"/>
    </row>
    <row r="27" spans="1:25" s="537" customFormat="1" ht="15" customHeight="1" x14ac:dyDescent="0.2">
      <c r="B27" s="826"/>
      <c r="C27" s="843"/>
      <c r="D27" s="842"/>
      <c r="E27" s="842"/>
      <c r="F27" s="915"/>
      <c r="G27" s="915"/>
      <c r="H27" s="915"/>
      <c r="I27" s="915"/>
      <c r="J27" s="1028"/>
      <c r="K27" s="1029"/>
      <c r="L27" s="1029"/>
      <c r="M27" s="1029"/>
      <c r="N27" s="1029"/>
      <c r="O27" s="1029"/>
      <c r="P27" s="1029"/>
      <c r="Q27" s="1029"/>
      <c r="R27" s="1688"/>
      <c r="S27" s="1688"/>
      <c r="T27" s="1688"/>
      <c r="U27" s="1689"/>
      <c r="V27" s="1434"/>
      <c r="Y27" s="1432"/>
    </row>
    <row r="28" spans="1:25" s="538" customFormat="1" ht="25.5" customHeight="1" x14ac:dyDescent="0.2">
      <c r="B28" s="834" t="s">
        <v>542</v>
      </c>
      <c r="C28" s="842">
        <v>18.716351969882183</v>
      </c>
      <c r="D28" s="842">
        <v>656.66642241786008</v>
      </c>
      <c r="E28" s="842">
        <v>906.25353675056078</v>
      </c>
      <c r="F28" s="915">
        <v>1138.2650418153073</v>
      </c>
      <c r="G28" s="915">
        <v>1161.8949862161317</v>
      </c>
      <c r="H28" s="915">
        <v>1353.3531114144973</v>
      </c>
      <c r="I28" s="915">
        <v>3730.2389202922382</v>
      </c>
      <c r="J28" s="953">
        <v>1852.5711614470133</v>
      </c>
      <c r="K28" s="954">
        <v>1915.12899534033</v>
      </c>
      <c r="L28" s="954">
        <v>2008.2597272328903</v>
      </c>
      <c r="M28" s="954">
        <v>2167.4025023888157</v>
      </c>
      <c r="N28" s="954">
        <v>2701.5850557294202</v>
      </c>
      <c r="O28" s="954">
        <v>3849.1474619026767</v>
      </c>
      <c r="P28" s="954">
        <v>4277.2436903651214</v>
      </c>
      <c r="Q28" s="954">
        <v>4633.2695507548287</v>
      </c>
      <c r="R28" s="1686">
        <v>4938.3087630837281</v>
      </c>
      <c r="S28" s="1686">
        <v>5225.2687853789821</v>
      </c>
      <c r="T28" s="1686">
        <v>5491.9823112031863</v>
      </c>
      <c r="U28" s="1687">
        <v>5702.6990386798661</v>
      </c>
      <c r="V28" s="1434" t="s">
        <v>69</v>
      </c>
      <c r="Y28" s="1432"/>
    </row>
    <row r="29" spans="1:25" s="537" customFormat="1" ht="24.95" customHeight="1" x14ac:dyDescent="0.2">
      <c r="B29" s="826" t="s">
        <v>298</v>
      </c>
      <c r="C29" s="843">
        <v>0.63159649664168371</v>
      </c>
      <c r="D29" s="843">
        <v>741.8395167203347</v>
      </c>
      <c r="E29" s="843">
        <v>1175.5121127545863</v>
      </c>
      <c r="F29" s="1368">
        <v>1542.8268825892194</v>
      </c>
      <c r="G29" s="1368">
        <v>1293.7368950713089</v>
      </c>
      <c r="H29" s="1368">
        <v>1812.3145653135653</v>
      </c>
      <c r="I29" s="1368">
        <v>4791.9564007317276</v>
      </c>
      <c r="J29" s="1028">
        <v>2741.8698271417138</v>
      </c>
      <c r="K29" s="1029">
        <v>2741.8698271417138</v>
      </c>
      <c r="L29" s="1029">
        <v>2748.2816244367373</v>
      </c>
      <c r="M29" s="1029">
        <v>2985.3265659766462</v>
      </c>
      <c r="N29" s="1029">
        <v>3527.7201638951383</v>
      </c>
      <c r="O29" s="1029">
        <v>5319.4593399183386</v>
      </c>
      <c r="P29" s="1029">
        <v>5422.2894856794128</v>
      </c>
      <c r="Q29" s="1029">
        <v>5822.6878736500348</v>
      </c>
      <c r="R29" s="1688">
        <v>5844.5627527193501</v>
      </c>
      <c r="S29" s="1688">
        <v>6671.4924346836196</v>
      </c>
      <c r="T29" s="1688">
        <v>6760.9930672782393</v>
      </c>
      <c r="U29" s="1689">
        <v>6916.923846259785</v>
      </c>
      <c r="V29" s="1435" t="s">
        <v>921</v>
      </c>
      <c r="Y29" s="1432"/>
    </row>
    <row r="30" spans="1:25" s="538" customFormat="1" ht="25.5" customHeight="1" x14ac:dyDescent="0.2">
      <c r="B30" s="826" t="s">
        <v>579</v>
      </c>
      <c r="C30" s="843">
        <v>18.084755473240499</v>
      </c>
      <c r="D30" s="843">
        <v>653.69181609547024</v>
      </c>
      <c r="E30" s="843">
        <v>896.84988329522332</v>
      </c>
      <c r="F30" s="1368">
        <v>1124.1360235000859</v>
      </c>
      <c r="G30" s="1368">
        <v>1157.2905066108253</v>
      </c>
      <c r="H30" s="1368">
        <v>1337.3242274848722</v>
      </c>
      <c r="I30" s="1368">
        <v>3693.1592350257688</v>
      </c>
      <c r="J30" s="1028">
        <v>1821.5130737359577</v>
      </c>
      <c r="K30" s="1029">
        <v>1886.2556929742009</v>
      </c>
      <c r="L30" s="1029">
        <v>1982.4150184999648</v>
      </c>
      <c r="M30" s="1029">
        <v>2138.8371190279295</v>
      </c>
      <c r="N30" s="1029">
        <v>2672.7329078061471</v>
      </c>
      <c r="O30" s="1029">
        <v>3797.7979243045916</v>
      </c>
      <c r="P30" s="1029">
        <v>4237.2538263116703</v>
      </c>
      <c r="Q30" s="1029">
        <v>4591.7300095155997</v>
      </c>
      <c r="R30" s="1688">
        <v>4906.6585234236818</v>
      </c>
      <c r="S30" s="1688">
        <v>5174.7605110695649</v>
      </c>
      <c r="T30" s="1688">
        <v>5447.6630640381591</v>
      </c>
      <c r="U30" s="1689">
        <v>5660.2931496017618</v>
      </c>
      <c r="V30" s="1435" t="s">
        <v>492</v>
      </c>
      <c r="Y30" s="1432"/>
    </row>
    <row r="31" spans="1:25" s="538" customFormat="1" ht="15" customHeight="1" x14ac:dyDescent="0.2">
      <c r="B31" s="826"/>
      <c r="C31" s="843"/>
      <c r="D31" s="842"/>
      <c r="E31" s="842"/>
      <c r="F31" s="915"/>
      <c r="G31" s="915"/>
      <c r="H31" s="915"/>
      <c r="I31" s="915"/>
      <c r="J31" s="1028"/>
      <c r="K31" s="1029"/>
      <c r="L31" s="1029"/>
      <c r="M31" s="1029"/>
      <c r="N31" s="1029"/>
      <c r="O31" s="1029"/>
      <c r="P31" s="1029"/>
      <c r="Q31" s="1029"/>
      <c r="R31" s="1688"/>
      <c r="S31" s="1688"/>
      <c r="T31" s="1688"/>
      <c r="U31" s="1689"/>
      <c r="V31" s="1435"/>
      <c r="Y31" s="1432"/>
    </row>
    <row r="32" spans="1:25" s="537" customFormat="1" ht="24.95" customHeight="1" x14ac:dyDescent="0.2">
      <c r="B32" s="834" t="s">
        <v>543</v>
      </c>
      <c r="C32" s="842">
        <v>55.859606166734309</v>
      </c>
      <c r="D32" s="842">
        <v>508.83999413194562</v>
      </c>
      <c r="E32" s="842">
        <v>747.37800628804507</v>
      </c>
      <c r="F32" s="915">
        <v>932.36512198847004</v>
      </c>
      <c r="G32" s="915">
        <v>916.82797833529628</v>
      </c>
      <c r="H32" s="915">
        <v>1014.0817926490472</v>
      </c>
      <c r="I32" s="915">
        <v>1673.511665748005</v>
      </c>
      <c r="J32" s="953">
        <v>1160.8862397617077</v>
      </c>
      <c r="K32" s="954">
        <v>1160.8862397617077</v>
      </c>
      <c r="L32" s="954">
        <v>1284.7156234904201</v>
      </c>
      <c r="M32" s="954">
        <v>1284.7156234904201</v>
      </c>
      <c r="N32" s="954">
        <v>1284.7156234904201</v>
      </c>
      <c r="O32" s="954">
        <v>1694.2243934884318</v>
      </c>
      <c r="P32" s="954">
        <v>1694.2243934884318</v>
      </c>
      <c r="Q32" s="954">
        <v>1694.2243934884318</v>
      </c>
      <c r="R32" s="1686">
        <v>2095.5055235402983</v>
      </c>
      <c r="S32" s="1686">
        <v>2095.5055235402983</v>
      </c>
      <c r="T32" s="1686">
        <v>2095.5055235402983</v>
      </c>
      <c r="U32" s="1687">
        <v>2537.0308878951942</v>
      </c>
      <c r="V32" s="1434" t="s">
        <v>70</v>
      </c>
      <c r="Y32" s="1432"/>
    </row>
    <row r="33" spans="2:25" s="538" customFormat="1" ht="25.5" customHeight="1" x14ac:dyDescent="0.2">
      <c r="B33" s="826" t="s">
        <v>840</v>
      </c>
      <c r="C33" s="843">
        <v>44.304256426915657</v>
      </c>
      <c r="D33" s="843">
        <v>479.56623887187084</v>
      </c>
      <c r="E33" s="843">
        <v>710.9348033115358</v>
      </c>
      <c r="F33" s="1368">
        <v>889.31027885515584</v>
      </c>
      <c r="G33" s="1368">
        <v>882.24227919358498</v>
      </c>
      <c r="H33" s="1368">
        <v>959.89732830009268</v>
      </c>
      <c r="I33" s="1368">
        <v>1551.6663579722328</v>
      </c>
      <c r="J33" s="1028">
        <v>1105.0326082802449</v>
      </c>
      <c r="K33" s="1029">
        <v>1105.0326082802449</v>
      </c>
      <c r="L33" s="1029">
        <v>1232.5297091318134</v>
      </c>
      <c r="M33" s="1029">
        <v>1232.5297091318134</v>
      </c>
      <c r="N33" s="1029">
        <v>1232.5297091318134</v>
      </c>
      <c r="O33" s="1029">
        <v>1612.7439413236527</v>
      </c>
      <c r="P33" s="1029">
        <v>1612.7439413236527</v>
      </c>
      <c r="Q33" s="1029">
        <v>1612.7439413236527</v>
      </c>
      <c r="R33" s="1688">
        <v>1869.1777086479181</v>
      </c>
      <c r="S33" s="1688">
        <v>1869.1777086479181</v>
      </c>
      <c r="T33" s="1688">
        <v>1869.1777086479181</v>
      </c>
      <c r="U33" s="1689">
        <v>2266.5770017961513</v>
      </c>
      <c r="V33" s="1435" t="s">
        <v>320</v>
      </c>
      <c r="Y33" s="1432"/>
    </row>
    <row r="34" spans="2:25" s="537" customFormat="1" ht="24.95" customHeight="1" x14ac:dyDescent="0.2">
      <c r="B34" s="826" t="s">
        <v>213</v>
      </c>
      <c r="C34" s="843">
        <v>11.555349739818656</v>
      </c>
      <c r="D34" s="843">
        <v>621.07822047934383</v>
      </c>
      <c r="E34" s="843">
        <v>887.10454386965318</v>
      </c>
      <c r="F34" s="1368">
        <v>1097.4412861504127</v>
      </c>
      <c r="G34" s="1368">
        <v>1049.4326781479197</v>
      </c>
      <c r="H34" s="1368">
        <v>1221.8299315564218</v>
      </c>
      <c r="I34" s="1368">
        <v>2140.6776002858714</v>
      </c>
      <c r="J34" s="1028">
        <v>1375.0341164808424</v>
      </c>
      <c r="K34" s="1029">
        <v>1375.0341164808424</v>
      </c>
      <c r="L34" s="1029">
        <v>1484.8011409066198</v>
      </c>
      <c r="M34" s="1029">
        <v>1484.8011409066198</v>
      </c>
      <c r="N34" s="1029">
        <v>1484.8011409066198</v>
      </c>
      <c r="O34" s="1029">
        <v>2006.6278194141678</v>
      </c>
      <c r="P34" s="1029">
        <v>2006.6278194141678</v>
      </c>
      <c r="Q34" s="1029">
        <v>2006.6278194141678</v>
      </c>
      <c r="R34" s="1688">
        <v>2963.2668439079926</v>
      </c>
      <c r="S34" s="1688">
        <v>2963.2668439079926</v>
      </c>
      <c r="T34" s="1688">
        <v>2963.2668439079926</v>
      </c>
      <c r="U34" s="1689">
        <v>3573.9755577824303</v>
      </c>
      <c r="V34" s="1435" t="s">
        <v>547</v>
      </c>
      <c r="Y34" s="1432"/>
    </row>
    <row r="35" spans="2:25" s="537" customFormat="1" ht="15" customHeight="1" x14ac:dyDescent="0.2">
      <c r="B35" s="826"/>
      <c r="C35" s="843"/>
      <c r="D35" s="842"/>
      <c r="E35" s="842"/>
      <c r="F35" s="915"/>
      <c r="G35" s="915"/>
      <c r="H35" s="915"/>
      <c r="I35" s="915"/>
      <c r="J35" s="953"/>
      <c r="K35" s="954"/>
      <c r="L35" s="954"/>
      <c r="M35" s="954"/>
      <c r="N35" s="954"/>
      <c r="O35" s="954"/>
      <c r="P35" s="954"/>
      <c r="Q35" s="954"/>
      <c r="R35" s="1686"/>
      <c r="S35" s="1686"/>
      <c r="T35" s="1686"/>
      <c r="U35" s="1687"/>
      <c r="V35" s="1434"/>
      <c r="Y35" s="1432"/>
    </row>
    <row r="36" spans="2:25" s="538" customFormat="1" ht="25.5" customHeight="1" x14ac:dyDescent="0.2">
      <c r="B36" s="834" t="s">
        <v>214</v>
      </c>
      <c r="C36" s="842">
        <v>255.4143246804702</v>
      </c>
      <c r="D36" s="842">
        <v>355.98359170930195</v>
      </c>
      <c r="E36" s="842">
        <v>421.10154948503185</v>
      </c>
      <c r="F36" s="915">
        <v>472.69124195673339</v>
      </c>
      <c r="G36" s="915">
        <v>464.82923391153844</v>
      </c>
      <c r="H36" s="915">
        <v>490.76080597594023</v>
      </c>
      <c r="I36" s="915">
        <v>614.87404015402728</v>
      </c>
      <c r="J36" s="953">
        <v>523.83645000208594</v>
      </c>
      <c r="K36" s="954">
        <v>523.83645000208594</v>
      </c>
      <c r="L36" s="954">
        <v>561.14543423900022</v>
      </c>
      <c r="M36" s="954">
        <v>561.14543423900022</v>
      </c>
      <c r="N36" s="954">
        <v>561.14543423900022</v>
      </c>
      <c r="O36" s="954">
        <v>612.90040587029978</v>
      </c>
      <c r="P36" s="954">
        <v>612.90040587029978</v>
      </c>
      <c r="Q36" s="954">
        <v>612.90040587029978</v>
      </c>
      <c r="R36" s="1686">
        <v>680.14660288965172</v>
      </c>
      <c r="S36" s="1686">
        <v>680.14660288965172</v>
      </c>
      <c r="T36" s="1686">
        <v>680.14660288965172</v>
      </c>
      <c r="U36" s="1687">
        <v>768.23825284730026</v>
      </c>
      <c r="V36" s="1434" t="s">
        <v>1765</v>
      </c>
      <c r="Y36" s="1432"/>
    </row>
    <row r="37" spans="2:25" s="537" customFormat="1" ht="24.95" customHeight="1" x14ac:dyDescent="0.2">
      <c r="B37" s="826" t="s">
        <v>215</v>
      </c>
      <c r="C37" s="843">
        <v>171.55551381869731</v>
      </c>
      <c r="D37" s="843">
        <v>240.89119826077652</v>
      </c>
      <c r="E37" s="843">
        <v>276.0437212994629</v>
      </c>
      <c r="F37" s="1368">
        <v>302.93645857411144</v>
      </c>
      <c r="G37" s="1368">
        <v>312.79192168534536</v>
      </c>
      <c r="H37" s="1368">
        <v>318.12433379003591</v>
      </c>
      <c r="I37" s="1368">
        <v>344.14651509013135</v>
      </c>
      <c r="J37" s="1028">
        <v>329.17794556390754</v>
      </c>
      <c r="K37" s="1029">
        <v>329.17794556390754</v>
      </c>
      <c r="L37" s="1029">
        <v>332.10741767121704</v>
      </c>
      <c r="M37" s="1029">
        <v>332.10741767121704</v>
      </c>
      <c r="N37" s="1029">
        <v>332.10741767121704</v>
      </c>
      <c r="O37" s="1029">
        <v>343.99770924822911</v>
      </c>
      <c r="P37" s="1029">
        <v>343.99770924822911</v>
      </c>
      <c r="Q37" s="1029">
        <v>343.99770924822911</v>
      </c>
      <c r="R37" s="1688">
        <v>356.78366490028588</v>
      </c>
      <c r="S37" s="1688">
        <v>356.78366490028588</v>
      </c>
      <c r="T37" s="1688">
        <v>356.78366490028588</v>
      </c>
      <c r="U37" s="1689">
        <v>372.73591449456558</v>
      </c>
      <c r="V37" s="1435" t="s">
        <v>548</v>
      </c>
      <c r="Y37" s="1432"/>
    </row>
    <row r="38" spans="2:25" s="538" customFormat="1" ht="24.95" customHeight="1" x14ac:dyDescent="0.2">
      <c r="B38" s="826" t="s">
        <v>216</v>
      </c>
      <c r="C38" s="843">
        <v>12.542141964401658</v>
      </c>
      <c r="D38" s="843">
        <v>724.89875494616626</v>
      </c>
      <c r="E38" s="843">
        <v>1287.8636588941192</v>
      </c>
      <c r="F38" s="1368">
        <v>1691.7170209892213</v>
      </c>
      <c r="G38" s="1368">
        <v>1576.2701611921075</v>
      </c>
      <c r="H38" s="1368">
        <v>1653.3206852674318</v>
      </c>
      <c r="I38" s="1368">
        <v>2891.0919252310182</v>
      </c>
      <c r="J38" s="1028">
        <v>2005.7653988022632</v>
      </c>
      <c r="K38" s="1029">
        <v>2005.7653988022632</v>
      </c>
      <c r="L38" s="1029">
        <v>2169.356484458749</v>
      </c>
      <c r="M38" s="1029">
        <v>2169.356484458749</v>
      </c>
      <c r="N38" s="1029">
        <v>2169.356484458749</v>
      </c>
      <c r="O38" s="1029">
        <v>2988.9556018494122</v>
      </c>
      <c r="P38" s="1029">
        <v>2988.9556018494122</v>
      </c>
      <c r="Q38" s="1029">
        <v>2988.9556018494122</v>
      </c>
      <c r="R38" s="1688">
        <v>3701.654814584665</v>
      </c>
      <c r="S38" s="1688">
        <v>3701.654814584665</v>
      </c>
      <c r="T38" s="1688">
        <v>3701.654814584665</v>
      </c>
      <c r="U38" s="1689">
        <v>4101.6716024892166</v>
      </c>
      <c r="V38" s="1435" t="s">
        <v>549</v>
      </c>
      <c r="Y38" s="1432"/>
    </row>
    <row r="39" spans="2:25" s="538" customFormat="1" ht="24.95" customHeight="1" x14ac:dyDescent="0.2">
      <c r="B39" s="826" t="s">
        <v>1571</v>
      </c>
      <c r="C39" s="843">
        <v>10.676959497698396</v>
      </c>
      <c r="D39" s="843">
        <v>107.92979383005297</v>
      </c>
      <c r="E39" s="843">
        <v>107.92979383005297</v>
      </c>
      <c r="F39" s="1368">
        <v>107.92979383005297</v>
      </c>
      <c r="G39" s="1368">
        <v>107.92979383005297</v>
      </c>
      <c r="H39" s="1368">
        <v>107.92979383005297</v>
      </c>
      <c r="I39" s="1368">
        <v>107.92979383005297</v>
      </c>
      <c r="J39" s="1028">
        <v>107.92979383005297</v>
      </c>
      <c r="K39" s="1029">
        <v>107.92979383005297</v>
      </c>
      <c r="L39" s="1029">
        <v>107.92979383005297</v>
      </c>
      <c r="M39" s="1029">
        <v>107.92979383005297</v>
      </c>
      <c r="N39" s="1029">
        <v>107.92979383005297</v>
      </c>
      <c r="O39" s="1029">
        <v>107.92979383005297</v>
      </c>
      <c r="P39" s="1029">
        <v>107.92979383005297</v>
      </c>
      <c r="Q39" s="1029">
        <v>107.92979383005297</v>
      </c>
      <c r="R39" s="1688">
        <v>107.92979383005297</v>
      </c>
      <c r="S39" s="1688">
        <v>107.92979383005297</v>
      </c>
      <c r="T39" s="1688">
        <v>107.92979383005297</v>
      </c>
      <c r="U39" s="1689">
        <v>107.92979383005297</v>
      </c>
      <c r="V39" s="1435" t="s">
        <v>1232</v>
      </c>
      <c r="Y39" s="1432"/>
    </row>
    <row r="40" spans="2:25" s="538" customFormat="1" ht="24.95" customHeight="1" x14ac:dyDescent="0.2">
      <c r="B40" s="826" t="s">
        <v>1250</v>
      </c>
      <c r="C40" s="843">
        <v>60.639709399672853</v>
      </c>
      <c r="D40" s="843">
        <v>648.96337135598924</v>
      </c>
      <c r="E40" s="843">
        <v>707.35191488126713</v>
      </c>
      <c r="F40" s="1368">
        <v>765.03627610959541</v>
      </c>
      <c r="G40" s="1368">
        <v>727.91740415541597</v>
      </c>
      <c r="H40" s="1368">
        <v>806.11882866389578</v>
      </c>
      <c r="I40" s="1368">
        <v>999.25541709336437</v>
      </c>
      <c r="J40" s="1028">
        <v>841.26532959922872</v>
      </c>
      <c r="K40" s="1029">
        <v>841.26532959922872</v>
      </c>
      <c r="L40" s="1029">
        <v>956.28730726758067</v>
      </c>
      <c r="M40" s="1029">
        <v>956.28730726758067</v>
      </c>
      <c r="N40" s="1029">
        <v>956.28730726758067</v>
      </c>
      <c r="O40" s="1029">
        <v>971.12226561106036</v>
      </c>
      <c r="P40" s="1029">
        <v>971.12226561106036</v>
      </c>
      <c r="Q40" s="1029">
        <v>971.12226561106036</v>
      </c>
      <c r="R40" s="1688">
        <v>1070.7824744620236</v>
      </c>
      <c r="S40" s="1688">
        <v>1070.7824744620236</v>
      </c>
      <c r="T40" s="1688">
        <v>1070.7824744620236</v>
      </c>
      <c r="U40" s="1689">
        <v>1313.9582038999213</v>
      </c>
      <c r="V40" s="1435" t="s">
        <v>321</v>
      </c>
      <c r="Y40" s="1432"/>
    </row>
    <row r="41" spans="2:25" s="538" customFormat="1" ht="15" customHeight="1" x14ac:dyDescent="0.2">
      <c r="B41" s="826"/>
      <c r="C41" s="843"/>
      <c r="D41" s="842"/>
      <c r="E41" s="842"/>
      <c r="F41" s="915"/>
      <c r="G41" s="915"/>
      <c r="H41" s="915"/>
      <c r="I41" s="915"/>
      <c r="J41" s="1028"/>
      <c r="K41" s="1029"/>
      <c r="L41" s="1029"/>
      <c r="M41" s="1029"/>
      <c r="N41" s="1029"/>
      <c r="O41" s="1029"/>
      <c r="P41" s="1029"/>
      <c r="Q41" s="1029"/>
      <c r="R41" s="1688"/>
      <c r="S41" s="1688"/>
      <c r="T41" s="1688"/>
      <c r="U41" s="1689"/>
      <c r="V41" s="1435"/>
      <c r="Y41" s="1432"/>
    </row>
    <row r="42" spans="2:25" s="538" customFormat="1" ht="25.5" customHeight="1" x14ac:dyDescent="0.2">
      <c r="B42" s="834" t="s">
        <v>1251</v>
      </c>
      <c r="C42" s="842">
        <v>40.478362393954257</v>
      </c>
      <c r="D42" s="842">
        <v>489.89481570919094</v>
      </c>
      <c r="E42" s="842">
        <v>820.30241334115397</v>
      </c>
      <c r="F42" s="915">
        <v>988.67005930647895</v>
      </c>
      <c r="G42" s="915">
        <v>982.23470389623117</v>
      </c>
      <c r="H42" s="915">
        <v>1130.681223442886</v>
      </c>
      <c r="I42" s="915">
        <v>2609.1482432846337</v>
      </c>
      <c r="J42" s="953">
        <v>1419.1296400832118</v>
      </c>
      <c r="K42" s="954">
        <v>1419.1296400832118</v>
      </c>
      <c r="L42" s="954">
        <v>1894.0689157085417</v>
      </c>
      <c r="M42" s="954">
        <v>1894.0689157085417</v>
      </c>
      <c r="N42" s="954">
        <v>1894.0689157085417</v>
      </c>
      <c r="O42" s="954">
        <v>2823.0628051499903</v>
      </c>
      <c r="P42" s="954">
        <v>2823.0628051499903</v>
      </c>
      <c r="Q42" s="954">
        <v>2823.0628051499903</v>
      </c>
      <c r="R42" s="1686">
        <v>3379.6342144419923</v>
      </c>
      <c r="S42" s="1686">
        <v>3379.6342144419923</v>
      </c>
      <c r="T42" s="1686">
        <v>3379.6342144419923</v>
      </c>
      <c r="U42" s="1687">
        <v>4181.2218333476085</v>
      </c>
      <c r="V42" s="1434" t="s">
        <v>550</v>
      </c>
      <c r="Y42" s="1432"/>
    </row>
    <row r="43" spans="2:25" s="537" customFormat="1" ht="24.95" customHeight="1" x14ac:dyDescent="0.2">
      <c r="B43" s="826" t="s">
        <v>1252</v>
      </c>
      <c r="C43" s="843">
        <v>9.8990053546474428</v>
      </c>
      <c r="D43" s="843">
        <v>400.12119978509213</v>
      </c>
      <c r="E43" s="843">
        <v>737.274921538944</v>
      </c>
      <c r="F43" s="1368">
        <v>871.32758931807246</v>
      </c>
      <c r="G43" s="1368">
        <v>837.84680755659485</v>
      </c>
      <c r="H43" s="1368">
        <v>965.00263890577855</v>
      </c>
      <c r="I43" s="1368">
        <v>1815.2486393002825</v>
      </c>
      <c r="J43" s="1028">
        <v>1094.9946488549015</v>
      </c>
      <c r="K43" s="1029">
        <v>1094.9946488549015</v>
      </c>
      <c r="L43" s="1029">
        <v>1419.2984877806898</v>
      </c>
      <c r="M43" s="1029">
        <v>1419.2984877806898</v>
      </c>
      <c r="N43" s="1029">
        <v>1419.2984877806898</v>
      </c>
      <c r="O43" s="1029">
        <v>1726.0226391930889</v>
      </c>
      <c r="P43" s="1029">
        <v>1726.0226391930889</v>
      </c>
      <c r="Q43" s="1029">
        <v>1726.0226391930889</v>
      </c>
      <c r="R43" s="1688">
        <v>2482.1555837398014</v>
      </c>
      <c r="S43" s="1688">
        <v>2482.1555837398014</v>
      </c>
      <c r="T43" s="1688">
        <v>2482.1555837398014</v>
      </c>
      <c r="U43" s="1689">
        <v>2710.5642417528479</v>
      </c>
      <c r="V43" s="1435" t="s">
        <v>551</v>
      </c>
      <c r="Y43" s="1432"/>
    </row>
    <row r="44" spans="2:25" s="538" customFormat="1" ht="25.5" customHeight="1" x14ac:dyDescent="0.2">
      <c r="B44" s="826" t="s">
        <v>217</v>
      </c>
      <c r="C44" s="843">
        <v>2.8408866362357719</v>
      </c>
      <c r="D44" s="843">
        <v>569.02683911751308</v>
      </c>
      <c r="E44" s="843">
        <v>1023.8973675053649</v>
      </c>
      <c r="F44" s="1368">
        <v>1346.7827647903421</v>
      </c>
      <c r="G44" s="1368">
        <v>1253.0830513463738</v>
      </c>
      <c r="H44" s="1368">
        <v>1333.7229098177265</v>
      </c>
      <c r="I44" s="1368">
        <v>2453.3256623343791</v>
      </c>
      <c r="J44" s="1028">
        <v>1434.6894453530074</v>
      </c>
      <c r="K44" s="1029">
        <v>1434.6894453530074</v>
      </c>
      <c r="L44" s="1029">
        <v>1906.2409659010293</v>
      </c>
      <c r="M44" s="1029">
        <v>1906.2409659010293</v>
      </c>
      <c r="N44" s="1029">
        <v>1906.2409659010293</v>
      </c>
      <c r="O44" s="1029">
        <v>2479.0221762107867</v>
      </c>
      <c r="P44" s="1029">
        <v>2479.0221762107867</v>
      </c>
      <c r="Q44" s="1029">
        <v>2479.0221762107867</v>
      </c>
      <c r="R44" s="1688">
        <v>3266.7917418396405</v>
      </c>
      <c r="S44" s="1688">
        <v>3266.7917418396405</v>
      </c>
      <c r="T44" s="1688">
        <v>3266.7917418396405</v>
      </c>
      <c r="U44" s="1689">
        <v>3614.3644054521646</v>
      </c>
      <c r="V44" s="1435" t="s">
        <v>552</v>
      </c>
      <c r="Y44" s="1432"/>
    </row>
    <row r="45" spans="2:25" s="537" customFormat="1" ht="24.95" customHeight="1" x14ac:dyDescent="0.2">
      <c r="B45" s="826" t="s">
        <v>1253</v>
      </c>
      <c r="C45" s="843">
        <v>7.3542355209909207</v>
      </c>
      <c r="D45" s="843">
        <v>478.15199150888202</v>
      </c>
      <c r="E45" s="843">
        <v>659.41025394486405</v>
      </c>
      <c r="F45" s="1368">
        <v>937.53499502541626</v>
      </c>
      <c r="G45" s="1368">
        <v>937.37719969436057</v>
      </c>
      <c r="H45" s="1368">
        <v>1025.8488567100555</v>
      </c>
      <c r="I45" s="1368">
        <v>2076.6711913024051</v>
      </c>
      <c r="J45" s="1028">
        <v>1262.953286757948</v>
      </c>
      <c r="K45" s="1029">
        <v>1262.953286757948</v>
      </c>
      <c r="L45" s="1029">
        <v>1549.8706937562799</v>
      </c>
      <c r="M45" s="1029">
        <v>1549.8706937562799</v>
      </c>
      <c r="N45" s="1029">
        <v>1549.8706937562799</v>
      </c>
      <c r="O45" s="1029">
        <v>2216.1327530762269</v>
      </c>
      <c r="P45" s="1029">
        <v>2216.1327530762269</v>
      </c>
      <c r="Q45" s="1029">
        <v>2216.1327530762269</v>
      </c>
      <c r="R45" s="1688">
        <v>2538.0796124133267</v>
      </c>
      <c r="S45" s="1688">
        <v>2538.0796124133267</v>
      </c>
      <c r="T45" s="1688">
        <v>2538.0796124133267</v>
      </c>
      <c r="U45" s="1689">
        <v>3481.8985443754641</v>
      </c>
      <c r="V45" s="1435" t="s">
        <v>553</v>
      </c>
      <c r="Y45" s="1432"/>
    </row>
    <row r="46" spans="2:25" s="538" customFormat="1" ht="25.5" customHeight="1" x14ac:dyDescent="0.2">
      <c r="B46" s="826" t="s">
        <v>1254</v>
      </c>
      <c r="C46" s="843">
        <v>1.9334854367192855</v>
      </c>
      <c r="D46" s="843">
        <v>476.15913475913891</v>
      </c>
      <c r="E46" s="843">
        <v>983.01336892075744</v>
      </c>
      <c r="F46" s="1368">
        <v>1171.1881726175054</v>
      </c>
      <c r="G46" s="1368">
        <v>1101.3743515322537</v>
      </c>
      <c r="H46" s="1368">
        <v>1217.1387453616251</v>
      </c>
      <c r="I46" s="1368">
        <v>2397.7538639866007</v>
      </c>
      <c r="J46" s="1028">
        <v>1562.5305737185718</v>
      </c>
      <c r="K46" s="1029">
        <v>1562.5305737185718</v>
      </c>
      <c r="L46" s="1029">
        <v>1728.4908646783745</v>
      </c>
      <c r="M46" s="1029">
        <v>1728.4908646783745</v>
      </c>
      <c r="N46" s="1029">
        <v>1728.4908646783745</v>
      </c>
      <c r="O46" s="1029">
        <v>2445.9763864133533</v>
      </c>
      <c r="P46" s="1029">
        <v>2445.9763864133533</v>
      </c>
      <c r="Q46" s="1029">
        <v>2445.9763864133533</v>
      </c>
      <c r="R46" s="1688">
        <v>3217.6503910776937</v>
      </c>
      <c r="S46" s="1688">
        <v>3217.6503910776937</v>
      </c>
      <c r="T46" s="1688">
        <v>3217.6503910776937</v>
      </c>
      <c r="U46" s="1689">
        <v>3471.6322938937992</v>
      </c>
      <c r="V46" s="1435" t="s">
        <v>841</v>
      </c>
      <c r="Y46" s="1432"/>
    </row>
    <row r="47" spans="2:25" s="537" customFormat="1" ht="24.95" customHeight="1" x14ac:dyDescent="0.2">
      <c r="B47" s="826" t="s">
        <v>218</v>
      </c>
      <c r="C47" s="843">
        <v>18.450749445360838</v>
      </c>
      <c r="D47" s="843">
        <v>531.99509099454201</v>
      </c>
      <c r="E47" s="843">
        <v>880.57849997978622</v>
      </c>
      <c r="F47" s="1368">
        <v>997.74174130198514</v>
      </c>
      <c r="G47" s="1368">
        <v>1023.3921098697823</v>
      </c>
      <c r="H47" s="1368">
        <v>1221.0316096236922</v>
      </c>
      <c r="I47" s="1368">
        <v>3293.4662629784725</v>
      </c>
      <c r="J47" s="1028">
        <v>1637.8581232412025</v>
      </c>
      <c r="K47" s="1029">
        <v>1637.8581232412025</v>
      </c>
      <c r="L47" s="1029">
        <v>2301.4579573444194</v>
      </c>
      <c r="M47" s="1029">
        <v>2301.4579573444194</v>
      </c>
      <c r="N47" s="1029">
        <v>2301.4579573444194</v>
      </c>
      <c r="O47" s="1029">
        <v>3746.0380262545209</v>
      </c>
      <c r="P47" s="1029">
        <v>3746.0380262545209</v>
      </c>
      <c r="Q47" s="1029">
        <v>3746.0380262545209</v>
      </c>
      <c r="R47" s="1688">
        <v>4230.9222664793469</v>
      </c>
      <c r="S47" s="1688">
        <v>4230.9222664793469</v>
      </c>
      <c r="T47" s="1688">
        <v>4230.9222664793469</v>
      </c>
      <c r="U47" s="1689">
        <v>5410.6241590244035</v>
      </c>
      <c r="V47" s="1435" t="s">
        <v>557</v>
      </c>
      <c r="Y47" s="1432"/>
    </row>
    <row r="48" spans="2:25" s="537" customFormat="1" ht="15" customHeight="1" x14ac:dyDescent="0.2">
      <c r="B48" s="826"/>
      <c r="C48" s="843"/>
      <c r="D48" s="842"/>
      <c r="E48" s="842"/>
      <c r="F48" s="915"/>
      <c r="G48" s="915"/>
      <c r="H48" s="915"/>
      <c r="I48" s="915"/>
      <c r="J48" s="1028"/>
      <c r="K48" s="1029"/>
      <c r="L48" s="1029"/>
      <c r="M48" s="1029"/>
      <c r="N48" s="1029"/>
      <c r="O48" s="1029"/>
      <c r="P48" s="1029"/>
      <c r="Q48" s="1029"/>
      <c r="R48" s="1688"/>
      <c r="S48" s="1688"/>
      <c r="T48" s="1688"/>
      <c r="U48" s="1689"/>
      <c r="V48" s="1434"/>
      <c r="Y48" s="1432"/>
    </row>
    <row r="49" spans="1:25" s="538" customFormat="1" ht="24.95" customHeight="1" x14ac:dyDescent="0.2">
      <c r="A49" s="537"/>
      <c r="B49" s="834" t="s">
        <v>428</v>
      </c>
      <c r="C49" s="842">
        <v>38.208824722207474</v>
      </c>
      <c r="D49" s="842">
        <v>381.77844443740554</v>
      </c>
      <c r="E49" s="842">
        <v>518.33979734296565</v>
      </c>
      <c r="F49" s="915">
        <v>651.60975670453547</v>
      </c>
      <c r="G49" s="915">
        <v>710.94416778173434</v>
      </c>
      <c r="H49" s="915">
        <v>839.03802228603763</v>
      </c>
      <c r="I49" s="915">
        <v>1625.8328129226766</v>
      </c>
      <c r="J49" s="953">
        <v>1011.5151669306047</v>
      </c>
      <c r="K49" s="954">
        <v>1011.5151669306047</v>
      </c>
      <c r="L49" s="954">
        <v>1286.2471756504808</v>
      </c>
      <c r="M49" s="954">
        <v>1286.2471756504808</v>
      </c>
      <c r="N49" s="954">
        <v>1286.2471756504808</v>
      </c>
      <c r="O49" s="954">
        <v>1751.1967466312085</v>
      </c>
      <c r="P49" s="954">
        <v>1751.1967466312085</v>
      </c>
      <c r="Q49" s="954">
        <v>1751.1967466312085</v>
      </c>
      <c r="R49" s="1686">
        <v>2006.3724848609481</v>
      </c>
      <c r="S49" s="1686">
        <v>2006.3724848609481</v>
      </c>
      <c r="T49" s="1686">
        <v>2006.3724848609481</v>
      </c>
      <c r="U49" s="1687">
        <v>2355.514199782991</v>
      </c>
      <c r="V49" s="1434" t="s">
        <v>554</v>
      </c>
      <c r="Y49" s="1432"/>
    </row>
    <row r="50" spans="1:25" s="538" customFormat="1" ht="15" customHeight="1" x14ac:dyDescent="0.2">
      <c r="A50" s="537"/>
      <c r="B50" s="834"/>
      <c r="C50" s="842"/>
      <c r="D50" s="842"/>
      <c r="E50" s="842"/>
      <c r="F50" s="915"/>
      <c r="G50" s="915"/>
      <c r="H50" s="915"/>
      <c r="I50" s="915"/>
      <c r="J50" s="953"/>
      <c r="K50" s="954"/>
      <c r="L50" s="954"/>
      <c r="M50" s="954"/>
      <c r="N50" s="954"/>
      <c r="O50" s="954"/>
      <c r="P50" s="954"/>
      <c r="Q50" s="954"/>
      <c r="R50" s="1686"/>
      <c r="S50" s="1686"/>
      <c r="T50" s="1686"/>
      <c r="U50" s="1687"/>
      <c r="V50" s="1434"/>
      <c r="Y50" s="1432"/>
    </row>
    <row r="51" spans="1:25" s="538" customFormat="1" ht="24.95" customHeight="1" x14ac:dyDescent="0.2">
      <c r="B51" s="834" t="s">
        <v>489</v>
      </c>
      <c r="C51" s="842">
        <v>70.561722258071242</v>
      </c>
      <c r="D51" s="842">
        <v>438.37839837254995</v>
      </c>
      <c r="E51" s="842">
        <v>633.6783037875656</v>
      </c>
      <c r="F51" s="915">
        <v>789.71953260123962</v>
      </c>
      <c r="G51" s="915">
        <v>832.32220302042504</v>
      </c>
      <c r="H51" s="915">
        <v>950.82002374313049</v>
      </c>
      <c r="I51" s="915">
        <v>1719.97971212483</v>
      </c>
      <c r="J51" s="953">
        <v>1229.5327341467153</v>
      </c>
      <c r="K51" s="954">
        <v>1229.5327341467153</v>
      </c>
      <c r="L51" s="954">
        <v>1406.3641859251927</v>
      </c>
      <c r="M51" s="954">
        <v>1406.3641859251927</v>
      </c>
      <c r="N51" s="954">
        <v>1406.3641859251927</v>
      </c>
      <c r="O51" s="954">
        <v>1760.0977275824453</v>
      </c>
      <c r="P51" s="954">
        <v>1760.0977275824453</v>
      </c>
      <c r="Q51" s="954">
        <v>1760.0977275824453</v>
      </c>
      <c r="R51" s="1686">
        <v>2060.0599774575235</v>
      </c>
      <c r="S51" s="1686">
        <v>2060.0599774575235</v>
      </c>
      <c r="T51" s="1686">
        <v>2060.0599774575235</v>
      </c>
      <c r="U51" s="1687">
        <v>2501.1254043090448</v>
      </c>
      <c r="V51" s="1434" t="s">
        <v>721</v>
      </c>
      <c r="Y51" s="1432"/>
    </row>
    <row r="52" spans="1:25" s="538" customFormat="1" ht="15" customHeight="1" x14ac:dyDescent="0.2">
      <c r="B52" s="834"/>
      <c r="C52" s="852"/>
      <c r="D52" s="842"/>
      <c r="E52" s="842"/>
      <c r="F52" s="915"/>
      <c r="G52" s="915"/>
      <c r="H52" s="915"/>
      <c r="I52" s="915"/>
      <c r="J52" s="953"/>
      <c r="K52" s="954"/>
      <c r="L52" s="954"/>
      <c r="M52" s="954"/>
      <c r="N52" s="954"/>
      <c r="O52" s="954"/>
      <c r="P52" s="954"/>
      <c r="Q52" s="954"/>
      <c r="R52" s="1686"/>
      <c r="S52" s="1686"/>
      <c r="T52" s="1686"/>
      <c r="U52" s="1687"/>
      <c r="V52" s="1434"/>
      <c r="Y52" s="1432"/>
    </row>
    <row r="53" spans="1:25" s="538" customFormat="1" ht="25.5" customHeight="1" x14ac:dyDescent="0.2">
      <c r="B53" s="834" t="s">
        <v>429</v>
      </c>
      <c r="C53" s="842">
        <v>42.448560667883172</v>
      </c>
      <c r="D53" s="842">
        <v>224.97372144950532</v>
      </c>
      <c r="E53" s="842">
        <v>272.62891997811261</v>
      </c>
      <c r="F53" s="915">
        <v>301.47676500923052</v>
      </c>
      <c r="G53" s="915">
        <v>304.70728813014841</v>
      </c>
      <c r="H53" s="915">
        <v>309.28260141761467</v>
      </c>
      <c r="I53" s="915">
        <v>364.16555975884512</v>
      </c>
      <c r="J53" s="953">
        <v>321.38972575863937</v>
      </c>
      <c r="K53" s="954">
        <v>321.38972575863937</v>
      </c>
      <c r="L53" s="954">
        <v>329.24936490685906</v>
      </c>
      <c r="M53" s="954">
        <v>329.24936490685906</v>
      </c>
      <c r="N53" s="954">
        <v>329.24936490685906</v>
      </c>
      <c r="O53" s="954">
        <v>360.96319890737544</v>
      </c>
      <c r="P53" s="954">
        <v>360.96319890737544</v>
      </c>
      <c r="Q53" s="954">
        <v>360.96319890737544</v>
      </c>
      <c r="R53" s="1686">
        <v>402.78132662921348</v>
      </c>
      <c r="S53" s="1686">
        <v>402.78132662921348</v>
      </c>
      <c r="T53" s="1686">
        <v>402.78132662921348</v>
      </c>
      <c r="U53" s="1687">
        <v>448.22559425851915</v>
      </c>
      <c r="V53" s="1434" t="s">
        <v>555</v>
      </c>
      <c r="Y53" s="1432"/>
    </row>
    <row r="54" spans="1:25" s="538" customFormat="1" ht="15" customHeight="1" x14ac:dyDescent="0.2">
      <c r="B54" s="834"/>
      <c r="C54" s="842"/>
      <c r="D54" s="842"/>
      <c r="E54" s="842"/>
      <c r="F54" s="915"/>
      <c r="G54" s="915"/>
      <c r="H54" s="915"/>
      <c r="I54" s="915"/>
      <c r="J54" s="953"/>
      <c r="K54" s="954"/>
      <c r="L54" s="954"/>
      <c r="M54" s="954"/>
      <c r="N54" s="954"/>
      <c r="O54" s="954"/>
      <c r="P54" s="954"/>
      <c r="Q54" s="954"/>
      <c r="R54" s="1686"/>
      <c r="S54" s="1686"/>
      <c r="T54" s="1686"/>
      <c r="U54" s="1687"/>
      <c r="V54" s="1434"/>
      <c r="Y54" s="1432"/>
    </row>
    <row r="55" spans="1:25" s="537" customFormat="1" ht="24.95" customHeight="1" x14ac:dyDescent="0.2">
      <c r="B55" s="834" t="s">
        <v>430</v>
      </c>
      <c r="C55" s="842">
        <v>9.5258077643793726</v>
      </c>
      <c r="D55" s="842">
        <v>436.02339485884482</v>
      </c>
      <c r="E55" s="842">
        <v>774.24399667510033</v>
      </c>
      <c r="F55" s="915">
        <v>968.86891374831328</v>
      </c>
      <c r="G55" s="915">
        <v>1057.2375523553656</v>
      </c>
      <c r="H55" s="915">
        <v>1203.6723466729873</v>
      </c>
      <c r="I55" s="915">
        <v>2308.3623032316568</v>
      </c>
      <c r="J55" s="953">
        <v>1585.6269163229072</v>
      </c>
      <c r="K55" s="954">
        <v>1585.6269163229072</v>
      </c>
      <c r="L55" s="954">
        <v>1721.6339131964783</v>
      </c>
      <c r="M55" s="954">
        <v>1721.6339131964783</v>
      </c>
      <c r="N55" s="954">
        <v>1721.6339131964783</v>
      </c>
      <c r="O55" s="954">
        <v>2304.7144175114458</v>
      </c>
      <c r="P55" s="954">
        <v>2304.7144175114458</v>
      </c>
      <c r="Q55" s="954">
        <v>2304.7144175114458</v>
      </c>
      <c r="R55" s="1686">
        <v>2938.9560004824789</v>
      </c>
      <c r="S55" s="1686">
        <v>2938.9560004824789</v>
      </c>
      <c r="T55" s="1686">
        <v>2938.9560004824789</v>
      </c>
      <c r="U55" s="1687">
        <v>3633.1808125628627</v>
      </c>
      <c r="V55" s="1434" t="s">
        <v>423</v>
      </c>
      <c r="Y55" s="1432"/>
    </row>
    <row r="56" spans="1:25" s="537" customFormat="1" ht="15" customHeight="1" x14ac:dyDescent="0.2">
      <c r="B56" s="834"/>
      <c r="C56" s="842"/>
      <c r="D56" s="842"/>
      <c r="E56" s="842"/>
      <c r="F56" s="915"/>
      <c r="G56" s="915"/>
      <c r="H56" s="915"/>
      <c r="I56" s="915"/>
      <c r="J56" s="953"/>
      <c r="K56" s="954"/>
      <c r="L56" s="954"/>
      <c r="M56" s="954"/>
      <c r="N56" s="954"/>
      <c r="O56" s="954"/>
      <c r="P56" s="954"/>
      <c r="Q56" s="954"/>
      <c r="R56" s="1686"/>
      <c r="S56" s="1686"/>
      <c r="T56" s="1686"/>
      <c r="U56" s="1687"/>
      <c r="V56" s="1434"/>
      <c r="Y56" s="1432"/>
    </row>
    <row r="57" spans="1:25" s="538" customFormat="1" ht="25.5" customHeight="1" x14ac:dyDescent="0.2">
      <c r="B57" s="834" t="s">
        <v>431</v>
      </c>
      <c r="C57" s="842">
        <v>15.563404920371987</v>
      </c>
      <c r="D57" s="842">
        <v>232.05669468033318</v>
      </c>
      <c r="E57" s="842">
        <v>319.23506421228694</v>
      </c>
      <c r="F57" s="915">
        <v>419.01281687418765</v>
      </c>
      <c r="G57" s="915">
        <v>481.80782450456809</v>
      </c>
      <c r="H57" s="915">
        <v>618.99255792249755</v>
      </c>
      <c r="I57" s="915">
        <v>1001.9933669729509</v>
      </c>
      <c r="J57" s="953">
        <v>801.94385617281137</v>
      </c>
      <c r="K57" s="954">
        <v>801.94385617281137</v>
      </c>
      <c r="L57" s="954">
        <v>931.78253795129694</v>
      </c>
      <c r="M57" s="954">
        <v>931.78253795129694</v>
      </c>
      <c r="N57" s="954">
        <v>931.78253795129694</v>
      </c>
      <c r="O57" s="954">
        <v>1025.5449261346673</v>
      </c>
      <c r="P57" s="954">
        <v>1025.5449261346673</v>
      </c>
      <c r="Q57" s="954">
        <v>1025.5449261346673</v>
      </c>
      <c r="R57" s="1686">
        <v>1134.2692699100817</v>
      </c>
      <c r="S57" s="1686">
        <v>1134.2692699100817</v>
      </c>
      <c r="T57" s="1686">
        <v>1134.2692699100817</v>
      </c>
      <c r="U57" s="1687">
        <v>1145.2424893416521</v>
      </c>
      <c r="V57" s="1434" t="s">
        <v>392</v>
      </c>
      <c r="Y57" s="1432"/>
    </row>
    <row r="58" spans="1:25" s="538" customFormat="1" ht="15" customHeight="1" x14ac:dyDescent="0.2">
      <c r="B58" s="834"/>
      <c r="C58" s="842"/>
      <c r="D58" s="842"/>
      <c r="E58" s="842"/>
      <c r="F58" s="915"/>
      <c r="G58" s="915"/>
      <c r="H58" s="915"/>
      <c r="I58" s="915"/>
      <c r="J58" s="953"/>
      <c r="K58" s="954"/>
      <c r="L58" s="954"/>
      <c r="M58" s="954"/>
      <c r="N58" s="954"/>
      <c r="O58" s="954"/>
      <c r="P58" s="954"/>
      <c r="Q58" s="954"/>
      <c r="R58" s="1686"/>
      <c r="S58" s="1686"/>
      <c r="T58" s="1686"/>
      <c r="U58" s="1687"/>
      <c r="V58" s="1434"/>
      <c r="Y58" s="1432"/>
    </row>
    <row r="59" spans="1:25" s="537" customFormat="1" ht="25.5" customHeight="1" x14ac:dyDescent="0.2">
      <c r="B59" s="834" t="s">
        <v>432</v>
      </c>
      <c r="C59" s="842">
        <v>20.7104304014956</v>
      </c>
      <c r="D59" s="842">
        <v>763.23282880640807</v>
      </c>
      <c r="E59" s="842">
        <v>1374.6019426975543</v>
      </c>
      <c r="F59" s="915">
        <v>1649.3469485618768</v>
      </c>
      <c r="G59" s="915">
        <v>1673.808654296784</v>
      </c>
      <c r="H59" s="915">
        <v>2010.270317844067</v>
      </c>
      <c r="I59" s="915">
        <v>8328.4462107793643</v>
      </c>
      <c r="J59" s="953">
        <v>2606.8236663928651</v>
      </c>
      <c r="K59" s="954">
        <v>2606.8236663928651</v>
      </c>
      <c r="L59" s="954">
        <v>3187.4126105007481</v>
      </c>
      <c r="M59" s="954">
        <v>3187.4126105007481</v>
      </c>
      <c r="N59" s="954">
        <v>3187.4126105007481</v>
      </c>
      <c r="O59" s="954">
        <v>8324.0250223940311</v>
      </c>
      <c r="P59" s="954">
        <v>8324.0250223940311</v>
      </c>
      <c r="Q59" s="954">
        <v>8324.0250223940311</v>
      </c>
      <c r="R59" s="1686">
        <v>14622.839903697482</v>
      </c>
      <c r="S59" s="1686">
        <v>14622.839903697482</v>
      </c>
      <c r="T59" s="1686">
        <v>14622.839903697482</v>
      </c>
      <c r="U59" s="1687">
        <v>16324.874586789854</v>
      </c>
      <c r="V59" s="1434" t="s">
        <v>556</v>
      </c>
      <c r="Y59" s="1432"/>
    </row>
    <row r="60" spans="1:25" s="537" customFormat="1" ht="15" customHeight="1" x14ac:dyDescent="0.2">
      <c r="B60" s="834"/>
      <c r="C60" s="842"/>
      <c r="D60" s="842"/>
      <c r="E60" s="842"/>
      <c r="F60" s="915"/>
      <c r="G60" s="915"/>
      <c r="H60" s="915"/>
      <c r="I60" s="915"/>
      <c r="J60" s="953"/>
      <c r="K60" s="954"/>
      <c r="L60" s="954"/>
      <c r="M60" s="954"/>
      <c r="N60" s="954"/>
      <c r="O60" s="954"/>
      <c r="P60" s="954"/>
      <c r="Q60" s="954"/>
      <c r="R60" s="1686"/>
      <c r="S60" s="1686"/>
      <c r="T60" s="1686"/>
      <c r="U60" s="1687"/>
      <c r="V60" s="1434"/>
      <c r="Y60" s="1432"/>
    </row>
    <row r="61" spans="1:25" s="538" customFormat="1" ht="25.5" customHeight="1" x14ac:dyDescent="0.2">
      <c r="B61" s="834" t="s">
        <v>433</v>
      </c>
      <c r="C61" s="842">
        <v>33.477840996520463</v>
      </c>
      <c r="D61" s="842">
        <v>429.55767795997593</v>
      </c>
      <c r="E61" s="842">
        <v>730.49937576716604</v>
      </c>
      <c r="F61" s="915">
        <v>851.46412757567316</v>
      </c>
      <c r="G61" s="915">
        <v>881.14759746709399</v>
      </c>
      <c r="H61" s="915">
        <v>1000.7826045648229</v>
      </c>
      <c r="I61" s="915">
        <v>2142.0081245110755</v>
      </c>
      <c r="J61" s="953">
        <v>1310.9775128992278</v>
      </c>
      <c r="K61" s="954">
        <v>1324.5631468520021</v>
      </c>
      <c r="L61" s="954">
        <v>1446.69185651612</v>
      </c>
      <c r="M61" s="954">
        <v>1480.0022748525257</v>
      </c>
      <c r="N61" s="954">
        <v>1530.7373832645053</v>
      </c>
      <c r="O61" s="954">
        <v>2104.9989179999793</v>
      </c>
      <c r="P61" s="954">
        <v>2124.9851690018227</v>
      </c>
      <c r="Q61" s="954">
        <v>2129.3155233855555</v>
      </c>
      <c r="R61" s="1686">
        <v>2928.7765642433969</v>
      </c>
      <c r="S61" s="1686">
        <v>2952.0008110669683</v>
      </c>
      <c r="T61" s="1686">
        <v>3008.0633168422137</v>
      </c>
      <c r="U61" s="1687">
        <v>3362.9850172085894</v>
      </c>
      <c r="V61" s="1434" t="s">
        <v>842</v>
      </c>
      <c r="Y61" s="1432"/>
    </row>
    <row r="62" spans="1:25" s="538" customFormat="1" ht="15" customHeight="1" x14ac:dyDescent="0.2">
      <c r="B62" s="834"/>
      <c r="C62" s="842"/>
      <c r="D62" s="842"/>
      <c r="E62" s="842"/>
      <c r="F62" s="915"/>
      <c r="G62" s="915"/>
      <c r="H62" s="915"/>
      <c r="I62" s="915"/>
      <c r="J62" s="953"/>
      <c r="K62" s="954"/>
      <c r="L62" s="954"/>
      <c r="M62" s="954"/>
      <c r="N62" s="954"/>
      <c r="O62" s="954"/>
      <c r="P62" s="954"/>
      <c r="Q62" s="954"/>
      <c r="R62" s="1686"/>
      <c r="S62" s="1686"/>
      <c r="T62" s="1686"/>
      <c r="U62" s="1687"/>
      <c r="V62" s="1434"/>
      <c r="Y62" s="1432"/>
    </row>
    <row r="63" spans="1:25" s="537" customFormat="1" ht="24.95" customHeight="1" x14ac:dyDescent="0.2">
      <c r="B63" s="834" t="s">
        <v>544</v>
      </c>
      <c r="C63" s="842">
        <v>1.787459540602716E-2</v>
      </c>
      <c r="D63" s="842">
        <v>258.3302471002043</v>
      </c>
      <c r="E63" s="842">
        <v>282.30439313743966</v>
      </c>
      <c r="F63" s="915">
        <v>444.11987000136395</v>
      </c>
      <c r="G63" s="915">
        <v>461.81629870748208</v>
      </c>
      <c r="H63" s="915">
        <v>478.48296537414876</v>
      </c>
      <c r="I63" s="915">
        <v>1059.2944465985001</v>
      </c>
      <c r="J63" s="953">
        <v>661.81629870748236</v>
      </c>
      <c r="K63" s="954">
        <v>661.81629870748236</v>
      </c>
      <c r="L63" s="954">
        <v>1000</v>
      </c>
      <c r="M63" s="954">
        <v>1000</v>
      </c>
      <c r="N63" s="954">
        <v>1000</v>
      </c>
      <c r="O63" s="954">
        <v>1000</v>
      </c>
      <c r="P63" s="954">
        <v>1000</v>
      </c>
      <c r="Q63" s="954">
        <v>1000</v>
      </c>
      <c r="R63" s="1686">
        <v>1346.9751904417594</v>
      </c>
      <c r="S63" s="1686">
        <v>1346.9751904417594</v>
      </c>
      <c r="T63" s="1686">
        <v>1346.9751904417594</v>
      </c>
      <c r="U63" s="1687">
        <v>1346.9751904417594</v>
      </c>
      <c r="V63" s="1434" t="s">
        <v>414</v>
      </c>
      <c r="Y63" s="1432"/>
    </row>
    <row r="64" spans="1:25" s="538" customFormat="1" ht="15" customHeight="1" x14ac:dyDescent="0.2">
      <c r="B64" s="826"/>
      <c r="C64" s="843"/>
      <c r="D64" s="842"/>
      <c r="E64" s="842"/>
      <c r="F64" s="915"/>
      <c r="G64" s="915"/>
      <c r="H64" s="915"/>
      <c r="I64" s="915"/>
      <c r="J64" s="953"/>
      <c r="K64" s="954"/>
      <c r="L64" s="954"/>
      <c r="M64" s="954"/>
      <c r="N64" s="954"/>
      <c r="O64" s="954"/>
      <c r="P64" s="954"/>
      <c r="Q64" s="954"/>
      <c r="R64" s="1686"/>
      <c r="S64" s="1686"/>
      <c r="T64" s="1686"/>
      <c r="U64" s="1687"/>
      <c r="V64" s="1434"/>
      <c r="Y64" s="1432"/>
    </row>
    <row r="65" spans="1:25" s="537" customFormat="1" ht="24.75" customHeight="1" x14ac:dyDescent="0.2">
      <c r="A65" s="538"/>
      <c r="B65" s="834" t="s">
        <v>305</v>
      </c>
      <c r="C65" s="842">
        <v>1000.0000000000001</v>
      </c>
      <c r="D65" s="915">
        <v>448.83507985118473</v>
      </c>
      <c r="E65" s="842">
        <v>662.94678246279773</v>
      </c>
      <c r="F65" s="915">
        <v>782.78216148377214</v>
      </c>
      <c r="G65" s="915">
        <v>790.14479123537558</v>
      </c>
      <c r="H65" s="915">
        <v>896.16454413130532</v>
      </c>
      <c r="I65" s="915">
        <v>1919.666635366478</v>
      </c>
      <c r="J65" s="953">
        <v>1146.9191596655025</v>
      </c>
      <c r="K65" s="954">
        <v>1180.1190904403516</v>
      </c>
      <c r="L65" s="954">
        <v>1320.610485333822</v>
      </c>
      <c r="M65" s="954">
        <v>1392.5197994316286</v>
      </c>
      <c r="N65" s="954">
        <v>1481.0315328897075</v>
      </c>
      <c r="O65" s="954">
        <v>1999.8220566284906</v>
      </c>
      <c r="P65" s="954">
        <v>2036.4717233870151</v>
      </c>
      <c r="Q65" s="954">
        <v>2107.7986718474176</v>
      </c>
      <c r="R65" s="1686">
        <v>2410.7106285823265</v>
      </c>
      <c r="S65" s="1686">
        <v>2511.0099479525293</v>
      </c>
      <c r="T65" s="1686">
        <v>2577.9215473879995</v>
      </c>
      <c r="U65" s="1687">
        <v>2871.0649808509461</v>
      </c>
      <c r="V65" s="1434" t="s">
        <v>306</v>
      </c>
      <c r="Y65" s="1432"/>
    </row>
    <row r="66" spans="1:25" s="538" customFormat="1" ht="24.95" customHeight="1" thickBot="1" x14ac:dyDescent="0.75">
      <c r="B66" s="723"/>
      <c r="C66" s="1609"/>
      <c r="D66" s="1609"/>
      <c r="E66" s="1609"/>
      <c r="F66" s="1619"/>
      <c r="G66" s="1619"/>
      <c r="H66" s="1619"/>
      <c r="I66" s="1619"/>
      <c r="J66" s="1437"/>
      <c r="K66" s="1438"/>
      <c r="L66" s="1438"/>
      <c r="M66" s="1438"/>
      <c r="N66" s="1438"/>
      <c r="O66" s="1438"/>
      <c r="P66" s="1438"/>
      <c r="Q66" s="1438"/>
      <c r="R66" s="1438"/>
      <c r="S66" s="1438"/>
      <c r="T66" s="1438"/>
      <c r="U66" s="1439"/>
      <c r="V66" s="724"/>
      <c r="Y66" s="1432"/>
    </row>
    <row r="67" spans="1:25" ht="9" customHeight="1" thickTop="1" x14ac:dyDescent="0.65">
      <c r="B67" s="58"/>
      <c r="C67" s="58"/>
      <c r="D67" s="58"/>
      <c r="E67" s="58"/>
      <c r="F67" s="59"/>
      <c r="G67" s="59"/>
      <c r="H67" s="59"/>
      <c r="I67" s="59"/>
      <c r="J67" s="59"/>
      <c r="K67" s="59"/>
      <c r="L67" s="59"/>
      <c r="M67" s="59"/>
      <c r="N67" s="59"/>
      <c r="O67" s="59"/>
      <c r="P67" s="59"/>
      <c r="Q67" s="59"/>
      <c r="R67" s="59"/>
      <c r="S67" s="59"/>
      <c r="T67" s="59"/>
      <c r="U67" s="59"/>
      <c r="V67" s="60"/>
      <c r="Y67" s="57"/>
    </row>
    <row r="68" spans="1:25" s="547" customFormat="1" ht="18.75" customHeight="1" x14ac:dyDescent="0.5">
      <c r="B68" s="330" t="s">
        <v>1544</v>
      </c>
      <c r="C68" s="330"/>
      <c r="D68" s="330"/>
      <c r="E68" s="330"/>
      <c r="J68" s="726"/>
      <c r="K68" s="726"/>
      <c r="L68" s="726"/>
      <c r="M68" s="726"/>
      <c r="N68" s="726"/>
      <c r="O68" s="726"/>
      <c r="P68" s="726"/>
      <c r="Q68" s="726"/>
      <c r="R68" s="726"/>
      <c r="S68" s="726"/>
      <c r="T68" s="726"/>
      <c r="U68" s="726"/>
      <c r="V68" s="548" t="s">
        <v>1748</v>
      </c>
      <c r="Y68" s="727"/>
    </row>
    <row r="69" spans="1:25" ht="30.75" x14ac:dyDescent="0.7">
      <c r="B69" s="66"/>
      <c r="C69" s="66"/>
      <c r="D69" s="66"/>
      <c r="E69" s="66"/>
      <c r="F69" s="67"/>
      <c r="G69" s="67"/>
      <c r="H69" s="67"/>
      <c r="I69" s="67"/>
      <c r="J69" s="68"/>
      <c r="K69" s="68"/>
      <c r="L69" s="68"/>
      <c r="M69" s="68"/>
      <c r="N69" s="68"/>
      <c r="O69" s="68"/>
      <c r="P69" s="68"/>
      <c r="Q69" s="68"/>
      <c r="R69" s="68"/>
      <c r="S69" s="68"/>
      <c r="T69" s="68"/>
      <c r="U69" s="68"/>
      <c r="V69" s="539"/>
      <c r="Y69" s="57"/>
    </row>
    <row r="70" spans="1:25" ht="27" x14ac:dyDescent="0.65">
      <c r="B70" s="64"/>
      <c r="C70" s="64"/>
      <c r="D70" s="64"/>
      <c r="E70" s="64"/>
      <c r="F70" s="67"/>
      <c r="G70" s="67"/>
      <c r="H70" s="67"/>
      <c r="I70" s="67"/>
      <c r="J70" s="67"/>
      <c r="K70" s="67"/>
      <c r="L70" s="67"/>
      <c r="M70" s="67"/>
      <c r="N70" s="67"/>
      <c r="O70" s="67"/>
      <c r="P70" s="67"/>
      <c r="Q70" s="67"/>
      <c r="R70" s="67"/>
      <c r="S70" s="67"/>
      <c r="T70" s="67"/>
      <c r="U70" s="67"/>
      <c r="V70" s="64"/>
      <c r="Y70" s="57"/>
    </row>
    <row r="71" spans="1:25" ht="27" x14ac:dyDescent="0.65">
      <c r="B71" s="66"/>
      <c r="C71" s="66"/>
      <c r="D71" s="66"/>
      <c r="E71" s="66"/>
      <c r="F71" s="67"/>
      <c r="G71" s="67"/>
      <c r="H71" s="67"/>
      <c r="I71" s="67"/>
      <c r="J71" s="67"/>
      <c r="K71" s="67"/>
      <c r="L71" s="67"/>
      <c r="M71" s="67"/>
      <c r="N71" s="67"/>
      <c r="O71" s="67"/>
      <c r="P71" s="67"/>
      <c r="Q71" s="67"/>
      <c r="R71" s="67"/>
      <c r="S71" s="67"/>
      <c r="T71" s="67"/>
      <c r="U71" s="67"/>
      <c r="V71" s="69"/>
      <c r="Y71" s="57"/>
    </row>
    <row r="72" spans="1:25" ht="27" x14ac:dyDescent="0.65">
      <c r="B72" s="70"/>
      <c r="C72" s="70"/>
      <c r="D72" s="70"/>
      <c r="E72" s="70"/>
      <c r="F72" s="67"/>
      <c r="G72" s="67"/>
      <c r="H72" s="67"/>
      <c r="I72" s="67"/>
      <c r="J72" s="67"/>
      <c r="K72" s="67"/>
      <c r="L72" s="67"/>
      <c r="M72" s="67"/>
      <c r="N72" s="67"/>
      <c r="O72" s="67"/>
      <c r="P72" s="67"/>
      <c r="Q72" s="67"/>
      <c r="R72" s="67"/>
      <c r="S72" s="67"/>
      <c r="T72" s="67"/>
      <c r="U72" s="67"/>
      <c r="V72" s="71"/>
      <c r="Y72" s="57"/>
    </row>
    <row r="73" spans="1:25" ht="27" x14ac:dyDescent="0.65">
      <c r="B73" s="70"/>
      <c r="C73" s="70"/>
      <c r="D73" s="70"/>
      <c r="E73" s="70"/>
      <c r="F73" s="67"/>
      <c r="G73" s="67"/>
      <c r="H73" s="67"/>
      <c r="I73" s="67"/>
      <c r="J73" s="67"/>
      <c r="K73" s="67"/>
      <c r="L73" s="67"/>
      <c r="M73" s="67"/>
      <c r="N73" s="67"/>
      <c r="O73" s="67"/>
      <c r="P73" s="67"/>
      <c r="Q73" s="67"/>
      <c r="R73" s="67"/>
      <c r="S73" s="67"/>
      <c r="T73" s="67"/>
      <c r="U73" s="67"/>
      <c r="V73" s="71"/>
      <c r="Y73" s="57"/>
    </row>
    <row r="74" spans="1:25" ht="27" x14ac:dyDescent="0.65">
      <c r="B74" s="66"/>
      <c r="C74" s="66"/>
      <c r="D74" s="66"/>
      <c r="E74" s="66"/>
      <c r="F74" s="67"/>
      <c r="G74" s="67"/>
      <c r="H74" s="67"/>
      <c r="I74" s="67"/>
      <c r="J74" s="67"/>
      <c r="K74" s="67"/>
      <c r="L74" s="67"/>
      <c r="M74" s="67"/>
      <c r="N74" s="67"/>
      <c r="O74" s="67"/>
      <c r="P74" s="67"/>
      <c r="Q74" s="67"/>
      <c r="R74" s="67"/>
      <c r="S74" s="67"/>
      <c r="T74" s="67"/>
      <c r="U74" s="67"/>
      <c r="V74" s="69"/>
      <c r="Y74" s="57"/>
    </row>
    <row r="75" spans="1:25" ht="27" x14ac:dyDescent="0.65">
      <c r="B75" s="66"/>
      <c r="C75" s="66"/>
      <c r="D75" s="66"/>
      <c r="E75" s="66"/>
      <c r="F75" s="67"/>
      <c r="G75" s="67"/>
      <c r="H75" s="67"/>
      <c r="I75" s="67"/>
      <c r="J75" s="67"/>
      <c r="K75" s="67"/>
      <c r="L75" s="67"/>
      <c r="M75" s="67"/>
      <c r="N75" s="67"/>
      <c r="O75" s="67"/>
      <c r="P75" s="67"/>
      <c r="Q75" s="67"/>
      <c r="R75" s="67"/>
      <c r="S75" s="67"/>
      <c r="T75" s="67"/>
      <c r="U75" s="67"/>
      <c r="V75" s="69"/>
      <c r="Y75" s="57"/>
    </row>
    <row r="76" spans="1:25" ht="27" x14ac:dyDescent="0.65">
      <c r="B76" s="64"/>
      <c r="C76" s="64"/>
      <c r="D76" s="64"/>
      <c r="E76" s="64"/>
      <c r="F76" s="65"/>
      <c r="G76" s="65"/>
      <c r="H76" s="65"/>
      <c r="I76" s="65"/>
      <c r="J76" s="65"/>
      <c r="K76" s="65"/>
      <c r="L76" s="65"/>
      <c r="M76" s="65"/>
      <c r="N76" s="65"/>
      <c r="O76" s="65"/>
      <c r="P76" s="65"/>
      <c r="Q76" s="65"/>
      <c r="R76" s="65"/>
      <c r="S76" s="65"/>
      <c r="T76" s="65"/>
      <c r="U76" s="65"/>
      <c r="V76" s="64"/>
      <c r="Y76" s="57"/>
    </row>
    <row r="77" spans="1:25" ht="27" x14ac:dyDescent="0.65">
      <c r="B77" s="66"/>
      <c r="C77" s="66"/>
      <c r="D77" s="66"/>
      <c r="E77" s="66"/>
      <c r="F77" s="67"/>
      <c r="G77" s="67"/>
      <c r="H77" s="67"/>
      <c r="I77" s="67"/>
      <c r="J77" s="67"/>
      <c r="K77" s="67"/>
      <c r="L77" s="67"/>
      <c r="M77" s="67"/>
      <c r="N77" s="67"/>
      <c r="O77" s="67"/>
      <c r="P77" s="67"/>
      <c r="Q77" s="67"/>
      <c r="R77" s="67"/>
      <c r="S77" s="67"/>
      <c r="T77" s="67"/>
      <c r="U77" s="67"/>
      <c r="V77" s="69"/>
      <c r="Y77" s="57"/>
    </row>
    <row r="78" spans="1:25" ht="27" x14ac:dyDescent="0.65">
      <c r="B78" s="66"/>
      <c r="C78" s="66"/>
      <c r="D78" s="66"/>
      <c r="E78" s="66"/>
      <c r="F78" s="67"/>
      <c r="G78" s="67"/>
      <c r="H78" s="67"/>
      <c r="I78" s="67"/>
      <c r="J78" s="67"/>
      <c r="K78" s="67"/>
      <c r="L78" s="67"/>
      <c r="M78" s="67"/>
      <c r="N78" s="67"/>
      <c r="O78" s="67"/>
      <c r="P78" s="67"/>
      <c r="Q78" s="67"/>
      <c r="R78" s="67"/>
      <c r="S78" s="67"/>
      <c r="T78" s="67"/>
      <c r="U78" s="67"/>
      <c r="V78" s="69"/>
      <c r="Y78" s="57"/>
    </row>
    <row r="79" spans="1:25" ht="27" x14ac:dyDescent="0.65">
      <c r="B79" s="64"/>
      <c r="C79" s="64"/>
      <c r="D79" s="64"/>
      <c r="E79" s="64"/>
      <c r="F79" s="63"/>
      <c r="G79" s="63"/>
      <c r="H79" s="63"/>
      <c r="I79" s="63"/>
      <c r="J79" s="63"/>
      <c r="K79" s="63"/>
      <c r="L79" s="63"/>
      <c r="M79" s="63"/>
      <c r="N79" s="63"/>
      <c r="O79" s="63"/>
      <c r="P79" s="63"/>
      <c r="Q79" s="63"/>
      <c r="R79" s="63"/>
      <c r="S79" s="63"/>
      <c r="T79" s="63"/>
      <c r="U79" s="63"/>
      <c r="V79" s="64"/>
      <c r="Y79" s="57"/>
    </row>
    <row r="80" spans="1:25" ht="27" x14ac:dyDescent="0.65">
      <c r="B80" s="11"/>
      <c r="C80" s="11"/>
      <c r="D80" s="11"/>
      <c r="E80" s="11"/>
      <c r="F80" s="11"/>
      <c r="G80" s="11"/>
      <c r="H80" s="11"/>
      <c r="I80" s="11"/>
      <c r="J80" s="11"/>
      <c r="K80" s="11"/>
      <c r="L80" s="11"/>
      <c r="M80" s="11"/>
      <c r="N80" s="11"/>
      <c r="O80" s="11"/>
      <c r="P80" s="11"/>
      <c r="Q80" s="11"/>
      <c r="R80" s="11"/>
      <c r="S80" s="11"/>
      <c r="T80" s="11"/>
      <c r="U80" s="11"/>
      <c r="V80" s="11"/>
      <c r="Y80" s="57"/>
    </row>
    <row r="81" spans="2:25" ht="27" x14ac:dyDescent="0.65">
      <c r="B81" s="11"/>
      <c r="C81" s="11"/>
      <c r="D81" s="11"/>
      <c r="E81" s="11"/>
      <c r="F81" s="11"/>
      <c r="G81" s="11"/>
      <c r="H81" s="11"/>
      <c r="I81" s="11"/>
      <c r="J81" s="11"/>
      <c r="K81" s="11"/>
      <c r="L81" s="11"/>
      <c r="M81" s="11"/>
      <c r="N81" s="11"/>
      <c r="O81" s="11"/>
      <c r="P81" s="11"/>
      <c r="Q81" s="11"/>
      <c r="R81" s="11"/>
      <c r="S81" s="11"/>
      <c r="T81" s="11"/>
      <c r="U81" s="11"/>
      <c r="V81" s="11"/>
      <c r="Y81" s="57"/>
    </row>
    <row r="82" spans="2:25" ht="27" x14ac:dyDescent="0.65">
      <c r="B82" s="11"/>
      <c r="C82" s="11"/>
      <c r="D82" s="11"/>
      <c r="E82" s="11"/>
      <c r="F82" s="11"/>
      <c r="G82" s="11"/>
      <c r="H82" s="11"/>
      <c r="I82" s="11"/>
      <c r="J82" s="11"/>
      <c r="K82" s="11"/>
      <c r="L82" s="11"/>
      <c r="M82" s="11"/>
      <c r="N82" s="11"/>
      <c r="O82" s="11"/>
      <c r="P82" s="11"/>
      <c r="Q82" s="11"/>
      <c r="R82" s="11"/>
      <c r="S82" s="11"/>
      <c r="T82" s="11"/>
      <c r="U82" s="11"/>
      <c r="V82" s="11"/>
      <c r="Y82" s="57"/>
    </row>
    <row r="83" spans="2:25" ht="27" x14ac:dyDescent="0.65">
      <c r="B83" s="11"/>
      <c r="C83" s="11"/>
      <c r="D83" s="11"/>
      <c r="E83" s="11"/>
      <c r="F83" s="11"/>
      <c r="G83" s="11"/>
      <c r="H83" s="11"/>
      <c r="I83" s="11"/>
      <c r="J83" s="11"/>
      <c r="K83" s="11"/>
      <c r="L83" s="11"/>
      <c r="M83" s="11"/>
      <c r="N83" s="11"/>
      <c r="O83" s="11"/>
      <c r="P83" s="11"/>
      <c r="Q83" s="11"/>
      <c r="R83" s="11"/>
      <c r="S83" s="11"/>
      <c r="T83" s="11"/>
      <c r="U83" s="11"/>
      <c r="V83" s="11"/>
      <c r="Y83" s="57"/>
    </row>
    <row r="84" spans="2:25" ht="27" x14ac:dyDescent="0.65">
      <c r="B84" s="11"/>
      <c r="C84" s="11"/>
      <c r="D84" s="11"/>
      <c r="E84" s="11"/>
      <c r="F84" s="11"/>
      <c r="G84" s="11"/>
      <c r="H84" s="11"/>
      <c r="I84" s="11"/>
      <c r="J84" s="11"/>
      <c r="K84" s="11"/>
      <c r="L84" s="11"/>
      <c r="M84" s="11"/>
      <c r="N84" s="11"/>
      <c r="O84" s="11"/>
      <c r="P84" s="11"/>
      <c r="Q84" s="11"/>
      <c r="R84" s="11"/>
      <c r="S84" s="11"/>
      <c r="T84" s="11"/>
      <c r="U84" s="11"/>
      <c r="V84" s="11"/>
      <c r="Y84" s="57"/>
    </row>
    <row r="85" spans="2:25" ht="27" x14ac:dyDescent="0.65">
      <c r="B85" s="11"/>
      <c r="C85" s="11"/>
      <c r="D85" s="11"/>
      <c r="E85" s="11"/>
      <c r="F85" s="11"/>
      <c r="G85" s="11"/>
      <c r="H85" s="11"/>
      <c r="I85" s="11"/>
      <c r="J85" s="11"/>
      <c r="K85" s="11"/>
      <c r="L85" s="11"/>
      <c r="M85" s="11"/>
      <c r="N85" s="11"/>
      <c r="O85" s="11"/>
      <c r="P85" s="11"/>
      <c r="Q85" s="11"/>
      <c r="R85" s="11"/>
      <c r="S85" s="11"/>
      <c r="T85" s="11"/>
      <c r="U85" s="11"/>
      <c r="V85" s="11"/>
      <c r="Y85" s="57"/>
    </row>
    <row r="86" spans="2:25" ht="27" x14ac:dyDescent="0.65">
      <c r="B86" s="11"/>
      <c r="C86" s="11"/>
      <c r="D86" s="11"/>
      <c r="E86" s="11"/>
      <c r="F86" s="11"/>
      <c r="G86" s="11"/>
      <c r="H86" s="11"/>
      <c r="I86" s="11"/>
      <c r="J86" s="11"/>
      <c r="K86" s="11"/>
      <c r="L86" s="11"/>
      <c r="M86" s="11"/>
      <c r="N86" s="11"/>
      <c r="O86" s="11"/>
      <c r="P86" s="11"/>
      <c r="Q86" s="11"/>
      <c r="R86" s="11"/>
      <c r="S86" s="11"/>
      <c r="T86" s="11"/>
      <c r="U86" s="11"/>
      <c r="V86" s="11"/>
      <c r="Y86" s="57"/>
    </row>
    <row r="87" spans="2:25" ht="27" x14ac:dyDescent="0.65">
      <c r="B87" s="11"/>
      <c r="C87" s="11"/>
      <c r="D87" s="11"/>
      <c r="E87" s="11"/>
      <c r="F87" s="11"/>
      <c r="G87" s="11"/>
      <c r="H87" s="11"/>
      <c r="I87" s="11"/>
      <c r="J87" s="11"/>
      <c r="K87" s="11"/>
      <c r="L87" s="11"/>
      <c r="M87" s="11"/>
      <c r="N87" s="11"/>
      <c r="O87" s="11"/>
      <c r="P87" s="11"/>
      <c r="Q87" s="11"/>
      <c r="R87" s="11"/>
      <c r="S87" s="11"/>
      <c r="T87" s="11"/>
      <c r="U87" s="11"/>
      <c r="V87" s="11"/>
      <c r="Y87" s="57"/>
    </row>
    <row r="88" spans="2:25" ht="27" x14ac:dyDescent="0.65">
      <c r="B88" s="11"/>
      <c r="C88" s="11"/>
      <c r="D88" s="11"/>
      <c r="E88" s="11"/>
      <c r="F88" s="11"/>
      <c r="G88" s="11"/>
      <c r="H88" s="11"/>
      <c r="I88" s="11"/>
      <c r="J88" s="11"/>
      <c r="K88" s="11"/>
      <c r="L88" s="11"/>
      <c r="M88" s="11"/>
      <c r="N88" s="11"/>
      <c r="O88" s="11"/>
      <c r="P88" s="11"/>
      <c r="Q88" s="11"/>
      <c r="R88" s="11"/>
      <c r="S88" s="11"/>
      <c r="T88" s="11"/>
      <c r="U88" s="11"/>
      <c r="V88" s="11"/>
      <c r="Y88" s="57"/>
    </row>
    <row r="89" spans="2:25" ht="27" x14ac:dyDescent="0.65">
      <c r="B89" s="11"/>
      <c r="C89" s="11"/>
      <c r="D89" s="11"/>
      <c r="E89" s="11"/>
      <c r="F89" s="11"/>
      <c r="G89" s="11"/>
      <c r="H89" s="11"/>
      <c r="I89" s="11"/>
      <c r="J89" s="11"/>
      <c r="K89" s="11"/>
      <c r="L89" s="11"/>
      <c r="M89" s="11"/>
      <c r="N89" s="11"/>
      <c r="O89" s="11"/>
      <c r="P89" s="11"/>
      <c r="Q89" s="11"/>
      <c r="R89" s="11"/>
      <c r="S89" s="11"/>
      <c r="T89" s="11"/>
      <c r="U89" s="11"/>
      <c r="V89" s="11"/>
      <c r="Y89" s="57"/>
    </row>
    <row r="90" spans="2:25" ht="27" x14ac:dyDescent="0.65">
      <c r="B90" s="11"/>
      <c r="C90" s="11"/>
      <c r="D90" s="11"/>
      <c r="E90" s="11"/>
      <c r="F90" s="11"/>
      <c r="G90" s="11"/>
      <c r="H90" s="11"/>
      <c r="I90" s="11"/>
      <c r="J90" s="11"/>
      <c r="K90" s="11"/>
      <c r="L90" s="11"/>
      <c r="M90" s="11"/>
      <c r="N90" s="11"/>
      <c r="O90" s="11"/>
      <c r="P90" s="11"/>
      <c r="Q90" s="11"/>
      <c r="R90" s="11"/>
      <c r="S90" s="11"/>
      <c r="T90" s="11"/>
      <c r="U90" s="11"/>
      <c r="V90" s="11"/>
      <c r="Y90" s="57"/>
    </row>
    <row r="91" spans="2:25" ht="27" x14ac:dyDescent="0.65">
      <c r="B91" s="11"/>
      <c r="C91" s="11"/>
      <c r="D91" s="11"/>
      <c r="E91" s="11"/>
      <c r="F91" s="11"/>
      <c r="G91" s="11"/>
      <c r="H91" s="11"/>
      <c r="I91" s="11"/>
      <c r="J91" s="11"/>
      <c r="K91" s="11"/>
      <c r="L91" s="11"/>
      <c r="M91" s="11"/>
      <c r="N91" s="11"/>
      <c r="O91" s="11"/>
      <c r="P91" s="11"/>
      <c r="Q91" s="11"/>
      <c r="R91" s="11"/>
      <c r="S91" s="11"/>
      <c r="T91" s="11"/>
      <c r="U91" s="11"/>
      <c r="V91" s="11"/>
      <c r="Y91" s="57"/>
    </row>
    <row r="92" spans="2:25" ht="27" x14ac:dyDescent="0.65">
      <c r="B92" s="11"/>
      <c r="C92" s="11"/>
      <c r="D92" s="11"/>
      <c r="E92" s="11"/>
      <c r="F92" s="11"/>
      <c r="G92" s="11"/>
      <c r="H92" s="11"/>
      <c r="I92" s="11"/>
      <c r="J92" s="11"/>
      <c r="K92" s="11"/>
      <c r="L92" s="11"/>
      <c r="M92" s="11"/>
      <c r="N92" s="11"/>
      <c r="O92" s="11"/>
      <c r="P92" s="11"/>
      <c r="Q92" s="11"/>
      <c r="R92" s="11"/>
      <c r="S92" s="11"/>
      <c r="T92" s="11"/>
      <c r="U92" s="11"/>
      <c r="V92" s="11"/>
      <c r="Y92" s="57"/>
    </row>
    <row r="93" spans="2:25" ht="27" x14ac:dyDescent="0.65">
      <c r="B93" s="11"/>
      <c r="C93" s="11"/>
      <c r="D93" s="11"/>
      <c r="E93" s="11"/>
      <c r="F93" s="11"/>
      <c r="G93" s="11"/>
      <c r="H93" s="11"/>
      <c r="I93" s="11"/>
      <c r="J93" s="11"/>
      <c r="K93" s="11"/>
      <c r="L93" s="11"/>
      <c r="M93" s="11"/>
      <c r="N93" s="11"/>
      <c r="O93" s="11"/>
      <c r="P93" s="11"/>
      <c r="Q93" s="11"/>
      <c r="R93" s="11"/>
      <c r="S93" s="11"/>
      <c r="T93" s="11"/>
      <c r="U93" s="11"/>
      <c r="V93" s="11"/>
      <c r="Y93" s="57"/>
    </row>
    <row r="94" spans="2:25" ht="27" x14ac:dyDescent="0.65">
      <c r="B94" s="11"/>
      <c r="C94" s="11"/>
      <c r="D94" s="11"/>
      <c r="E94" s="11"/>
      <c r="F94" s="11"/>
      <c r="G94" s="11"/>
      <c r="H94" s="11"/>
      <c r="I94" s="11"/>
      <c r="J94" s="11"/>
      <c r="K94" s="11"/>
      <c r="L94" s="11"/>
      <c r="M94" s="11"/>
      <c r="N94" s="11"/>
      <c r="O94" s="11"/>
      <c r="P94" s="11"/>
      <c r="Q94" s="11"/>
      <c r="R94" s="11"/>
      <c r="S94" s="11"/>
      <c r="T94" s="11"/>
      <c r="U94" s="11"/>
      <c r="V94" s="11"/>
      <c r="Y94" s="57"/>
    </row>
    <row r="95" spans="2:25" ht="27" x14ac:dyDescent="0.65">
      <c r="B95" s="11"/>
      <c r="C95" s="11"/>
      <c r="D95" s="11"/>
      <c r="E95" s="11"/>
      <c r="F95" s="11"/>
      <c r="G95" s="11"/>
      <c r="H95" s="11"/>
      <c r="I95" s="11"/>
      <c r="J95" s="11"/>
      <c r="K95" s="11"/>
      <c r="L95" s="11"/>
      <c r="M95" s="11"/>
      <c r="N95" s="11"/>
      <c r="O95" s="11"/>
      <c r="P95" s="11"/>
      <c r="Q95" s="11"/>
      <c r="R95" s="11"/>
      <c r="S95" s="11"/>
      <c r="T95" s="11"/>
      <c r="U95" s="11"/>
      <c r="V95" s="11"/>
      <c r="Y95" s="57"/>
    </row>
    <row r="96" spans="2:25" ht="27" x14ac:dyDescent="0.65">
      <c r="B96" s="11"/>
      <c r="C96" s="11"/>
      <c r="D96" s="11"/>
      <c r="E96" s="11"/>
      <c r="F96" s="11"/>
      <c r="G96" s="11"/>
      <c r="H96" s="11"/>
      <c r="I96" s="11"/>
      <c r="J96" s="11"/>
      <c r="K96" s="11"/>
      <c r="L96" s="11"/>
      <c r="M96" s="11"/>
      <c r="N96" s="11"/>
      <c r="O96" s="11"/>
      <c r="P96" s="11"/>
      <c r="Q96" s="11"/>
      <c r="R96" s="11"/>
      <c r="S96" s="11"/>
      <c r="T96" s="11"/>
      <c r="U96" s="11"/>
      <c r="V96" s="11"/>
      <c r="Y96" s="57"/>
    </row>
    <row r="97" spans="2:25" ht="27" x14ac:dyDescent="0.65">
      <c r="B97" s="11"/>
      <c r="C97" s="11"/>
      <c r="D97" s="11"/>
      <c r="E97" s="11"/>
      <c r="F97" s="11"/>
      <c r="G97" s="11"/>
      <c r="H97" s="11"/>
      <c r="I97" s="11"/>
      <c r="J97" s="11"/>
      <c r="K97" s="11"/>
      <c r="L97" s="11"/>
      <c r="M97" s="11"/>
      <c r="N97" s="11"/>
      <c r="O97" s="11"/>
      <c r="P97" s="11"/>
      <c r="Q97" s="11"/>
      <c r="R97" s="11"/>
      <c r="S97" s="11"/>
      <c r="T97" s="11"/>
      <c r="U97" s="11"/>
      <c r="V97" s="11"/>
      <c r="Y97" s="57"/>
    </row>
    <row r="98" spans="2:25" ht="27" x14ac:dyDescent="0.65">
      <c r="B98" s="11"/>
      <c r="C98" s="11"/>
      <c r="D98" s="11"/>
      <c r="E98" s="11"/>
      <c r="F98" s="11"/>
      <c r="G98" s="11"/>
      <c r="H98" s="11"/>
      <c r="I98" s="11"/>
      <c r="J98" s="11"/>
      <c r="K98" s="11"/>
      <c r="L98" s="11"/>
      <c r="M98" s="11"/>
      <c r="N98" s="11"/>
      <c r="O98" s="11"/>
      <c r="P98" s="11"/>
      <c r="Q98" s="11"/>
      <c r="R98" s="11"/>
      <c r="S98" s="11"/>
      <c r="T98" s="11"/>
      <c r="U98" s="11"/>
      <c r="V98" s="11"/>
      <c r="Y98" s="57"/>
    </row>
    <row r="99" spans="2:25" ht="27" x14ac:dyDescent="0.65">
      <c r="B99" s="11"/>
      <c r="C99" s="11"/>
      <c r="D99" s="11"/>
      <c r="E99" s="11"/>
      <c r="F99" s="11"/>
      <c r="G99" s="11"/>
      <c r="H99" s="11"/>
      <c r="I99" s="11"/>
      <c r="J99" s="11"/>
      <c r="K99" s="11"/>
      <c r="L99" s="11"/>
      <c r="M99" s="11"/>
      <c r="N99" s="11"/>
      <c r="O99" s="11"/>
      <c r="P99" s="11"/>
      <c r="Q99" s="11"/>
      <c r="R99" s="11"/>
      <c r="S99" s="11"/>
      <c r="T99" s="11"/>
      <c r="U99" s="11"/>
      <c r="V99" s="11"/>
      <c r="Y99" s="57"/>
    </row>
    <row r="100" spans="2:25" ht="27" x14ac:dyDescent="0.65">
      <c r="B100" s="11"/>
      <c r="C100" s="11"/>
      <c r="D100" s="11"/>
      <c r="E100" s="11"/>
      <c r="F100" s="11"/>
      <c r="G100" s="11"/>
      <c r="H100" s="11"/>
      <c r="I100" s="11"/>
      <c r="J100" s="11"/>
      <c r="K100" s="11"/>
      <c r="L100" s="11"/>
      <c r="M100" s="11"/>
      <c r="N100" s="11"/>
      <c r="O100" s="11"/>
      <c r="P100" s="11"/>
      <c r="Q100" s="11"/>
      <c r="R100" s="11"/>
      <c r="S100" s="11"/>
      <c r="T100" s="11"/>
      <c r="U100" s="11"/>
      <c r="V100" s="11"/>
      <c r="Y100" s="57"/>
    </row>
    <row r="101" spans="2:25" ht="27" x14ac:dyDescent="0.65">
      <c r="B101" s="11"/>
      <c r="C101" s="11"/>
      <c r="D101" s="11"/>
      <c r="E101" s="11"/>
      <c r="F101" s="11"/>
      <c r="G101" s="11"/>
      <c r="H101" s="11"/>
      <c r="I101" s="11"/>
      <c r="J101" s="11"/>
      <c r="K101" s="11"/>
      <c r="L101" s="11"/>
      <c r="M101" s="11"/>
      <c r="N101" s="11"/>
      <c r="O101" s="11"/>
      <c r="P101" s="11"/>
      <c r="Q101" s="11"/>
      <c r="R101" s="11"/>
      <c r="S101" s="11"/>
      <c r="T101" s="11"/>
      <c r="U101" s="11"/>
      <c r="V101" s="11"/>
      <c r="Y101" s="57"/>
    </row>
    <row r="102" spans="2:25" ht="27" x14ac:dyDescent="0.65">
      <c r="B102" s="11"/>
      <c r="C102" s="11"/>
      <c r="D102" s="11"/>
      <c r="E102" s="11"/>
      <c r="F102" s="11"/>
      <c r="G102" s="11"/>
      <c r="H102" s="11"/>
      <c r="I102" s="11"/>
      <c r="J102" s="11"/>
      <c r="K102" s="11"/>
      <c r="L102" s="11"/>
      <c r="M102" s="11"/>
      <c r="N102" s="11"/>
      <c r="O102" s="11"/>
      <c r="P102" s="11"/>
      <c r="Q102" s="11"/>
      <c r="R102" s="11"/>
      <c r="S102" s="11"/>
      <c r="T102" s="11"/>
      <c r="U102" s="11"/>
      <c r="V102" s="11"/>
      <c r="Y102" s="57"/>
    </row>
    <row r="103" spans="2:25" ht="27" x14ac:dyDescent="0.65">
      <c r="B103" s="11"/>
      <c r="C103" s="11"/>
      <c r="D103" s="11"/>
      <c r="E103" s="11"/>
      <c r="F103" s="11"/>
      <c r="G103" s="11"/>
      <c r="H103" s="11"/>
      <c r="I103" s="11"/>
      <c r="J103" s="11"/>
      <c r="K103" s="11"/>
      <c r="L103" s="11"/>
      <c r="M103" s="11"/>
      <c r="N103" s="11"/>
      <c r="O103" s="11"/>
      <c r="P103" s="11"/>
      <c r="Q103" s="11"/>
      <c r="R103" s="11"/>
      <c r="S103" s="11"/>
      <c r="T103" s="11"/>
      <c r="U103" s="11"/>
      <c r="V103" s="11"/>
      <c r="Y103" s="57"/>
    </row>
    <row r="104" spans="2:25" ht="27" x14ac:dyDescent="0.65">
      <c r="B104" s="11"/>
      <c r="C104" s="11"/>
      <c r="D104" s="11"/>
      <c r="E104" s="11"/>
      <c r="F104" s="11"/>
      <c r="G104" s="11"/>
      <c r="H104" s="11"/>
      <c r="I104" s="11"/>
      <c r="J104" s="11"/>
      <c r="K104" s="11"/>
      <c r="L104" s="11"/>
      <c r="M104" s="11"/>
      <c r="N104" s="11"/>
      <c r="O104" s="11"/>
      <c r="P104" s="11"/>
      <c r="Q104" s="11"/>
      <c r="R104" s="11"/>
      <c r="S104" s="11"/>
      <c r="T104" s="11"/>
      <c r="U104" s="11"/>
      <c r="V104" s="11"/>
      <c r="Y104" s="57"/>
    </row>
    <row r="105" spans="2:25" ht="27" x14ac:dyDescent="0.65">
      <c r="B105" s="11"/>
      <c r="C105" s="11"/>
      <c r="D105" s="11"/>
      <c r="E105" s="11"/>
      <c r="F105" s="11"/>
      <c r="G105" s="11"/>
      <c r="H105" s="11"/>
      <c r="I105" s="11"/>
      <c r="J105" s="11"/>
      <c r="K105" s="11"/>
      <c r="L105" s="11"/>
      <c r="M105" s="11"/>
      <c r="N105" s="11"/>
      <c r="O105" s="11"/>
      <c r="P105" s="11"/>
      <c r="Q105" s="11"/>
      <c r="R105" s="11"/>
      <c r="S105" s="11"/>
      <c r="T105" s="11"/>
      <c r="U105" s="11"/>
      <c r="V105" s="11"/>
      <c r="Y105" s="57"/>
    </row>
    <row r="106" spans="2:25" ht="27" x14ac:dyDescent="0.65">
      <c r="B106" s="11"/>
      <c r="C106" s="11"/>
      <c r="D106" s="11"/>
      <c r="E106" s="11"/>
      <c r="F106" s="11"/>
      <c r="G106" s="11"/>
      <c r="H106" s="11"/>
      <c r="I106" s="11"/>
      <c r="J106" s="11"/>
      <c r="K106" s="11"/>
      <c r="L106" s="11"/>
      <c r="M106" s="11"/>
      <c r="N106" s="11"/>
      <c r="O106" s="11"/>
      <c r="P106" s="11"/>
      <c r="Q106" s="11"/>
      <c r="R106" s="11"/>
      <c r="S106" s="11"/>
      <c r="T106" s="11"/>
      <c r="U106" s="11"/>
      <c r="V106" s="11"/>
      <c r="Y106" s="57"/>
    </row>
    <row r="107" spans="2:25" ht="27" x14ac:dyDescent="0.65">
      <c r="B107" s="11"/>
      <c r="C107" s="11"/>
      <c r="D107" s="11"/>
      <c r="E107" s="11"/>
      <c r="F107" s="11"/>
      <c r="G107" s="11"/>
      <c r="H107" s="11"/>
      <c r="I107" s="11"/>
      <c r="J107" s="11"/>
      <c r="K107" s="11"/>
      <c r="L107" s="11"/>
      <c r="M107" s="11"/>
      <c r="N107" s="11"/>
      <c r="O107" s="11"/>
      <c r="P107" s="11"/>
      <c r="Q107" s="11"/>
      <c r="R107" s="11"/>
      <c r="S107" s="11"/>
      <c r="T107" s="11"/>
      <c r="U107" s="11"/>
      <c r="V107" s="11"/>
      <c r="Y107" s="57"/>
    </row>
    <row r="108" spans="2:25" ht="27" x14ac:dyDescent="0.65">
      <c r="B108" s="11"/>
      <c r="C108" s="11"/>
      <c r="D108" s="11"/>
      <c r="E108" s="11"/>
      <c r="F108" s="11"/>
      <c r="G108" s="11"/>
      <c r="H108" s="11"/>
      <c r="I108" s="11"/>
      <c r="J108" s="11"/>
      <c r="K108" s="11"/>
      <c r="L108" s="11"/>
      <c r="M108" s="11"/>
      <c r="N108" s="11"/>
      <c r="O108" s="11"/>
      <c r="P108" s="11"/>
      <c r="Q108" s="11"/>
      <c r="R108" s="11"/>
      <c r="S108" s="11"/>
      <c r="T108" s="11"/>
      <c r="U108" s="11"/>
      <c r="V108" s="11"/>
      <c r="Y108" s="57"/>
    </row>
    <row r="109" spans="2:25" ht="27" x14ac:dyDescent="0.65">
      <c r="B109" s="11"/>
      <c r="C109" s="11"/>
      <c r="D109" s="11"/>
      <c r="E109" s="11"/>
      <c r="F109" s="11"/>
      <c r="G109" s="11"/>
      <c r="H109" s="11"/>
      <c r="I109" s="11"/>
      <c r="J109" s="11"/>
      <c r="K109" s="11"/>
      <c r="L109" s="11"/>
      <c r="M109" s="11"/>
      <c r="N109" s="11"/>
      <c r="O109" s="11"/>
      <c r="P109" s="11"/>
      <c r="Q109" s="11"/>
      <c r="R109" s="11"/>
      <c r="S109" s="11"/>
      <c r="T109" s="11"/>
      <c r="U109" s="11"/>
      <c r="V109" s="11"/>
      <c r="Y109" s="57"/>
    </row>
    <row r="110" spans="2:25" ht="27" x14ac:dyDescent="0.65">
      <c r="B110" s="11"/>
      <c r="C110" s="11"/>
      <c r="D110" s="11"/>
      <c r="E110" s="11"/>
      <c r="F110" s="11"/>
      <c r="G110" s="11"/>
      <c r="H110" s="11"/>
      <c r="I110" s="11"/>
      <c r="J110" s="11"/>
      <c r="K110" s="11"/>
      <c r="L110" s="11"/>
      <c r="M110" s="11"/>
      <c r="N110" s="11"/>
      <c r="O110" s="11"/>
      <c r="P110" s="11"/>
      <c r="Q110" s="11"/>
      <c r="R110" s="11"/>
      <c r="S110" s="11"/>
      <c r="T110" s="11"/>
      <c r="U110" s="11"/>
      <c r="V110" s="11"/>
      <c r="Y110" s="57"/>
    </row>
    <row r="111" spans="2:25" ht="27" x14ac:dyDescent="0.65">
      <c r="B111" s="11"/>
      <c r="C111" s="11"/>
      <c r="D111" s="11"/>
      <c r="E111" s="11"/>
      <c r="F111" s="11"/>
      <c r="G111" s="11"/>
      <c r="H111" s="11"/>
      <c r="I111" s="11"/>
      <c r="J111" s="11"/>
      <c r="K111" s="11"/>
      <c r="L111" s="11"/>
      <c r="M111" s="11"/>
      <c r="N111" s="11"/>
      <c r="O111" s="11"/>
      <c r="P111" s="11"/>
      <c r="Q111" s="11"/>
      <c r="R111" s="11"/>
      <c r="S111" s="11"/>
      <c r="T111" s="11"/>
      <c r="U111" s="11"/>
      <c r="V111" s="11"/>
      <c r="Y111" s="57"/>
    </row>
    <row r="112" spans="2:25" ht="27" x14ac:dyDescent="0.65">
      <c r="B112" s="11"/>
      <c r="C112" s="11"/>
      <c r="D112" s="11"/>
      <c r="E112" s="11"/>
      <c r="F112" s="11"/>
      <c r="G112" s="11"/>
      <c r="H112" s="11"/>
      <c r="I112" s="11"/>
      <c r="J112" s="11"/>
      <c r="K112" s="11"/>
      <c r="L112" s="11"/>
      <c r="M112" s="11"/>
      <c r="N112" s="11"/>
      <c r="O112" s="11"/>
      <c r="P112" s="11"/>
      <c r="Q112" s="11"/>
      <c r="R112" s="11"/>
      <c r="S112" s="11"/>
      <c r="T112" s="11"/>
      <c r="U112" s="11"/>
      <c r="V112" s="11"/>
      <c r="Y112" s="57"/>
    </row>
    <row r="113" spans="2:25" ht="27" x14ac:dyDescent="0.65">
      <c r="B113" s="11"/>
      <c r="C113" s="11"/>
      <c r="D113" s="11"/>
      <c r="E113" s="11"/>
      <c r="F113" s="11"/>
      <c r="G113" s="11"/>
      <c r="H113" s="11"/>
      <c r="I113" s="11"/>
      <c r="J113" s="11"/>
      <c r="K113" s="11"/>
      <c r="L113" s="11"/>
      <c r="M113" s="11"/>
      <c r="N113" s="11"/>
      <c r="O113" s="11"/>
      <c r="P113" s="11"/>
      <c r="Q113" s="11"/>
      <c r="R113" s="11"/>
      <c r="S113" s="11"/>
      <c r="T113" s="11"/>
      <c r="U113" s="11"/>
      <c r="V113" s="11"/>
      <c r="Y113" s="57"/>
    </row>
    <row r="114" spans="2:25" ht="21.75" x14ac:dyDescent="0.5">
      <c r="B114" s="11"/>
      <c r="C114" s="11"/>
      <c r="D114" s="11"/>
      <c r="E114" s="11"/>
      <c r="F114" s="11"/>
      <c r="G114" s="11"/>
      <c r="H114" s="11"/>
      <c r="I114" s="11"/>
      <c r="J114" s="11"/>
      <c r="K114" s="11"/>
      <c r="L114" s="11"/>
      <c r="M114" s="11"/>
      <c r="N114" s="11"/>
      <c r="O114" s="11"/>
      <c r="P114" s="11"/>
      <c r="Q114" s="11"/>
      <c r="R114" s="11"/>
      <c r="S114" s="11"/>
      <c r="T114" s="11"/>
      <c r="U114" s="11"/>
      <c r="V114" s="11"/>
    </row>
    <row r="115" spans="2:25" ht="21.75" x14ac:dyDescent="0.5">
      <c r="B115" s="11"/>
      <c r="C115" s="11"/>
      <c r="D115" s="11"/>
      <c r="E115" s="11"/>
      <c r="F115" s="11"/>
      <c r="G115" s="11"/>
      <c r="H115" s="11"/>
      <c r="I115" s="11"/>
      <c r="J115" s="11"/>
      <c r="K115" s="11"/>
      <c r="L115" s="11"/>
      <c r="M115" s="11"/>
      <c r="N115" s="11"/>
      <c r="O115" s="11"/>
      <c r="P115" s="11"/>
      <c r="Q115" s="11"/>
      <c r="R115" s="11"/>
      <c r="S115" s="11"/>
      <c r="T115" s="11"/>
      <c r="U115" s="11"/>
      <c r="V115" s="11"/>
    </row>
    <row r="116" spans="2:25" ht="21.75" x14ac:dyDescent="0.5">
      <c r="B116" s="11"/>
      <c r="C116" s="11"/>
      <c r="D116" s="11"/>
      <c r="E116" s="11"/>
      <c r="F116" s="11"/>
      <c r="G116" s="11"/>
      <c r="H116" s="11"/>
      <c r="I116" s="11"/>
      <c r="J116" s="11"/>
      <c r="K116" s="11"/>
      <c r="L116" s="11"/>
      <c r="M116" s="11"/>
      <c r="N116" s="11"/>
      <c r="O116" s="11"/>
      <c r="P116" s="11"/>
      <c r="Q116" s="11"/>
      <c r="R116" s="11"/>
      <c r="S116" s="11"/>
      <c r="T116" s="11"/>
      <c r="U116" s="11"/>
      <c r="V116" s="11"/>
    </row>
    <row r="117" spans="2:25" ht="21.75" x14ac:dyDescent="0.5">
      <c r="B117" s="11"/>
      <c r="C117" s="11"/>
      <c r="D117" s="11"/>
      <c r="E117" s="11"/>
      <c r="F117" s="11"/>
      <c r="G117" s="11"/>
      <c r="H117" s="11"/>
      <c r="I117" s="11"/>
      <c r="J117" s="11"/>
      <c r="K117" s="11"/>
      <c r="L117" s="11"/>
      <c r="M117" s="11"/>
      <c r="N117" s="11"/>
      <c r="O117" s="11"/>
      <c r="P117" s="11"/>
      <c r="Q117" s="11"/>
      <c r="R117" s="11"/>
      <c r="S117" s="11"/>
      <c r="T117" s="11"/>
      <c r="U117" s="11"/>
      <c r="V117" s="11"/>
    </row>
    <row r="118" spans="2:25" ht="21.75" x14ac:dyDescent="0.5">
      <c r="B118" s="11"/>
      <c r="C118" s="11"/>
      <c r="D118" s="11"/>
      <c r="E118" s="11"/>
      <c r="F118" s="11"/>
      <c r="G118" s="11"/>
      <c r="H118" s="11"/>
      <c r="I118" s="11"/>
      <c r="J118" s="11"/>
      <c r="K118" s="11"/>
      <c r="L118" s="11"/>
      <c r="M118" s="11"/>
      <c r="N118" s="11"/>
      <c r="O118" s="11"/>
      <c r="P118" s="11"/>
      <c r="Q118" s="11"/>
      <c r="R118" s="11"/>
      <c r="S118" s="11"/>
      <c r="T118" s="11"/>
      <c r="U118" s="11"/>
      <c r="V118" s="11"/>
    </row>
    <row r="119" spans="2:25" ht="21.75" x14ac:dyDescent="0.5">
      <c r="B119" s="11"/>
      <c r="C119" s="11"/>
      <c r="D119" s="11"/>
      <c r="E119" s="11"/>
      <c r="F119" s="11"/>
      <c r="G119" s="11"/>
      <c r="H119" s="11"/>
      <c r="I119" s="11"/>
      <c r="J119" s="11"/>
      <c r="K119" s="11"/>
      <c r="L119" s="11"/>
      <c r="M119" s="11"/>
      <c r="N119" s="11"/>
      <c r="O119" s="11"/>
      <c r="P119" s="11"/>
      <c r="Q119" s="11"/>
      <c r="R119" s="11"/>
      <c r="S119" s="11"/>
      <c r="T119" s="11"/>
      <c r="U119" s="11"/>
      <c r="V119" s="11"/>
    </row>
    <row r="120" spans="2:25" ht="21.75" x14ac:dyDescent="0.5">
      <c r="B120" s="11"/>
      <c r="C120" s="11"/>
      <c r="D120" s="11"/>
      <c r="E120" s="11"/>
      <c r="F120" s="11"/>
      <c r="G120" s="11"/>
      <c r="H120" s="11"/>
      <c r="I120" s="11"/>
      <c r="J120" s="11"/>
      <c r="K120" s="11"/>
      <c r="L120" s="11"/>
      <c r="M120" s="11"/>
      <c r="N120" s="11"/>
      <c r="O120" s="11"/>
      <c r="P120" s="11"/>
      <c r="Q120" s="11"/>
      <c r="R120" s="11"/>
      <c r="S120" s="11"/>
      <c r="T120" s="11"/>
      <c r="U120" s="11"/>
      <c r="V120" s="11"/>
    </row>
    <row r="121" spans="2:25" ht="21.75" x14ac:dyDescent="0.5">
      <c r="B121" s="11"/>
      <c r="C121" s="11"/>
      <c r="D121" s="11"/>
      <c r="E121" s="11"/>
      <c r="F121" s="11"/>
      <c r="G121" s="11"/>
      <c r="H121" s="11"/>
      <c r="I121" s="11"/>
      <c r="J121" s="11"/>
      <c r="K121" s="11"/>
      <c r="L121" s="11"/>
      <c r="M121" s="11"/>
      <c r="N121" s="11"/>
      <c r="O121" s="11"/>
      <c r="P121" s="11"/>
      <c r="Q121" s="11"/>
      <c r="R121" s="11"/>
      <c r="S121" s="11"/>
      <c r="T121" s="11"/>
      <c r="U121" s="11"/>
      <c r="V121" s="11"/>
    </row>
    <row r="122" spans="2:25" ht="21.75" x14ac:dyDescent="0.5">
      <c r="B122" s="11"/>
      <c r="C122" s="11"/>
      <c r="D122" s="11"/>
      <c r="E122" s="11"/>
      <c r="F122" s="11"/>
      <c r="G122" s="11"/>
      <c r="H122" s="11"/>
      <c r="I122" s="11"/>
      <c r="J122" s="11"/>
      <c r="K122" s="11"/>
      <c r="L122" s="11"/>
      <c r="M122" s="11"/>
      <c r="N122" s="11"/>
      <c r="O122" s="11"/>
      <c r="P122" s="11"/>
      <c r="Q122" s="11"/>
      <c r="R122" s="11"/>
      <c r="S122" s="11"/>
      <c r="T122" s="11"/>
      <c r="U122" s="11"/>
      <c r="V122" s="11"/>
    </row>
    <row r="123" spans="2:25" ht="21.75" x14ac:dyDescent="0.5">
      <c r="B123" s="11"/>
      <c r="C123" s="11"/>
      <c r="D123" s="11"/>
      <c r="E123" s="11"/>
      <c r="F123" s="11"/>
      <c r="G123" s="11"/>
      <c r="H123" s="11"/>
      <c r="I123" s="11"/>
      <c r="J123" s="11"/>
      <c r="K123" s="11"/>
      <c r="L123" s="11"/>
      <c r="M123" s="11"/>
      <c r="N123" s="11"/>
      <c r="O123" s="11"/>
      <c r="P123" s="11"/>
      <c r="Q123" s="11"/>
      <c r="R123" s="11"/>
      <c r="S123" s="11"/>
      <c r="T123" s="11"/>
      <c r="U123" s="11"/>
      <c r="V123" s="11"/>
    </row>
  </sheetData>
  <mergeCells count="13">
    <mergeCell ref="Y4:AP4"/>
    <mergeCell ref="B9:B11"/>
    <mergeCell ref="D9:D11"/>
    <mergeCell ref="F9:F11"/>
    <mergeCell ref="V9:V11"/>
    <mergeCell ref="E9:E11"/>
    <mergeCell ref="G9:G11"/>
    <mergeCell ref="H9:H11"/>
    <mergeCell ref="J9:L9"/>
    <mergeCell ref="M9:U9"/>
    <mergeCell ref="B4:L4"/>
    <mergeCell ref="M4:V4"/>
    <mergeCell ref="I9:I11"/>
  </mergeCells>
  <printOptions horizontalCentered="1"/>
  <pageMargins left="0.196850393700787" right="0.196850393700787" top="0.59055118110236204" bottom="0.59055118110236204" header="0.511811023622047" footer="0.511811023622047"/>
  <pageSetup paperSize="9" scale="43" orientation="portrait" r:id="rId1"/>
  <headerFooter alignWithMargins="0">
    <oddFooter>&amp;C&amp;"Times New Roman,Regular"&amp;20- &amp;P+65 -</oddFooter>
  </headerFooter>
  <colBreaks count="1" manualBreakCount="1">
    <brk id="12" max="67"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rightToLeft="1" view="pageBreakPreview"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1.85546875" style="11" customWidth="1"/>
    <col min="6" max="6" width="14.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749" t="s">
        <v>1602</v>
      </c>
      <c r="D2" s="1749"/>
      <c r="E2" s="1749"/>
      <c r="F2" s="7"/>
    </row>
    <row r="3" spans="2:13" s="5" customFormat="1" ht="17.25" customHeight="1" x14ac:dyDescent="0.85">
      <c r="B3" s="1"/>
      <c r="C3" s="1646"/>
      <c r="D3" s="1502"/>
      <c r="E3" s="728"/>
      <c r="F3" s="3"/>
      <c r="G3" s="2"/>
      <c r="H3" s="2"/>
      <c r="I3" s="2"/>
      <c r="J3" s="2"/>
      <c r="K3" s="2"/>
      <c r="L3" s="2"/>
      <c r="M3" s="2"/>
    </row>
    <row r="4" spans="2:13" ht="36.75" x14ac:dyDescent="0.85">
      <c r="C4" s="1749" t="s">
        <v>1968</v>
      </c>
      <c r="D4" s="1749"/>
      <c r="E4" s="1749"/>
      <c r="F4" s="10"/>
    </row>
    <row r="5" spans="2:13" s="5" customFormat="1" ht="19.5" customHeight="1" thickBot="1" x14ac:dyDescent="0.7">
      <c r="B5" s="1"/>
      <c r="C5" s="2"/>
      <c r="D5" s="3"/>
      <c r="E5" s="4"/>
      <c r="F5" s="3"/>
      <c r="G5" s="2"/>
      <c r="H5" s="2"/>
      <c r="I5" s="2"/>
      <c r="J5" s="2"/>
      <c r="K5" s="2"/>
      <c r="L5" s="2"/>
      <c r="M5" s="2"/>
    </row>
    <row r="6" spans="2:13" ht="8.25" customHeight="1" thickTop="1" x14ac:dyDescent="0.5">
      <c r="B6" s="37"/>
      <c r="C6" s="38"/>
      <c r="D6" s="39"/>
      <c r="E6" s="38"/>
      <c r="F6" s="40"/>
    </row>
    <row r="7" spans="2:13" ht="21" customHeight="1" x14ac:dyDescent="0.5">
      <c r="B7" s="16"/>
      <c r="C7" s="17"/>
      <c r="D7" s="18"/>
      <c r="E7" s="17"/>
      <c r="F7" s="19"/>
    </row>
    <row r="8" spans="2:13" s="20" customFormat="1" ht="21.2" customHeight="1" x14ac:dyDescent="0.7">
      <c r="B8" s="729" t="s">
        <v>1020</v>
      </c>
      <c r="C8" s="730" t="s">
        <v>903</v>
      </c>
      <c r="D8" s="730" t="s">
        <v>904</v>
      </c>
      <c r="E8" s="731" t="s">
        <v>1019</v>
      </c>
      <c r="F8" s="732" t="s">
        <v>1021</v>
      </c>
    </row>
    <row r="9" spans="2:13" s="20" customFormat="1" ht="21" customHeight="1" x14ac:dyDescent="0.7">
      <c r="B9" s="733"/>
      <c r="C9" s="734"/>
      <c r="D9" s="735" t="s">
        <v>1135</v>
      </c>
      <c r="E9" s="734"/>
      <c r="F9" s="736"/>
    </row>
    <row r="10" spans="2:13" s="20" customFormat="1" ht="9.75" customHeight="1" x14ac:dyDescent="0.65">
      <c r="B10" s="21"/>
      <c r="C10" s="22"/>
      <c r="D10" s="23"/>
      <c r="E10" s="24"/>
      <c r="F10" s="25"/>
    </row>
    <row r="11" spans="2:13" s="20" customFormat="1" ht="27.75" customHeight="1" x14ac:dyDescent="0.65">
      <c r="B11" s="21"/>
      <c r="C11" s="1551" t="s">
        <v>1704</v>
      </c>
      <c r="D11" s="295" t="s">
        <v>1707</v>
      </c>
      <c r="E11" s="1552" t="s">
        <v>1705</v>
      </c>
      <c r="F11" s="25"/>
    </row>
    <row r="12" spans="2:13" s="298" customFormat="1" ht="23.25" customHeight="1" x14ac:dyDescent="0.65">
      <c r="B12" s="293"/>
      <c r="C12" s="294" t="s">
        <v>1665</v>
      </c>
      <c r="D12" s="295" t="s">
        <v>1827</v>
      </c>
      <c r="E12" s="296" t="s">
        <v>1219</v>
      </c>
      <c r="F12" s="297"/>
    </row>
    <row r="13" spans="2:13" s="8" customFormat="1" ht="23.25" customHeight="1" x14ac:dyDescent="0.65">
      <c r="B13" s="299">
        <v>1</v>
      </c>
      <c r="C13" s="1717" t="s">
        <v>1666</v>
      </c>
      <c r="D13" s="300" t="s">
        <v>1136</v>
      </c>
      <c r="E13" s="1720" t="s">
        <v>1022</v>
      </c>
      <c r="F13" s="302">
        <v>1</v>
      </c>
    </row>
    <row r="14" spans="2:13" s="8" customFormat="1" ht="23.25" customHeight="1" x14ac:dyDescent="0.65">
      <c r="B14" s="299">
        <v>2</v>
      </c>
      <c r="C14" s="1718" t="s">
        <v>1783</v>
      </c>
      <c r="D14" s="300" t="s">
        <v>1137</v>
      </c>
      <c r="E14" s="1721" t="s">
        <v>1784</v>
      </c>
      <c r="F14" s="302">
        <v>2</v>
      </c>
    </row>
    <row r="15" spans="2:13" s="8" customFormat="1" ht="23.25" customHeight="1" x14ac:dyDescent="0.65">
      <c r="B15" s="299">
        <v>3</v>
      </c>
      <c r="C15" s="1718" t="s">
        <v>1153</v>
      </c>
      <c r="D15" s="300" t="s">
        <v>1138</v>
      </c>
      <c r="E15" s="1721" t="s">
        <v>1973</v>
      </c>
      <c r="F15" s="302">
        <v>3</v>
      </c>
    </row>
    <row r="16" spans="2:13" s="8" customFormat="1" ht="23.25" customHeight="1" x14ac:dyDescent="0.65">
      <c r="B16" s="299">
        <v>4</v>
      </c>
      <c r="C16" s="1718" t="s">
        <v>1121</v>
      </c>
      <c r="D16" s="300" t="s">
        <v>1638</v>
      </c>
      <c r="E16" s="1721" t="s">
        <v>1122</v>
      </c>
      <c r="F16" s="302">
        <v>4</v>
      </c>
    </row>
    <row r="17" spans="2:6" s="8" customFormat="1" ht="23.25" customHeight="1" x14ac:dyDescent="0.65">
      <c r="B17" s="305">
        <v>5</v>
      </c>
      <c r="C17" s="1718" t="s">
        <v>1655</v>
      </c>
      <c r="D17" s="300" t="s">
        <v>1139</v>
      </c>
      <c r="E17" s="1721" t="s">
        <v>1632</v>
      </c>
      <c r="F17" s="306">
        <v>5</v>
      </c>
    </row>
    <row r="18" spans="2:6" s="8" customFormat="1" ht="51.75" customHeight="1" x14ac:dyDescent="0.65">
      <c r="B18" s="1480">
        <v>6</v>
      </c>
      <c r="C18" s="1719" t="s">
        <v>1969</v>
      </c>
      <c r="D18" s="300" t="s">
        <v>1140</v>
      </c>
      <c r="E18" s="1722" t="s">
        <v>1974</v>
      </c>
      <c r="F18" s="1481">
        <v>6</v>
      </c>
    </row>
    <row r="19" spans="2:6" s="8" customFormat="1" ht="28.5" customHeight="1" x14ac:dyDescent="0.65">
      <c r="B19" s="299">
        <v>7</v>
      </c>
      <c r="C19" s="1718" t="s">
        <v>1970</v>
      </c>
      <c r="D19" s="300" t="s">
        <v>1141</v>
      </c>
      <c r="E19" s="1722" t="s">
        <v>1975</v>
      </c>
      <c r="F19" s="302">
        <v>7</v>
      </c>
    </row>
    <row r="20" spans="2:6" s="8" customFormat="1" ht="54.75" customHeight="1" x14ac:dyDescent="0.65">
      <c r="B20" s="299">
        <v>8</v>
      </c>
      <c r="C20" s="1719" t="s">
        <v>1971</v>
      </c>
      <c r="D20" s="300" t="s">
        <v>1142</v>
      </c>
      <c r="E20" s="1722" t="s">
        <v>1976</v>
      </c>
      <c r="F20" s="302">
        <v>8</v>
      </c>
    </row>
    <row r="21" spans="2:6" s="8" customFormat="1" ht="50.25" customHeight="1" x14ac:dyDescent="0.65">
      <c r="B21" s="299">
        <v>9</v>
      </c>
      <c r="C21" s="1719" t="s">
        <v>1972</v>
      </c>
      <c r="D21" s="300" t="s">
        <v>1218</v>
      </c>
      <c r="E21" s="1722" t="s">
        <v>1977</v>
      </c>
      <c r="F21" s="302">
        <v>9</v>
      </c>
    </row>
    <row r="22" spans="2:6" s="8" customFormat="1" ht="23.25" customHeight="1" x14ac:dyDescent="0.65">
      <c r="B22" s="299">
        <v>10</v>
      </c>
      <c r="C22" s="1718" t="s">
        <v>1127</v>
      </c>
      <c r="D22" s="300" t="s">
        <v>1218</v>
      </c>
      <c r="E22" s="1721" t="s">
        <v>1123</v>
      </c>
      <c r="F22" s="302">
        <v>10</v>
      </c>
    </row>
    <row r="23" spans="2:6" s="8" customFormat="1" ht="23.25" customHeight="1" x14ac:dyDescent="0.65">
      <c r="B23" s="299">
        <v>11</v>
      </c>
      <c r="C23" s="1718" t="s">
        <v>1667</v>
      </c>
      <c r="D23" s="300" t="s">
        <v>1143</v>
      </c>
      <c r="E23" s="1723" t="s">
        <v>1023</v>
      </c>
      <c r="F23" s="302">
        <v>11</v>
      </c>
    </row>
    <row r="24" spans="2:6" s="8" customFormat="1" ht="23.25" customHeight="1" x14ac:dyDescent="0.65">
      <c r="B24" s="299">
        <v>12</v>
      </c>
      <c r="C24" s="303" t="s">
        <v>1671</v>
      </c>
      <c r="D24" s="300" t="s">
        <v>1806</v>
      </c>
      <c r="E24" s="301" t="s">
        <v>1156</v>
      </c>
      <c r="F24" s="302">
        <v>12</v>
      </c>
    </row>
    <row r="25" spans="2:6" s="8" customFormat="1" ht="23.25" customHeight="1" x14ac:dyDescent="0.65">
      <c r="B25" s="299">
        <v>13</v>
      </c>
      <c r="C25" s="303" t="s">
        <v>1656</v>
      </c>
      <c r="D25" s="300" t="s">
        <v>1807</v>
      </c>
      <c r="E25" s="307" t="s">
        <v>1128</v>
      </c>
      <c r="F25" s="302">
        <v>13</v>
      </c>
    </row>
    <row r="26" spans="2:6" s="8" customFormat="1" ht="23.25" customHeight="1" x14ac:dyDescent="0.65">
      <c r="B26" s="299">
        <v>14</v>
      </c>
      <c r="C26" s="303" t="s">
        <v>1657</v>
      </c>
      <c r="D26" s="300" t="s">
        <v>1807</v>
      </c>
      <c r="E26" s="307" t="s">
        <v>1124</v>
      </c>
      <c r="F26" s="302">
        <v>14</v>
      </c>
    </row>
    <row r="27" spans="2:6" s="8" customFormat="1" ht="23.25" customHeight="1" x14ac:dyDescent="0.65">
      <c r="B27" s="299">
        <v>15</v>
      </c>
      <c r="C27" s="303" t="s">
        <v>1669</v>
      </c>
      <c r="D27" s="300" t="s">
        <v>1639</v>
      </c>
      <c r="E27" s="301" t="s">
        <v>1220</v>
      </c>
      <c r="F27" s="302">
        <v>15</v>
      </c>
    </row>
    <row r="28" spans="2:6" s="8" customFormat="1" ht="23.25" customHeight="1" x14ac:dyDescent="0.65">
      <c r="B28" s="299">
        <v>16</v>
      </c>
      <c r="C28" s="303" t="s">
        <v>1670</v>
      </c>
      <c r="D28" s="300" t="s">
        <v>1640</v>
      </c>
      <c r="E28" s="301" t="s">
        <v>1154</v>
      </c>
      <c r="F28" s="302">
        <v>16</v>
      </c>
    </row>
    <row r="29" spans="2:6" s="8" customFormat="1" ht="23.25" customHeight="1" x14ac:dyDescent="0.65">
      <c r="B29" s="299">
        <v>17</v>
      </c>
      <c r="C29" s="308" t="s">
        <v>1442</v>
      </c>
      <c r="D29" s="300" t="s">
        <v>1808</v>
      </c>
      <c r="E29" s="309" t="s">
        <v>1420</v>
      </c>
      <c r="F29" s="302">
        <v>17</v>
      </c>
    </row>
    <row r="30" spans="2:6" s="8" customFormat="1" ht="23.25" customHeight="1" x14ac:dyDescent="0.65">
      <c r="B30" s="299">
        <v>18</v>
      </c>
      <c r="C30" s="303" t="s">
        <v>1155</v>
      </c>
      <c r="D30" s="300" t="s">
        <v>1809</v>
      </c>
      <c r="E30" s="304" t="s">
        <v>1221</v>
      </c>
      <c r="F30" s="302">
        <v>18</v>
      </c>
    </row>
    <row r="31" spans="2:6" s="8" customFormat="1" ht="23.25" customHeight="1" x14ac:dyDescent="0.65">
      <c r="B31" s="293"/>
      <c r="C31" s="294" t="s">
        <v>1421</v>
      </c>
      <c r="D31" s="295" t="s">
        <v>1810</v>
      </c>
      <c r="E31" s="310" t="s">
        <v>1686</v>
      </c>
      <c r="F31" s="297"/>
    </row>
    <row r="32" spans="2:6" s="8" customFormat="1" ht="23.25" customHeight="1" x14ac:dyDescent="0.65">
      <c r="B32" s="299">
        <v>19</v>
      </c>
      <c r="C32" s="308" t="s">
        <v>1672</v>
      </c>
      <c r="D32" s="300" t="s">
        <v>1811</v>
      </c>
      <c r="E32" s="309" t="s">
        <v>1553</v>
      </c>
      <c r="F32" s="302">
        <v>19</v>
      </c>
    </row>
    <row r="33" spans="2:6" s="298" customFormat="1" ht="23.25" customHeight="1" x14ac:dyDescent="0.65">
      <c r="B33" s="299">
        <v>20</v>
      </c>
      <c r="C33" s="308" t="s">
        <v>1439</v>
      </c>
      <c r="D33" s="300" t="s">
        <v>1812</v>
      </c>
      <c r="E33" s="309" t="s">
        <v>1441</v>
      </c>
      <c r="F33" s="302">
        <v>20</v>
      </c>
    </row>
    <row r="34" spans="2:6" s="8" customFormat="1" ht="23.25" customHeight="1" x14ac:dyDescent="0.65">
      <c r="B34" s="299">
        <v>21</v>
      </c>
      <c r="C34" s="308" t="s">
        <v>1440</v>
      </c>
      <c r="D34" s="300" t="s">
        <v>1813</v>
      </c>
      <c r="E34" s="309" t="s">
        <v>1687</v>
      </c>
      <c r="F34" s="302">
        <v>21</v>
      </c>
    </row>
    <row r="35" spans="2:6" s="8" customFormat="1" ht="23.25" customHeight="1" x14ac:dyDescent="0.65">
      <c r="B35" s="299"/>
      <c r="C35" s="294" t="s">
        <v>1673</v>
      </c>
      <c r="D35" s="295" t="s">
        <v>1816</v>
      </c>
      <c r="E35" s="296" t="s">
        <v>1422</v>
      </c>
      <c r="F35" s="302"/>
    </row>
    <row r="36" spans="2:6" s="8" customFormat="1" ht="23.25" customHeight="1" x14ac:dyDescent="0.65">
      <c r="B36" s="299">
        <v>22</v>
      </c>
      <c r="C36" s="303" t="s">
        <v>1674</v>
      </c>
      <c r="D36" s="300" t="s">
        <v>1814</v>
      </c>
      <c r="E36" s="311" t="s">
        <v>1148</v>
      </c>
      <c r="F36" s="302">
        <v>22</v>
      </c>
    </row>
    <row r="37" spans="2:6" s="298" customFormat="1" ht="23.25" customHeight="1" x14ac:dyDescent="0.65">
      <c r="B37" s="299">
        <v>23</v>
      </c>
      <c r="C37" s="303" t="s">
        <v>1675</v>
      </c>
      <c r="D37" s="300" t="s">
        <v>1815</v>
      </c>
      <c r="E37" s="311" t="s">
        <v>1223</v>
      </c>
      <c r="F37" s="302">
        <v>23</v>
      </c>
    </row>
    <row r="38" spans="2:6" s="8" customFormat="1" ht="23.25" customHeight="1" x14ac:dyDescent="0.65">
      <c r="B38" s="299"/>
      <c r="C38" s="294" t="s">
        <v>1770</v>
      </c>
      <c r="D38" s="295" t="s">
        <v>1817</v>
      </c>
      <c r="E38" s="296" t="s">
        <v>1696</v>
      </c>
      <c r="F38" s="302"/>
    </row>
    <row r="39" spans="2:6" s="8" customFormat="1" ht="23.25" customHeight="1" x14ac:dyDescent="0.65">
      <c r="B39" s="299">
        <v>24</v>
      </c>
      <c r="C39" s="303" t="s">
        <v>1658</v>
      </c>
      <c r="D39" s="300" t="s">
        <v>1818</v>
      </c>
      <c r="E39" s="311" t="s">
        <v>1659</v>
      </c>
      <c r="F39" s="302">
        <v>24</v>
      </c>
    </row>
    <row r="40" spans="2:6" s="298" customFormat="1" ht="23.25" customHeight="1" x14ac:dyDescent="0.65">
      <c r="B40" s="299">
        <v>25</v>
      </c>
      <c r="C40" s="303" t="s">
        <v>1652</v>
      </c>
      <c r="D40" s="300" t="s">
        <v>1819</v>
      </c>
      <c r="E40" s="311" t="s">
        <v>1653</v>
      </c>
      <c r="F40" s="302">
        <v>25</v>
      </c>
    </row>
    <row r="41" spans="2:6" s="8" customFormat="1" ht="23.25" customHeight="1" x14ac:dyDescent="0.65">
      <c r="B41" s="299">
        <v>26</v>
      </c>
      <c r="C41" s="303" t="s">
        <v>1664</v>
      </c>
      <c r="D41" s="300" t="s">
        <v>1820</v>
      </c>
      <c r="E41" s="311" t="s">
        <v>1222</v>
      </c>
      <c r="F41" s="302">
        <v>26</v>
      </c>
    </row>
    <row r="42" spans="2:6" s="8" customFormat="1" ht="23.25" customHeight="1" x14ac:dyDescent="0.65">
      <c r="B42" s="299">
        <v>27</v>
      </c>
      <c r="C42" s="303" t="s">
        <v>1524</v>
      </c>
      <c r="D42" s="300" t="s">
        <v>1820</v>
      </c>
      <c r="E42" s="311" t="s">
        <v>1523</v>
      </c>
      <c r="F42" s="302">
        <v>27</v>
      </c>
    </row>
    <row r="43" spans="2:6" s="8" customFormat="1" ht="23.25" customHeight="1" x14ac:dyDescent="0.65">
      <c r="B43" s="299">
        <v>28</v>
      </c>
      <c r="C43" s="1472" t="s">
        <v>1699</v>
      </c>
      <c r="D43" s="300" t="s">
        <v>1821</v>
      </c>
      <c r="E43" s="312" t="s">
        <v>1024</v>
      </c>
      <c r="F43" s="302">
        <v>28</v>
      </c>
    </row>
    <row r="44" spans="2:6" s="8" customFormat="1" ht="23.25" customHeight="1" x14ac:dyDescent="0.65">
      <c r="B44" s="299">
        <v>29</v>
      </c>
      <c r="C44" s="303" t="s">
        <v>1676</v>
      </c>
      <c r="D44" s="300" t="s">
        <v>1641</v>
      </c>
      <c r="E44" s="311" t="s">
        <v>1025</v>
      </c>
      <c r="F44" s="302">
        <v>29</v>
      </c>
    </row>
    <row r="45" spans="2:6" s="8" customFormat="1" ht="30" customHeight="1" x14ac:dyDescent="0.65">
      <c r="B45" s="299">
        <v>30</v>
      </c>
      <c r="C45" s="303" t="s">
        <v>1677</v>
      </c>
      <c r="D45" s="300" t="s">
        <v>1642</v>
      </c>
      <c r="E45" s="311" t="s">
        <v>1026</v>
      </c>
      <c r="F45" s="302">
        <v>30</v>
      </c>
    </row>
    <row r="46" spans="2:6" s="8" customFormat="1" ht="24.2" customHeight="1" x14ac:dyDescent="0.65">
      <c r="B46" s="299">
        <v>31</v>
      </c>
      <c r="C46" s="303" t="s">
        <v>1662</v>
      </c>
      <c r="D46" s="300" t="s">
        <v>1822</v>
      </c>
      <c r="E46" s="311" t="s">
        <v>1027</v>
      </c>
      <c r="F46" s="302">
        <v>31</v>
      </c>
    </row>
    <row r="47" spans="2:6" s="8" customFormat="1" ht="23.25" customHeight="1" x14ac:dyDescent="0.65">
      <c r="B47" s="299">
        <v>32</v>
      </c>
      <c r="C47" s="303" t="s">
        <v>1663</v>
      </c>
      <c r="D47" s="300" t="s">
        <v>1643</v>
      </c>
      <c r="E47" s="311" t="s">
        <v>1028</v>
      </c>
      <c r="F47" s="302">
        <v>32</v>
      </c>
    </row>
    <row r="48" spans="2:6" s="8" customFormat="1" ht="23.25" customHeight="1" x14ac:dyDescent="0.65">
      <c r="B48" s="299">
        <v>33</v>
      </c>
      <c r="C48" s="303" t="s">
        <v>1661</v>
      </c>
      <c r="D48" s="300" t="s">
        <v>1644</v>
      </c>
      <c r="E48" s="311" t="s">
        <v>1029</v>
      </c>
      <c r="F48" s="302">
        <v>33</v>
      </c>
    </row>
    <row r="49" spans="2:6" s="8" customFormat="1" ht="23.25" customHeight="1" x14ac:dyDescent="0.65">
      <c r="B49" s="299"/>
      <c r="C49" s="294" t="s">
        <v>1654</v>
      </c>
      <c r="D49" s="300" t="s">
        <v>1823</v>
      </c>
      <c r="E49" s="296" t="s">
        <v>1552</v>
      </c>
      <c r="F49" s="302"/>
    </row>
    <row r="50" spans="2:6" s="8" customFormat="1" ht="23.25" customHeight="1" x14ac:dyDescent="0.65">
      <c r="B50" s="299">
        <v>34</v>
      </c>
      <c r="C50" s="303" t="s">
        <v>1678</v>
      </c>
      <c r="D50" s="300" t="s">
        <v>1824</v>
      </c>
      <c r="E50" s="311" t="s">
        <v>1030</v>
      </c>
      <c r="F50" s="302">
        <v>34</v>
      </c>
    </row>
    <row r="51" spans="2:6" s="8" customFormat="1" ht="23.25" customHeight="1" x14ac:dyDescent="0.65">
      <c r="B51" s="299">
        <v>35</v>
      </c>
      <c r="C51" s="303" t="s">
        <v>1679</v>
      </c>
      <c r="D51" s="300" t="s">
        <v>1825</v>
      </c>
      <c r="E51" s="311" t="s">
        <v>1031</v>
      </c>
      <c r="F51" s="302">
        <v>35</v>
      </c>
    </row>
    <row r="52" spans="2:6" s="8" customFormat="1" ht="23.25" customHeight="1" x14ac:dyDescent="0.65">
      <c r="B52" s="299">
        <v>36</v>
      </c>
      <c r="C52" s="303" t="s">
        <v>1680</v>
      </c>
      <c r="D52" s="300" t="s">
        <v>1645</v>
      </c>
      <c r="E52" s="311" t="s">
        <v>1032</v>
      </c>
      <c r="F52" s="302">
        <v>36</v>
      </c>
    </row>
    <row r="53" spans="2:6" s="8" customFormat="1" ht="23.25" customHeight="1" x14ac:dyDescent="0.65">
      <c r="B53" s="299">
        <v>37</v>
      </c>
      <c r="C53" s="303" t="s">
        <v>1681</v>
      </c>
      <c r="D53" s="300" t="s">
        <v>1646</v>
      </c>
      <c r="E53" s="311" t="s">
        <v>1125</v>
      </c>
      <c r="F53" s="302">
        <v>37</v>
      </c>
    </row>
    <row r="54" spans="2:6" s="8" customFormat="1" ht="23.25" customHeight="1" x14ac:dyDescent="0.65">
      <c r="B54" s="299">
        <v>38</v>
      </c>
      <c r="C54" s="303" t="s">
        <v>1682</v>
      </c>
      <c r="D54" s="300" t="s">
        <v>1647</v>
      </c>
      <c r="E54" s="311" t="s">
        <v>1033</v>
      </c>
      <c r="F54" s="302">
        <v>38</v>
      </c>
    </row>
    <row r="55" spans="2:6" s="8" customFormat="1" ht="23.25" customHeight="1" x14ac:dyDescent="0.65">
      <c r="B55" s="299">
        <v>39</v>
      </c>
      <c r="C55" s="303" t="s">
        <v>1683</v>
      </c>
      <c r="D55" s="300" t="s">
        <v>1648</v>
      </c>
      <c r="E55" s="311" t="s">
        <v>1126</v>
      </c>
      <c r="F55" s="302">
        <v>39</v>
      </c>
    </row>
    <row r="56" spans="2:6" s="8" customFormat="1" ht="23.25" customHeight="1" x14ac:dyDescent="0.65">
      <c r="B56" s="299">
        <v>40</v>
      </c>
      <c r="C56" s="303" t="s">
        <v>1684</v>
      </c>
      <c r="D56" s="300" t="s">
        <v>1649</v>
      </c>
      <c r="E56" s="311" t="s">
        <v>1034</v>
      </c>
      <c r="F56" s="302">
        <v>40</v>
      </c>
    </row>
    <row r="57" spans="2:6" s="8" customFormat="1" ht="23.25" customHeight="1" x14ac:dyDescent="0.65">
      <c r="B57" s="299">
        <v>41</v>
      </c>
      <c r="C57" s="303" t="s">
        <v>1685</v>
      </c>
      <c r="D57" s="300" t="s">
        <v>1650</v>
      </c>
      <c r="E57" s="311" t="s">
        <v>1224</v>
      </c>
      <c r="F57" s="302">
        <v>41</v>
      </c>
    </row>
    <row r="58" spans="2:6" s="8" customFormat="1" ht="23.25" customHeight="1" x14ac:dyDescent="0.65">
      <c r="B58" s="299">
        <v>42</v>
      </c>
      <c r="C58" s="303" t="s">
        <v>1702</v>
      </c>
      <c r="D58" s="300" t="s">
        <v>1651</v>
      </c>
      <c r="E58" s="311" t="s">
        <v>1769</v>
      </c>
      <c r="F58" s="302">
        <v>42</v>
      </c>
    </row>
    <row r="59" spans="2:6" s="8" customFormat="1" ht="23.25" customHeight="1" x14ac:dyDescent="0.65">
      <c r="B59" s="299">
        <v>43</v>
      </c>
      <c r="C59" s="303" t="s">
        <v>1987</v>
      </c>
      <c r="D59" s="300" t="s">
        <v>1826</v>
      </c>
      <c r="E59" s="311" t="s">
        <v>1981</v>
      </c>
      <c r="F59" s="302">
        <v>43</v>
      </c>
    </row>
    <row r="60" spans="2:6" ht="18" customHeight="1" thickBot="1" x14ac:dyDescent="0.55000000000000004">
      <c r="B60" s="26"/>
      <c r="C60" s="27"/>
      <c r="D60" s="28"/>
      <c r="E60" s="29"/>
      <c r="F60" s="30"/>
    </row>
    <row r="61" spans="2:6" ht="22.5" thickTop="1" x14ac:dyDescent="0.5">
      <c r="C61" s="31"/>
      <c r="D61" s="32"/>
      <c r="E61" s="33"/>
    </row>
    <row r="62" spans="2:6" x14ac:dyDescent="0.5">
      <c r="C62" s="31"/>
      <c r="D62" s="32"/>
      <c r="E62" s="33"/>
    </row>
    <row r="63" spans="2:6" x14ac:dyDescent="0.5">
      <c r="C63" s="34"/>
      <c r="D63" s="32"/>
      <c r="E63" s="34"/>
    </row>
    <row r="64" spans="2:6" x14ac:dyDescent="0.5">
      <c r="C64" s="34"/>
      <c r="D64" s="32"/>
      <c r="E64" s="34"/>
    </row>
    <row r="65" spans="3:5" x14ac:dyDescent="0.5">
      <c r="C65" s="34"/>
      <c r="D65" s="32"/>
      <c r="E65" s="34"/>
    </row>
    <row r="66" spans="3:5" x14ac:dyDescent="0.5">
      <c r="C66" s="34"/>
      <c r="D66" s="32"/>
      <c r="E66" s="34"/>
    </row>
    <row r="67" spans="3:5" x14ac:dyDescent="0.5">
      <c r="C67" s="34"/>
      <c r="D67" s="32"/>
      <c r="E67" s="34"/>
    </row>
    <row r="68" spans="3:5" x14ac:dyDescent="0.5">
      <c r="C68" s="34"/>
      <c r="D68" s="32"/>
      <c r="E68" s="34"/>
    </row>
    <row r="69" spans="3:5" x14ac:dyDescent="0.5">
      <c r="C69" s="34"/>
      <c r="D69" s="32"/>
      <c r="E69" s="34"/>
    </row>
    <row r="70" spans="3:5" x14ac:dyDescent="0.5">
      <c r="C70" s="35"/>
      <c r="E70" s="35"/>
    </row>
  </sheetData>
  <mergeCells count="2">
    <mergeCell ref="C2:E2"/>
    <mergeCell ref="C4:E4"/>
  </mergeCells>
  <hyperlinks>
    <hyperlink ref="D11" location="'أهم المصطلحات الاقتصادية'!A1" display="أ"/>
    <hyperlink ref="D13" location="جدول1!A1" display="3"/>
    <hyperlink ref="D24" location="'جدول 12 '!Print_Area" display="22"/>
    <hyperlink ref="D25" location="'جدول 13-14'!Print_Area" display="23"/>
    <hyperlink ref="D27" location="'جدول 15'!Print_Area" display="24"/>
    <hyperlink ref="D28" location="'جدول 16  '!Print_Area" display="25"/>
    <hyperlink ref="D30" location="'جدول 18'!Print_Area" display="28"/>
    <hyperlink ref="D36" location="'جدول 22'!Print_Area" display="37"/>
    <hyperlink ref="D37" location="'جدول 23'!Print_Area" display="38"/>
    <hyperlink ref="D39" location="'جدول 24'!Print_Area" display="41"/>
    <hyperlink ref="D40" location="'جدول 25'!Print_Area" display="42-43"/>
    <hyperlink ref="D41" location="'جدول 26-27'!Print_Area" display="44"/>
    <hyperlink ref="D43" location="'جدول 28'!Print_Area" display="45"/>
    <hyperlink ref="D44" location="'جدول 29  '!Print_Area" display="46"/>
    <hyperlink ref="D45" location="'جدول 30 '!Print_Area" display="47"/>
    <hyperlink ref="D46" location="'جدول 31  '!Print_Area" display="48-49"/>
    <hyperlink ref="D47" location="'جدول 32 '!Print_Area" display="50-51"/>
    <hyperlink ref="D48" location="'جدول 33 '!Print_Area" display="52-53"/>
    <hyperlink ref="D50" location="'جدول 34  '!Print_Area" display="57"/>
    <hyperlink ref="D51" location="'جدول 35  '!Print_Area" display="58"/>
    <hyperlink ref="D52" location="'جدول 36 '!Print_Area" display="59"/>
    <hyperlink ref="D53" location="'جدول 37  '!Print_Area" display="60"/>
    <hyperlink ref="D54" location="'جدول 38  '!Print_Area" display="61"/>
    <hyperlink ref="D55" location="'جدول 39  '!Print_Area" display="62"/>
    <hyperlink ref="D56" location="'جدول 40 '!Print_Area" display="63"/>
    <hyperlink ref="D57" location="'جدول 41 '!Print_Area" display="64"/>
    <hyperlink ref="D59" location="'جدول 43'!Print_Area" display="66-67"/>
    <hyperlink ref="D32" location="'جدول 19'!Print_Area" display="31"/>
    <hyperlink ref="D33" location="'جدول 20 '!Print_Area" display="32-33"/>
    <hyperlink ref="D34" location="'جدول 21 '!Print_Area" display="34"/>
    <hyperlink ref="D29" location="'جدول 17'!Print_Area" display="26-27"/>
    <hyperlink ref="D19" location="'جدول 7'!Print_Area" display="14-15"/>
    <hyperlink ref="D21" location="'جدول 9-10'!Print_Area" display="18-19"/>
    <hyperlink ref="D20" location="'جدول 8'!Print_Area" display="16-17"/>
    <hyperlink ref="D42" location="'جدول 26-27'!Print_Area" display="44"/>
    <hyperlink ref="D14" location="'جدول  2'!Print_Area" display="4-5"/>
    <hyperlink ref="D15" location="'جدول 3'!Print_Area" display="6-7"/>
    <hyperlink ref="D17" location="'جدول 5'!Print_Area" display="10-11"/>
    <hyperlink ref="D18" location="'جدول 6'!Print_Area" display="12-13"/>
    <hyperlink ref="D58" location="'جدول 42'!Print_Area" display="65"/>
    <hyperlink ref="D16" location="'جدول 4'!Print_Area" display="8-9"/>
    <hyperlink ref="D22" location="'جدول 9-10'!Print_Area" display="18-19"/>
    <hyperlink ref="D23" location="'جدول 11'!Print_Area" display="20-21"/>
    <hyperlink ref="D26" location="'جدول 13-14'!Print_Area" display="23"/>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I157"/>
  <sheetViews>
    <sheetView rightToLeft="1" view="pageBreakPreview" zoomScale="50" zoomScaleNormal="50" zoomScaleSheetLayoutView="50" workbookViewId="0">
      <selection activeCell="T16" sqref="T16"/>
    </sheetView>
  </sheetViews>
  <sheetFormatPr defaultRowHeight="21.75" x14ac:dyDescent="0.5"/>
  <cols>
    <col min="1" max="1" width="9.140625" style="47"/>
    <col min="2" max="2" width="67.28515625" style="36" customWidth="1"/>
    <col min="3" max="3" width="13.28515625" style="47" hidden="1" customWidth="1"/>
    <col min="4" max="5" width="13.7109375" style="47" hidden="1" customWidth="1"/>
    <col min="6" max="6" width="14.85546875" style="47" hidden="1" customWidth="1"/>
    <col min="7" max="7" width="15.140625" style="47" hidden="1" customWidth="1"/>
    <col min="8" max="12" width="15.7109375" style="47" hidden="1" customWidth="1"/>
    <col min="13" max="13" width="1.140625" style="47" hidden="1" customWidth="1"/>
    <col min="14" max="14" width="15.140625" style="277" hidden="1" customWidth="1"/>
    <col min="15" max="15" width="16.5703125" style="47" hidden="1" customWidth="1"/>
    <col min="16" max="22" width="15.7109375" style="47" customWidth="1"/>
    <col min="23" max="23" width="70.85546875" style="36" customWidth="1"/>
    <col min="24" max="24" width="9.140625" style="47"/>
    <col min="25" max="25" width="11.85546875" style="47" bestFit="1" customWidth="1"/>
    <col min="26" max="16384" width="9.140625" style="47"/>
  </cols>
  <sheetData>
    <row r="2" spans="2:35" s="75" customFormat="1" ht="19.5" customHeight="1" x14ac:dyDescent="0.65">
      <c r="B2" s="74"/>
      <c r="C2" s="74"/>
      <c r="D2" s="74"/>
      <c r="E2" s="74"/>
      <c r="F2" s="74"/>
      <c r="G2" s="74"/>
      <c r="H2" s="74"/>
      <c r="I2" s="74"/>
      <c r="J2" s="74"/>
      <c r="K2" s="74"/>
      <c r="L2" s="74"/>
      <c r="M2" s="74"/>
      <c r="N2" s="276"/>
      <c r="O2" s="74"/>
      <c r="P2" s="74"/>
      <c r="Q2" s="74"/>
      <c r="R2" s="74"/>
      <c r="S2" s="74"/>
      <c r="T2" s="74"/>
      <c r="U2" s="74"/>
      <c r="V2" s="74"/>
      <c r="W2" s="74"/>
      <c r="X2" s="74"/>
      <c r="Y2" s="74"/>
      <c r="Z2" s="74"/>
      <c r="AA2" s="74"/>
      <c r="AB2" s="74"/>
      <c r="AC2" s="74"/>
      <c r="AD2" s="74"/>
      <c r="AE2" s="74"/>
      <c r="AF2" s="74"/>
      <c r="AG2" s="74"/>
      <c r="AH2" s="74"/>
      <c r="AI2" s="74"/>
    </row>
    <row r="3" spans="2:35" s="1478" customFormat="1" ht="36.75" x14ac:dyDescent="0.85">
      <c r="B3" s="1749" t="s">
        <v>1131</v>
      </c>
      <c r="C3" s="1749"/>
      <c r="D3" s="1749"/>
      <c r="E3" s="1749"/>
      <c r="F3" s="1749"/>
      <c r="G3" s="1749"/>
      <c r="H3" s="1749"/>
      <c r="I3" s="1749"/>
      <c r="J3" s="1749"/>
      <c r="K3" s="1749"/>
      <c r="L3" s="1749"/>
      <c r="M3" s="1749"/>
      <c r="N3" s="1749"/>
      <c r="O3" s="1749"/>
      <c r="P3" s="1749"/>
      <c r="Q3" s="1749"/>
      <c r="R3" s="1749"/>
      <c r="S3" s="1749"/>
      <c r="T3" s="1749"/>
      <c r="U3" s="1749"/>
      <c r="V3" s="1749"/>
      <c r="W3" s="1749"/>
    </row>
    <row r="4" spans="2:35" s="1478" customFormat="1" ht="12.75" customHeight="1" x14ac:dyDescent="0.85">
      <c r="N4" s="390"/>
    </row>
    <row r="5" spans="2:35" s="1478" customFormat="1" ht="36.75" x14ac:dyDescent="0.85">
      <c r="B5" s="1749" t="s">
        <v>1132</v>
      </c>
      <c r="C5" s="1749"/>
      <c r="D5" s="1749"/>
      <c r="E5" s="1749"/>
      <c r="F5" s="1749"/>
      <c r="G5" s="1749"/>
      <c r="H5" s="1750"/>
      <c r="I5" s="1750"/>
      <c r="J5" s="1750"/>
      <c r="K5" s="1750"/>
      <c r="L5" s="1750"/>
      <c r="M5" s="1750"/>
      <c r="N5" s="1750"/>
      <c r="O5" s="1750"/>
      <c r="P5" s="1750"/>
      <c r="Q5" s="1750"/>
      <c r="R5" s="1750"/>
      <c r="S5" s="1750"/>
      <c r="T5" s="1750"/>
      <c r="U5" s="1750"/>
      <c r="V5" s="1750"/>
      <c r="W5" s="1750"/>
    </row>
    <row r="6" spans="2:35" s="75" customFormat="1" ht="19.5" customHeight="1" x14ac:dyDescent="0.65">
      <c r="B6" s="74"/>
      <c r="C6" s="74"/>
      <c r="D6" s="74"/>
      <c r="E6" s="74"/>
      <c r="F6" s="74"/>
      <c r="G6" s="74"/>
      <c r="H6" s="74"/>
      <c r="I6" s="74"/>
      <c r="J6" s="74"/>
      <c r="K6" s="74"/>
      <c r="L6" s="74"/>
      <c r="M6" s="74"/>
      <c r="N6" s="276"/>
      <c r="O6" s="74"/>
      <c r="P6" s="74"/>
      <c r="Q6" s="74"/>
      <c r="R6" s="74"/>
      <c r="S6" s="74"/>
      <c r="T6" s="74"/>
      <c r="U6" s="74"/>
      <c r="V6" s="74"/>
      <c r="W6" s="74"/>
      <c r="X6" s="74"/>
      <c r="Y6" s="74"/>
      <c r="Z6" s="74"/>
      <c r="AA6" s="74"/>
      <c r="AB6" s="74"/>
      <c r="AC6" s="74"/>
      <c r="AD6" s="74"/>
      <c r="AE6" s="74"/>
      <c r="AF6" s="74"/>
      <c r="AG6" s="74"/>
      <c r="AH6" s="74"/>
      <c r="AI6" s="74"/>
    </row>
    <row r="7" spans="2:35" s="104" customFormat="1" ht="15" customHeight="1" x14ac:dyDescent="0.45">
      <c r="B7" s="97"/>
      <c r="N7" s="108"/>
      <c r="W7" s="99"/>
    </row>
    <row r="8" spans="2:35" s="75" customFormat="1" ht="15" customHeight="1" thickBot="1" x14ac:dyDescent="0.7">
      <c r="B8" s="74"/>
      <c r="C8" s="74"/>
      <c r="D8" s="74"/>
      <c r="E8" s="74"/>
      <c r="F8" s="74"/>
      <c r="G8" s="74"/>
      <c r="H8" s="74"/>
      <c r="I8" s="74"/>
      <c r="J8" s="74"/>
      <c r="K8" s="74"/>
      <c r="L8" s="74"/>
      <c r="M8" s="74"/>
      <c r="N8" s="276"/>
      <c r="O8" s="74"/>
      <c r="P8" s="74"/>
      <c r="Q8" s="74"/>
      <c r="R8" s="74"/>
      <c r="S8" s="74"/>
      <c r="T8" s="74"/>
      <c r="U8" s="74"/>
      <c r="V8" s="74"/>
      <c r="W8" s="74"/>
      <c r="X8" s="74"/>
      <c r="Y8" s="74"/>
      <c r="Z8" s="74"/>
      <c r="AA8" s="74"/>
      <c r="AB8" s="74"/>
      <c r="AC8" s="74"/>
      <c r="AD8" s="74"/>
      <c r="AE8" s="74"/>
      <c r="AF8" s="74"/>
      <c r="AG8" s="74"/>
      <c r="AH8" s="74"/>
      <c r="AI8" s="74"/>
    </row>
    <row r="9" spans="2:35" s="1479" customFormat="1" ht="22.5" customHeight="1" thickTop="1" x14ac:dyDescent="0.7">
      <c r="B9" s="1746" t="s">
        <v>883</v>
      </c>
      <c r="C9" s="1736">
        <v>2002</v>
      </c>
      <c r="D9" s="1736">
        <v>2003</v>
      </c>
      <c r="E9" s="1736">
        <v>2004</v>
      </c>
      <c r="F9" s="1736">
        <v>2005</v>
      </c>
      <c r="G9" s="1736">
        <v>2006</v>
      </c>
      <c r="H9" s="1736">
        <v>2007</v>
      </c>
      <c r="I9" s="1736">
        <v>2008</v>
      </c>
      <c r="J9" s="1736">
        <v>2009</v>
      </c>
      <c r="K9" s="1736">
        <v>2010</v>
      </c>
      <c r="L9" s="1736">
        <v>2011</v>
      </c>
      <c r="M9" s="331"/>
      <c r="N9" s="1754" t="s">
        <v>1605</v>
      </c>
      <c r="O9" s="1736">
        <v>2012</v>
      </c>
      <c r="P9" s="1736">
        <v>2013</v>
      </c>
      <c r="Q9" s="1736">
        <v>2014</v>
      </c>
      <c r="R9" s="1736">
        <v>2015</v>
      </c>
      <c r="S9" s="1736">
        <v>2016</v>
      </c>
      <c r="T9" s="1736" t="s">
        <v>1574</v>
      </c>
      <c r="U9" s="1736" t="s">
        <v>1586</v>
      </c>
      <c r="V9" s="1359" t="s">
        <v>1619</v>
      </c>
      <c r="W9" s="1743" t="s">
        <v>882</v>
      </c>
    </row>
    <row r="10" spans="2:35" s="254" customFormat="1" ht="18.75" customHeight="1" x14ac:dyDescent="0.7">
      <c r="B10" s="1747"/>
      <c r="C10" s="1737"/>
      <c r="D10" s="1737"/>
      <c r="E10" s="1737"/>
      <c r="F10" s="1737"/>
      <c r="G10" s="1737"/>
      <c r="H10" s="1737"/>
      <c r="I10" s="1737"/>
      <c r="J10" s="1737"/>
      <c r="K10" s="1737"/>
      <c r="L10" s="1737"/>
      <c r="M10" s="332"/>
      <c r="N10" s="1755"/>
      <c r="O10" s="1737"/>
      <c r="P10" s="1737"/>
      <c r="Q10" s="1737"/>
      <c r="R10" s="1737"/>
      <c r="S10" s="1737"/>
      <c r="T10" s="1737"/>
      <c r="U10" s="1737"/>
      <c r="V10" s="1473" t="s">
        <v>375</v>
      </c>
      <c r="W10" s="1744"/>
    </row>
    <row r="11" spans="2:35" s="334" customFormat="1" ht="18.75" customHeight="1" x14ac:dyDescent="0.7">
      <c r="B11" s="1747"/>
      <c r="C11" s="1737"/>
      <c r="D11" s="1737"/>
      <c r="E11" s="1737"/>
      <c r="F11" s="1737"/>
      <c r="G11" s="1737"/>
      <c r="H11" s="1737"/>
      <c r="I11" s="1737"/>
      <c r="J11" s="1737"/>
      <c r="K11" s="1737"/>
      <c r="L11" s="1753"/>
      <c r="M11" s="333"/>
      <c r="N11" s="1756"/>
      <c r="O11" s="1753"/>
      <c r="P11" s="1738"/>
      <c r="Q11" s="1738"/>
      <c r="R11" s="1738"/>
      <c r="S11" s="1738"/>
      <c r="T11" s="1738"/>
      <c r="U11" s="1738"/>
      <c r="V11" s="1474" t="s">
        <v>151</v>
      </c>
      <c r="W11" s="1744"/>
    </row>
    <row r="12" spans="2:35" s="334" customFormat="1" ht="9" customHeight="1" x14ac:dyDescent="0.7">
      <c r="B12" s="368"/>
      <c r="C12" s="369"/>
      <c r="D12" s="369"/>
      <c r="E12" s="369"/>
      <c r="F12" s="369"/>
      <c r="G12" s="369"/>
      <c r="H12" s="369"/>
      <c r="I12" s="369"/>
      <c r="J12" s="369"/>
      <c r="K12" s="369"/>
      <c r="L12" s="370"/>
      <c r="M12" s="370"/>
      <c r="N12" s="371"/>
      <c r="O12" s="370"/>
      <c r="P12" s="370"/>
      <c r="Q12" s="370"/>
      <c r="R12" s="370"/>
      <c r="S12" s="370"/>
      <c r="T12" s="370"/>
      <c r="U12" s="370"/>
      <c r="V12" s="370"/>
      <c r="W12" s="372"/>
    </row>
    <row r="13" spans="2:35" s="355" customFormat="1" ht="61.5" x14ac:dyDescent="0.2">
      <c r="B13" s="926" t="s">
        <v>1460</v>
      </c>
      <c r="C13" s="890"/>
      <c r="D13" s="890"/>
      <c r="E13" s="890"/>
      <c r="F13" s="890"/>
      <c r="G13" s="890"/>
      <c r="H13" s="612"/>
      <c r="I13" s="890"/>
      <c r="J13" s="890"/>
      <c r="K13" s="890"/>
      <c r="L13" s="891"/>
      <c r="M13" s="891"/>
      <c r="N13" s="892"/>
      <c r="O13" s="891"/>
      <c r="P13" s="891"/>
      <c r="Q13" s="891"/>
      <c r="R13" s="891"/>
      <c r="S13" s="891"/>
      <c r="T13" s="891"/>
      <c r="U13" s="891"/>
      <c r="V13" s="891"/>
      <c r="W13" s="374" t="s">
        <v>760</v>
      </c>
    </row>
    <row r="14" spans="2:35" s="355" customFormat="1" ht="12.75" customHeight="1" x14ac:dyDescent="0.2">
      <c r="B14" s="449"/>
      <c r="C14" s="612"/>
      <c r="D14" s="612"/>
      <c r="E14" s="612"/>
      <c r="F14" s="612"/>
      <c r="G14" s="612"/>
      <c r="H14" s="612"/>
      <c r="I14" s="612"/>
      <c r="J14" s="612"/>
      <c r="K14" s="612"/>
      <c r="L14" s="613"/>
      <c r="M14" s="613"/>
      <c r="N14" s="893"/>
      <c r="O14" s="613"/>
      <c r="P14" s="613"/>
      <c r="Q14" s="613"/>
      <c r="R14" s="613"/>
      <c r="S14" s="613"/>
      <c r="T14" s="613"/>
      <c r="U14" s="613"/>
      <c r="V14" s="613"/>
      <c r="W14" s="597"/>
    </row>
    <row r="15" spans="2:35" s="355" customFormat="1" ht="26.25" customHeight="1" x14ac:dyDescent="0.2">
      <c r="B15" s="449" t="s">
        <v>175</v>
      </c>
      <c r="C15" s="622">
        <v>78609</v>
      </c>
      <c r="D15" s="356" t="e">
        <f t="shared" ref="D15:I15" si="0">+D16+D17</f>
        <v>#REF!</v>
      </c>
      <c r="E15" s="356" t="e">
        <f t="shared" si="0"/>
        <v>#REF!</v>
      </c>
      <c r="F15" s="356" t="e">
        <f t="shared" si="0"/>
        <v>#REF!</v>
      </c>
      <c r="G15" s="361" t="e">
        <f t="shared" si="0"/>
        <v>#REF!</v>
      </c>
      <c r="H15" s="361" t="e">
        <f t="shared" si="0"/>
        <v>#REF!</v>
      </c>
      <c r="I15" s="361" t="e">
        <f t="shared" si="0"/>
        <v>#REF!</v>
      </c>
      <c r="J15" s="356" t="e">
        <f>+J16+J17</f>
        <v>#REF!</v>
      </c>
      <c r="K15" s="356" t="e">
        <f>+K16+K17</f>
        <v>#REF!</v>
      </c>
      <c r="L15" s="361" t="e">
        <f>+L16+L17</f>
        <v>#REF!</v>
      </c>
      <c r="M15" s="357"/>
      <c r="N15" s="894" t="e">
        <f t="shared" ref="N15:V15" si="1">+N16+N17</f>
        <v>#REF!</v>
      </c>
      <c r="O15" s="357" t="e">
        <f t="shared" si="1"/>
        <v>#REF!</v>
      </c>
      <c r="P15" s="895" t="e">
        <f t="shared" si="1"/>
        <v>#REF!</v>
      </c>
      <c r="Q15" s="895" t="e">
        <f t="shared" si="1"/>
        <v>#REF!</v>
      </c>
      <c r="R15" s="895" t="e">
        <f t="shared" si="1"/>
        <v>#REF!</v>
      </c>
      <c r="S15" s="895" t="e">
        <f t="shared" si="1"/>
        <v>#REF!</v>
      </c>
      <c r="T15" s="895" t="e">
        <f t="shared" si="1"/>
        <v>#REF!</v>
      </c>
      <c r="U15" s="895" t="e">
        <f t="shared" si="1"/>
        <v>#REF!</v>
      </c>
      <c r="V15" s="895" t="e">
        <f t="shared" si="1"/>
        <v>#REF!</v>
      </c>
      <c r="W15" s="597" t="s">
        <v>873</v>
      </c>
      <c r="X15" s="896"/>
      <c r="Y15" s="896"/>
      <c r="Z15" s="358"/>
      <c r="AA15" s="358"/>
      <c r="AB15" s="358"/>
      <c r="AC15" s="358"/>
      <c r="AD15" s="358"/>
      <c r="AE15" s="358"/>
      <c r="AF15" s="358"/>
      <c r="AG15" s="358"/>
      <c r="AH15" s="358"/>
    </row>
    <row r="16" spans="2:35" s="360" customFormat="1" ht="26.25" customHeight="1" x14ac:dyDescent="0.2">
      <c r="B16" s="598" t="s">
        <v>1129</v>
      </c>
      <c r="C16" s="569">
        <v>6388</v>
      </c>
      <c r="D16" s="327" t="e">
        <f>+#REF!-#REF!</f>
        <v>#REF!</v>
      </c>
      <c r="E16" s="327" t="e">
        <f>+#REF!-#REF!</f>
        <v>#REF!</v>
      </c>
      <c r="F16" s="327" t="e">
        <f>+#REF!-#REF!</f>
        <v>#REF!</v>
      </c>
      <c r="G16" s="327" t="e">
        <f>+#REF!-#REF!</f>
        <v>#REF!</v>
      </c>
      <c r="H16" s="327" t="e">
        <f>+#REF!-#REF!</f>
        <v>#REF!</v>
      </c>
      <c r="I16" s="327" t="e">
        <f>+#REF!-#REF!</f>
        <v>#REF!</v>
      </c>
      <c r="J16" s="327" t="e">
        <f>+#REF!-#REF!</f>
        <v>#REF!</v>
      </c>
      <c r="K16" s="327" t="e">
        <f>+#REF!-#REF!</f>
        <v>#REF!</v>
      </c>
      <c r="L16" s="897" t="e">
        <f>+#REF!-#REF!</f>
        <v>#REF!</v>
      </c>
      <c r="M16" s="325"/>
      <c r="N16" s="898" t="e">
        <f>+#REF!-#REF!</f>
        <v>#REF!</v>
      </c>
      <c r="O16" s="325" t="e">
        <f>+#REF!-#REF!</f>
        <v>#REF!</v>
      </c>
      <c r="P16" s="899" t="e">
        <f>+#REF!-#REF!</f>
        <v>#REF!</v>
      </c>
      <c r="Q16" s="899" t="e">
        <f>+#REF!-#REF!</f>
        <v>#REF!</v>
      </c>
      <c r="R16" s="899" t="e">
        <f>+#REF!-#REF!</f>
        <v>#REF!</v>
      </c>
      <c r="S16" s="899" t="e">
        <f>+#REF!-#REF!</f>
        <v>#REF!</v>
      </c>
      <c r="T16" s="899" t="e">
        <f>+#REF!-#REF!</f>
        <v>#REF!</v>
      </c>
      <c r="U16" s="899" t="e">
        <f>+#REF!-#REF!</f>
        <v>#REF!</v>
      </c>
      <c r="V16" s="899" t="e">
        <f>#REF!-#REF!</f>
        <v>#REF!</v>
      </c>
      <c r="W16" s="599" t="s">
        <v>1130</v>
      </c>
      <c r="X16" s="896"/>
      <c r="Y16" s="896"/>
      <c r="Z16" s="358"/>
      <c r="AA16" s="358"/>
      <c r="AB16" s="358"/>
      <c r="AC16" s="358"/>
      <c r="AD16" s="358"/>
      <c r="AE16" s="358"/>
      <c r="AF16" s="358"/>
      <c r="AG16" s="358"/>
      <c r="AH16" s="358"/>
    </row>
    <row r="17" spans="2:34" s="360" customFormat="1" ht="26.25" customHeight="1" x14ac:dyDescent="0.2">
      <c r="B17" s="598" t="s">
        <v>1493</v>
      </c>
      <c r="C17" s="569">
        <v>72221</v>
      </c>
      <c r="D17" s="327" t="e">
        <f>+#REF!-#REF!</f>
        <v>#REF!</v>
      </c>
      <c r="E17" s="327" t="e">
        <f>+#REF!-#REF!</f>
        <v>#REF!</v>
      </c>
      <c r="F17" s="897" t="e">
        <f>+#REF!-#REF!</f>
        <v>#REF!</v>
      </c>
      <c r="G17" s="897" t="e">
        <f>+#REF!-#REF!</f>
        <v>#REF!</v>
      </c>
      <c r="H17" s="897" t="e">
        <f>+#REF!-#REF!</f>
        <v>#REF!</v>
      </c>
      <c r="I17" s="897" t="e">
        <f>+#REF!-#REF!</f>
        <v>#REF!</v>
      </c>
      <c r="J17" s="327" t="e">
        <f>+#REF!-#REF!</f>
        <v>#REF!</v>
      </c>
      <c r="K17" s="327" t="e">
        <f>+#REF!-#REF!</f>
        <v>#REF!</v>
      </c>
      <c r="L17" s="897" t="e">
        <f>+#REF!-#REF!</f>
        <v>#REF!</v>
      </c>
      <c r="M17" s="900"/>
      <c r="N17" s="901" t="e">
        <f>+#REF!-#REF!</f>
        <v>#REF!</v>
      </c>
      <c r="O17" s="325" t="e">
        <f>+#REF!-#REF!</f>
        <v>#REF!</v>
      </c>
      <c r="P17" s="899" t="e">
        <f>+#REF!-#REF!</f>
        <v>#REF!</v>
      </c>
      <c r="Q17" s="899" t="e">
        <f>+#REF!-#REF!</f>
        <v>#REF!</v>
      </c>
      <c r="R17" s="899" t="e">
        <f>+#REF!-#REF!</f>
        <v>#REF!</v>
      </c>
      <c r="S17" s="899" t="e">
        <f>+#REF!-#REF!</f>
        <v>#REF!</v>
      </c>
      <c r="T17" s="899" t="e">
        <f>+#REF!-#REF!</f>
        <v>#REF!</v>
      </c>
      <c r="U17" s="899" t="e">
        <f>+#REF!-#REF!</f>
        <v>#REF!</v>
      </c>
      <c r="V17" s="899" t="e">
        <f>+#REF!-#REF!</f>
        <v>#REF!</v>
      </c>
      <c r="W17" s="599" t="s">
        <v>875</v>
      </c>
      <c r="X17" s="896"/>
      <c r="Y17" s="896"/>
      <c r="Z17" s="358"/>
      <c r="AA17" s="358"/>
      <c r="AB17" s="358"/>
      <c r="AC17" s="358"/>
      <c r="AD17" s="358"/>
      <c r="AE17" s="358"/>
      <c r="AF17" s="358"/>
      <c r="AG17" s="358"/>
      <c r="AH17" s="358"/>
    </row>
    <row r="18" spans="2:34" s="355" customFormat="1" ht="26.25" customHeight="1" x14ac:dyDescent="0.2">
      <c r="B18" s="449" t="s">
        <v>876</v>
      </c>
      <c r="C18" s="356">
        <v>66423.900000000023</v>
      </c>
      <c r="D18" s="356" t="e">
        <f t="shared" ref="D18:J18" si="2">+D19+D20+D21+D22+D23</f>
        <v>#REF!</v>
      </c>
      <c r="E18" s="356" t="e">
        <f t="shared" si="2"/>
        <v>#REF!</v>
      </c>
      <c r="F18" s="356" t="e">
        <f t="shared" si="2"/>
        <v>#REF!</v>
      </c>
      <c r="G18" s="356" t="e">
        <f t="shared" si="2"/>
        <v>#REF!</v>
      </c>
      <c r="H18" s="356" t="e">
        <f t="shared" si="2"/>
        <v>#REF!</v>
      </c>
      <c r="I18" s="356" t="e">
        <f t="shared" si="2"/>
        <v>#REF!</v>
      </c>
      <c r="J18" s="356" t="e">
        <f t="shared" si="2"/>
        <v>#REF!</v>
      </c>
      <c r="K18" s="356" t="e">
        <f>+K19+K20+K21+K22+K23</f>
        <v>#REF!</v>
      </c>
      <c r="L18" s="361" t="e">
        <f>+L19+L20+L21+L22+L23</f>
        <v>#REF!</v>
      </c>
      <c r="M18" s="611"/>
      <c r="N18" s="902" t="e">
        <f t="shared" ref="N18:V18" si="3">+N19+N20+N21+N22+N23</f>
        <v>#REF!</v>
      </c>
      <c r="O18" s="357" t="e">
        <f t="shared" si="3"/>
        <v>#REF!</v>
      </c>
      <c r="P18" s="895" t="e">
        <f t="shared" si="3"/>
        <v>#REF!</v>
      </c>
      <c r="Q18" s="895" t="e">
        <f t="shared" si="3"/>
        <v>#REF!</v>
      </c>
      <c r="R18" s="895" t="e">
        <f t="shared" si="3"/>
        <v>#REF!</v>
      </c>
      <c r="S18" s="895" t="e">
        <f t="shared" si="3"/>
        <v>#REF!</v>
      </c>
      <c r="T18" s="895" t="e">
        <f t="shared" si="3"/>
        <v>#REF!</v>
      </c>
      <c r="U18" s="895" t="e">
        <f t="shared" si="3"/>
        <v>#REF!</v>
      </c>
      <c r="V18" s="895" t="e">
        <f t="shared" si="3"/>
        <v>#REF!</v>
      </c>
      <c r="W18" s="597" t="s">
        <v>874</v>
      </c>
      <c r="X18" s="896"/>
      <c r="Y18" s="896"/>
      <c r="Z18" s="358"/>
      <c r="AA18" s="358"/>
      <c r="AB18" s="358"/>
      <c r="AC18" s="358"/>
      <c r="AD18" s="358"/>
      <c r="AE18" s="358"/>
      <c r="AF18" s="358"/>
      <c r="AG18" s="358"/>
      <c r="AH18" s="358"/>
    </row>
    <row r="19" spans="2:34" s="360" customFormat="1" ht="26.25" customHeight="1" x14ac:dyDescent="0.2">
      <c r="B19" s="598" t="s">
        <v>1443</v>
      </c>
      <c r="C19" s="569">
        <v>35268</v>
      </c>
      <c r="D19" s="327" t="e">
        <f>+#REF!-#REF!</f>
        <v>#REF!</v>
      </c>
      <c r="E19" s="327" t="e">
        <f>+#REF!-#REF!</f>
        <v>#REF!</v>
      </c>
      <c r="F19" s="327" t="e">
        <f>+#REF!-#REF!</f>
        <v>#REF!</v>
      </c>
      <c r="G19" s="327" t="e">
        <f>+#REF!-#REF!</f>
        <v>#REF!</v>
      </c>
      <c r="H19" s="327" t="e">
        <f>+#REF!-#REF!</f>
        <v>#REF!</v>
      </c>
      <c r="I19" s="327" t="e">
        <f>+#REF!-#REF!</f>
        <v>#REF!</v>
      </c>
      <c r="J19" s="327" t="e">
        <f>+#REF!-#REF!</f>
        <v>#REF!</v>
      </c>
      <c r="K19" s="327" t="e">
        <f>+#REF!-#REF!</f>
        <v>#REF!</v>
      </c>
      <c r="L19" s="327" t="e">
        <f>+#REF!-#REF!</f>
        <v>#REF!</v>
      </c>
      <c r="M19" s="325"/>
      <c r="N19" s="898" t="e">
        <f>+#REF!-#REF!</f>
        <v>#REF!</v>
      </c>
      <c r="O19" s="325" t="e">
        <f>+#REF!-#REF!</f>
        <v>#REF!</v>
      </c>
      <c r="P19" s="899" t="e">
        <f>+#REF!-#REF!</f>
        <v>#REF!</v>
      </c>
      <c r="Q19" s="899" t="e">
        <f>+#REF!-#REF!</f>
        <v>#REF!</v>
      </c>
      <c r="R19" s="899" t="e">
        <f>+#REF!-#REF!</f>
        <v>#REF!</v>
      </c>
      <c r="S19" s="899" t="e">
        <f>+#REF!-#REF!</f>
        <v>#REF!</v>
      </c>
      <c r="T19" s="899" t="e">
        <f>+#REF!-#REF!</f>
        <v>#REF!</v>
      </c>
      <c r="U19" s="899" t="e">
        <f>+#REF!-#REF!</f>
        <v>#REF!</v>
      </c>
      <c r="V19" s="899" t="e">
        <f>+#REF!-#REF!</f>
        <v>#REF!</v>
      </c>
      <c r="W19" s="599" t="s">
        <v>1445</v>
      </c>
      <c r="X19" s="896"/>
      <c r="Y19" s="896"/>
      <c r="Z19" s="358"/>
      <c r="AA19" s="358"/>
      <c r="AB19" s="358"/>
      <c r="AC19" s="358"/>
      <c r="AD19" s="358"/>
      <c r="AE19" s="358"/>
      <c r="AF19" s="358"/>
      <c r="AG19" s="358"/>
      <c r="AH19" s="358"/>
    </row>
    <row r="20" spans="2:34" s="360" customFormat="1" ht="26.25" customHeight="1" x14ac:dyDescent="0.2">
      <c r="B20" s="598" t="s">
        <v>1284</v>
      </c>
      <c r="C20" s="569">
        <v>-29487</v>
      </c>
      <c r="D20" s="327" t="e">
        <f>+#REF!-#REF!</f>
        <v>#REF!</v>
      </c>
      <c r="E20" s="327" t="e">
        <f>+#REF!-#REF!</f>
        <v>#REF!</v>
      </c>
      <c r="F20" s="327" t="e">
        <f>+#REF!-#REF!</f>
        <v>#REF!</v>
      </c>
      <c r="G20" s="327" t="e">
        <f>+#REF!-#REF!</f>
        <v>#REF!</v>
      </c>
      <c r="H20" s="327" t="e">
        <f>+#REF!-#REF!</f>
        <v>#REF!</v>
      </c>
      <c r="I20" s="327" t="e">
        <f>+#REF!-#REF!</f>
        <v>#REF!</v>
      </c>
      <c r="J20" s="327" t="e">
        <f>+#REF!-#REF!</f>
        <v>#REF!</v>
      </c>
      <c r="K20" s="327" t="e">
        <f>+#REF!-#REF!</f>
        <v>#REF!</v>
      </c>
      <c r="L20" s="897" t="e">
        <f>+#REF!-#REF!</f>
        <v>#REF!</v>
      </c>
      <c r="M20" s="900"/>
      <c r="N20" s="901" t="e">
        <f>+#REF!-#REF!</f>
        <v>#REF!</v>
      </c>
      <c r="O20" s="325" t="e">
        <f>+#REF!-#REF!</f>
        <v>#REF!</v>
      </c>
      <c r="P20" s="899" t="e">
        <f>+#REF!-#REF!</f>
        <v>#REF!</v>
      </c>
      <c r="Q20" s="899" t="e">
        <f>+#REF!-#REF!</f>
        <v>#REF!</v>
      </c>
      <c r="R20" s="899" t="e">
        <f>+#REF!-#REF!</f>
        <v>#REF!</v>
      </c>
      <c r="S20" s="899" t="e">
        <f>+#REF!-#REF!</f>
        <v>#REF!</v>
      </c>
      <c r="T20" s="899" t="e">
        <f>+#REF!-#REF!</f>
        <v>#REF!</v>
      </c>
      <c r="U20" s="899" t="e">
        <f>+#REF!-#REF!</f>
        <v>#REF!</v>
      </c>
      <c r="V20" s="899" t="e">
        <f>+#REF!-#REF!</f>
        <v>#REF!</v>
      </c>
      <c r="W20" s="599" t="s">
        <v>1300</v>
      </c>
      <c r="X20" s="896"/>
      <c r="Y20" s="896"/>
      <c r="Z20" s="358"/>
      <c r="AA20" s="358"/>
      <c r="AB20" s="358"/>
      <c r="AC20" s="358"/>
      <c r="AD20" s="358"/>
      <c r="AE20" s="358"/>
      <c r="AF20" s="358"/>
      <c r="AG20" s="358"/>
      <c r="AH20" s="358"/>
    </row>
    <row r="21" spans="2:34" s="360" customFormat="1" ht="26.25" customHeight="1" x14ac:dyDescent="0.2">
      <c r="B21" s="598" t="s">
        <v>1446</v>
      </c>
      <c r="C21" s="569">
        <v>5198</v>
      </c>
      <c r="D21" s="327" t="e">
        <f>+#REF!-#REF!</f>
        <v>#REF!</v>
      </c>
      <c r="E21" s="327" t="e">
        <f>+#REF!-#REF!</f>
        <v>#REF!</v>
      </c>
      <c r="F21" s="327" t="e">
        <f>+#REF!-#REF!</f>
        <v>#REF!</v>
      </c>
      <c r="G21" s="327" t="e">
        <f>+#REF!-#REF!</f>
        <v>#REF!</v>
      </c>
      <c r="H21" s="327" t="e">
        <f>+#REF!-#REF!</f>
        <v>#REF!</v>
      </c>
      <c r="I21" s="327" t="e">
        <f>+#REF!-#REF!</f>
        <v>#REF!</v>
      </c>
      <c r="J21" s="327" t="e">
        <f>+#REF!-#REF!</f>
        <v>#REF!</v>
      </c>
      <c r="K21" s="327" t="e">
        <f>+#REF!-#REF!</f>
        <v>#REF!</v>
      </c>
      <c r="L21" s="327" t="e">
        <f>+#REF!-#REF!</f>
        <v>#REF!</v>
      </c>
      <c r="M21" s="325"/>
      <c r="N21" s="898" t="e">
        <f>+#REF!-#REF!</f>
        <v>#REF!</v>
      </c>
      <c r="O21" s="325" t="e">
        <f>+#REF!-#REF!</f>
        <v>#REF!</v>
      </c>
      <c r="P21" s="899" t="e">
        <f>+#REF!-#REF!</f>
        <v>#REF!</v>
      </c>
      <c r="Q21" s="899" t="e">
        <f>+#REF!-#REF!</f>
        <v>#REF!</v>
      </c>
      <c r="R21" s="899" t="e">
        <f>+#REF!-#REF!</f>
        <v>#REF!</v>
      </c>
      <c r="S21" s="899" t="e">
        <f>+#REF!-#REF!</f>
        <v>#REF!</v>
      </c>
      <c r="T21" s="899" t="e">
        <f>+#REF!-#REF!</f>
        <v>#REF!</v>
      </c>
      <c r="U21" s="899" t="e">
        <f>+#REF!-#REF!</f>
        <v>#REF!</v>
      </c>
      <c r="V21" s="899" t="e">
        <f>+#REF!-#REF!</f>
        <v>#REF!</v>
      </c>
      <c r="W21" s="599" t="s">
        <v>1449</v>
      </c>
      <c r="X21" s="896"/>
      <c r="Y21" s="896"/>
      <c r="Z21" s="358"/>
      <c r="AA21" s="358"/>
      <c r="AB21" s="358"/>
      <c r="AC21" s="358"/>
      <c r="AD21" s="358"/>
      <c r="AE21" s="358"/>
      <c r="AF21" s="358"/>
      <c r="AG21" s="358"/>
      <c r="AH21" s="358"/>
    </row>
    <row r="22" spans="2:34" s="360" customFormat="1" ht="26.25" customHeight="1" x14ac:dyDescent="0.2">
      <c r="B22" s="598" t="s">
        <v>1447</v>
      </c>
      <c r="C22" s="569">
        <v>0</v>
      </c>
      <c r="D22" s="327" t="e">
        <f>+#REF!-#REF!</f>
        <v>#REF!</v>
      </c>
      <c r="E22" s="327" t="e">
        <f>+#REF!-#REF!</f>
        <v>#REF!</v>
      </c>
      <c r="F22" s="327" t="e">
        <f>+#REF!-#REF!</f>
        <v>#REF!</v>
      </c>
      <c r="G22" s="897" t="e">
        <f>+#REF!-#REF!</f>
        <v>#REF!</v>
      </c>
      <c r="H22" s="327" t="e">
        <f>+#REF!-#REF!</f>
        <v>#REF!</v>
      </c>
      <c r="I22" s="327" t="e">
        <f>+#REF!-#REF!</f>
        <v>#REF!</v>
      </c>
      <c r="J22" s="327" t="e">
        <f>+#REF!-#REF!</f>
        <v>#REF!</v>
      </c>
      <c r="K22" s="897" t="e">
        <f>+#REF!-#REF!</f>
        <v>#REF!</v>
      </c>
      <c r="L22" s="327" t="e">
        <f>+#REF!-#REF!</f>
        <v>#REF!</v>
      </c>
      <c r="M22" s="325"/>
      <c r="N22" s="898" t="e">
        <f>+#REF!-#REF!</f>
        <v>#REF!</v>
      </c>
      <c r="O22" s="325" t="e">
        <f>+#REF!-#REF!</f>
        <v>#REF!</v>
      </c>
      <c r="P22" s="899" t="e">
        <f>+#REF!-#REF!</f>
        <v>#REF!</v>
      </c>
      <c r="Q22" s="899" t="e">
        <f>+#REF!-#REF!</f>
        <v>#REF!</v>
      </c>
      <c r="R22" s="899" t="e">
        <f>+#REF!-#REF!</f>
        <v>#REF!</v>
      </c>
      <c r="S22" s="899" t="e">
        <f>+#REF!-#REF!</f>
        <v>#REF!</v>
      </c>
      <c r="T22" s="899" t="e">
        <f>+#REF!-#REF!</f>
        <v>#REF!</v>
      </c>
      <c r="U22" s="899" t="e">
        <f>+#REF!-#REF!</f>
        <v>#REF!</v>
      </c>
      <c r="V22" s="899" t="e">
        <f>+#REF!-#REF!</f>
        <v>#REF!</v>
      </c>
      <c r="W22" s="599" t="s">
        <v>941</v>
      </c>
      <c r="X22" s="896"/>
      <c r="Y22" s="896"/>
      <c r="Z22" s="358"/>
      <c r="AA22" s="358"/>
      <c r="AB22" s="358"/>
      <c r="AC22" s="358"/>
      <c r="AD22" s="358"/>
      <c r="AE22" s="358"/>
      <c r="AF22" s="358"/>
      <c r="AG22" s="358"/>
      <c r="AH22" s="358"/>
    </row>
    <row r="23" spans="2:34" s="360" customFormat="1" ht="26.25" customHeight="1" x14ac:dyDescent="0.2">
      <c r="B23" s="598" t="s">
        <v>1444</v>
      </c>
      <c r="C23" s="569">
        <v>55444.900000000023</v>
      </c>
      <c r="D23" s="327" t="e">
        <f>+#REF!-#REF!</f>
        <v>#REF!</v>
      </c>
      <c r="E23" s="327" t="e">
        <f>+#REF!-#REF!</f>
        <v>#REF!</v>
      </c>
      <c r="F23" s="897" t="e">
        <f>+#REF!-#REF!</f>
        <v>#REF!</v>
      </c>
      <c r="G23" s="327" t="e">
        <f>+#REF!-#REF!</f>
        <v>#REF!</v>
      </c>
      <c r="H23" s="327" t="e">
        <f>+#REF!-#REF!</f>
        <v>#REF!</v>
      </c>
      <c r="I23" s="327" t="e">
        <f>+#REF!-#REF!</f>
        <v>#REF!</v>
      </c>
      <c r="J23" s="897" t="e">
        <f>+#REF!-#REF!</f>
        <v>#REF!</v>
      </c>
      <c r="K23" s="327" t="e">
        <f>+#REF!-#REF!</f>
        <v>#REF!</v>
      </c>
      <c r="L23" s="897" t="e">
        <f>+#REF!-#REF!</f>
        <v>#REF!</v>
      </c>
      <c r="M23" s="325"/>
      <c r="N23" s="901" t="e">
        <f>+#REF!-#REF!</f>
        <v>#REF!</v>
      </c>
      <c r="O23" s="325" t="e">
        <f>+#REF!-#REF!</f>
        <v>#REF!</v>
      </c>
      <c r="P23" s="899" t="e">
        <f>+#REF!-#REF!</f>
        <v>#REF!</v>
      </c>
      <c r="Q23" s="899" t="e">
        <f>+#REF!-#REF!</f>
        <v>#REF!</v>
      </c>
      <c r="R23" s="899" t="e">
        <f>+#REF!-#REF!</f>
        <v>#REF!</v>
      </c>
      <c r="S23" s="899" t="e">
        <f>+#REF!-#REF!</f>
        <v>#REF!</v>
      </c>
      <c r="T23" s="899" t="e">
        <f>+#REF!-#REF!</f>
        <v>#REF!</v>
      </c>
      <c r="U23" s="899" t="e">
        <f>+#REF!-#REF!</f>
        <v>#REF!</v>
      </c>
      <c r="V23" s="899" t="e">
        <f>+#REF!-#REF!</f>
        <v>#REF!</v>
      </c>
      <c r="W23" s="599" t="s">
        <v>1298</v>
      </c>
      <c r="X23" s="896"/>
      <c r="Y23" s="896"/>
      <c r="Z23" s="358"/>
      <c r="AA23" s="358"/>
      <c r="AB23" s="358"/>
      <c r="AC23" s="358"/>
      <c r="AD23" s="358"/>
      <c r="AE23" s="358"/>
      <c r="AF23" s="358"/>
      <c r="AG23" s="358"/>
      <c r="AH23" s="358"/>
    </row>
    <row r="24" spans="2:34" s="355" customFormat="1" ht="9" customHeight="1" x14ac:dyDescent="0.2">
      <c r="B24" s="449"/>
      <c r="C24" s="622"/>
      <c r="D24" s="356"/>
      <c r="E24" s="356"/>
      <c r="F24" s="356"/>
      <c r="G24" s="356"/>
      <c r="H24" s="356"/>
      <c r="I24" s="356"/>
      <c r="J24" s="356"/>
      <c r="K24" s="356"/>
      <c r="L24" s="356"/>
      <c r="M24" s="357"/>
      <c r="N24" s="894"/>
      <c r="O24" s="357"/>
      <c r="P24" s="895"/>
      <c r="Q24" s="895"/>
      <c r="R24" s="895"/>
      <c r="S24" s="895"/>
      <c r="T24" s="895"/>
      <c r="U24" s="895"/>
      <c r="V24" s="895"/>
      <c r="W24" s="597"/>
      <c r="X24" s="896"/>
      <c r="Y24" s="896"/>
      <c r="Z24" s="358"/>
      <c r="AA24" s="358"/>
      <c r="AB24" s="358"/>
      <c r="AC24" s="358"/>
      <c r="AD24" s="358"/>
      <c r="AE24" s="358"/>
      <c r="AF24" s="358"/>
      <c r="AG24" s="358"/>
      <c r="AH24" s="358"/>
    </row>
    <row r="25" spans="2:34" s="355" customFormat="1" ht="26.25" customHeight="1" x14ac:dyDescent="0.2">
      <c r="B25" s="449" t="s">
        <v>1039</v>
      </c>
      <c r="C25" s="622">
        <v>145032.90000000002</v>
      </c>
      <c r="D25" s="356" t="e">
        <f t="shared" ref="D25:I25" si="4">+D18+D15</f>
        <v>#REF!</v>
      </c>
      <c r="E25" s="356" t="e">
        <f t="shared" si="4"/>
        <v>#REF!</v>
      </c>
      <c r="F25" s="356" t="e">
        <f t="shared" si="4"/>
        <v>#REF!</v>
      </c>
      <c r="G25" s="356" t="e">
        <f t="shared" si="4"/>
        <v>#REF!</v>
      </c>
      <c r="H25" s="356" t="e">
        <f t="shared" si="4"/>
        <v>#REF!</v>
      </c>
      <c r="I25" s="356" t="e">
        <f t="shared" si="4"/>
        <v>#REF!</v>
      </c>
      <c r="J25" s="356" t="e">
        <f>+J18+J15</f>
        <v>#REF!</v>
      </c>
      <c r="K25" s="356" t="e">
        <f>+K18+K15</f>
        <v>#REF!</v>
      </c>
      <c r="L25" s="361" t="e">
        <f>+L18+L15</f>
        <v>#REF!</v>
      </c>
      <c r="M25" s="357"/>
      <c r="N25" s="902" t="e">
        <f t="shared" ref="N25:V25" si="5">+N18+N15</f>
        <v>#REF!</v>
      </c>
      <c r="O25" s="357" t="e">
        <f t="shared" si="5"/>
        <v>#REF!</v>
      </c>
      <c r="P25" s="895" t="e">
        <f t="shared" si="5"/>
        <v>#REF!</v>
      </c>
      <c r="Q25" s="895" t="e">
        <f t="shared" si="5"/>
        <v>#REF!</v>
      </c>
      <c r="R25" s="895" t="e">
        <f t="shared" si="5"/>
        <v>#REF!</v>
      </c>
      <c r="S25" s="895" t="e">
        <f t="shared" si="5"/>
        <v>#REF!</v>
      </c>
      <c r="T25" s="895" t="e">
        <f t="shared" si="5"/>
        <v>#REF!</v>
      </c>
      <c r="U25" s="895" t="e">
        <f t="shared" si="5"/>
        <v>#REF!</v>
      </c>
      <c r="V25" s="895" t="e">
        <f t="shared" si="5"/>
        <v>#REF!</v>
      </c>
      <c r="W25" s="597" t="s">
        <v>287</v>
      </c>
      <c r="X25" s="896"/>
      <c r="Y25" s="896"/>
      <c r="Z25" s="358"/>
      <c r="AA25" s="358"/>
      <c r="AB25" s="358"/>
      <c r="AC25" s="358"/>
      <c r="AD25" s="358"/>
      <c r="AE25" s="358"/>
      <c r="AF25" s="358"/>
      <c r="AG25" s="358"/>
      <c r="AH25" s="358"/>
    </row>
    <row r="26" spans="2:34" s="355" customFormat="1" ht="9" customHeight="1" x14ac:dyDescent="0.2">
      <c r="B26" s="449"/>
      <c r="C26" s="622"/>
      <c r="D26" s="356"/>
      <c r="E26" s="356"/>
      <c r="F26" s="356"/>
      <c r="G26" s="356"/>
      <c r="H26" s="356"/>
      <c r="I26" s="356"/>
      <c r="J26" s="356"/>
      <c r="K26" s="356"/>
      <c r="L26" s="356"/>
      <c r="M26" s="357"/>
      <c r="N26" s="894"/>
      <c r="O26" s="357"/>
      <c r="P26" s="895"/>
      <c r="Q26" s="895"/>
      <c r="R26" s="895"/>
      <c r="S26" s="895"/>
      <c r="T26" s="895"/>
      <c r="U26" s="895"/>
      <c r="V26" s="895"/>
      <c r="W26" s="597"/>
      <c r="X26" s="896"/>
      <c r="Y26" s="896"/>
      <c r="Z26" s="358"/>
      <c r="AA26" s="358"/>
      <c r="AB26" s="358"/>
      <c r="AC26" s="358"/>
      <c r="AD26" s="358"/>
      <c r="AE26" s="358"/>
      <c r="AF26" s="358"/>
      <c r="AG26" s="358"/>
      <c r="AH26" s="358"/>
    </row>
    <row r="27" spans="2:34" s="355" customFormat="1" ht="26.25" customHeight="1" x14ac:dyDescent="0.2">
      <c r="B27" s="449" t="s">
        <v>947</v>
      </c>
      <c r="C27" s="622">
        <v>83090.799999999988</v>
      </c>
      <c r="D27" s="356" t="e">
        <f t="shared" ref="D27:I27" si="6">+D28+D29</f>
        <v>#REF!</v>
      </c>
      <c r="E27" s="356" t="e">
        <f t="shared" si="6"/>
        <v>#REF!</v>
      </c>
      <c r="F27" s="356" t="e">
        <f t="shared" si="6"/>
        <v>#REF!</v>
      </c>
      <c r="G27" s="361" t="e">
        <f t="shared" si="6"/>
        <v>#REF!</v>
      </c>
      <c r="H27" s="356" t="e">
        <f t="shared" si="6"/>
        <v>#REF!</v>
      </c>
      <c r="I27" s="356" t="e">
        <f t="shared" si="6"/>
        <v>#REF!</v>
      </c>
      <c r="J27" s="356" t="e">
        <f>+J28+J29</f>
        <v>#REF!</v>
      </c>
      <c r="K27" s="356" t="e">
        <f>+K28+K29</f>
        <v>#REF!</v>
      </c>
      <c r="L27" s="361" t="e">
        <f>+L28+L29</f>
        <v>#REF!</v>
      </c>
      <c r="M27" s="357"/>
      <c r="N27" s="902" t="e">
        <f t="shared" ref="N27:V27" si="7">+N28+N29</f>
        <v>#REF!</v>
      </c>
      <c r="O27" s="357" t="e">
        <f t="shared" si="7"/>
        <v>#REF!</v>
      </c>
      <c r="P27" s="895" t="e">
        <f t="shared" si="7"/>
        <v>#REF!</v>
      </c>
      <c r="Q27" s="895" t="e">
        <f t="shared" si="7"/>
        <v>#REF!</v>
      </c>
      <c r="R27" s="895" t="e">
        <f t="shared" si="7"/>
        <v>#REF!</v>
      </c>
      <c r="S27" s="895" t="e">
        <f t="shared" si="7"/>
        <v>#REF!</v>
      </c>
      <c r="T27" s="895" t="e">
        <f t="shared" si="7"/>
        <v>#REF!</v>
      </c>
      <c r="U27" s="895" t="e">
        <f t="shared" si="7"/>
        <v>#REF!</v>
      </c>
      <c r="V27" s="895" t="e">
        <f t="shared" si="7"/>
        <v>#REF!</v>
      </c>
      <c r="W27" s="597" t="s">
        <v>827</v>
      </c>
      <c r="X27" s="896"/>
      <c r="Y27" s="896"/>
      <c r="Z27" s="358"/>
      <c r="AA27" s="358"/>
      <c r="AB27" s="358"/>
      <c r="AC27" s="358"/>
      <c r="AD27" s="358"/>
      <c r="AE27" s="358"/>
      <c r="AF27" s="358"/>
      <c r="AG27" s="358"/>
      <c r="AH27" s="358"/>
    </row>
    <row r="28" spans="2:34" s="360" customFormat="1" ht="26.25" customHeight="1" x14ac:dyDescent="0.2">
      <c r="B28" s="598" t="s">
        <v>1470</v>
      </c>
      <c r="C28" s="569">
        <v>29080</v>
      </c>
      <c r="D28" s="327" t="e">
        <f>#REF!-#REF!</f>
        <v>#REF!</v>
      </c>
      <c r="E28" s="327" t="e">
        <f>#REF!-#REF!</f>
        <v>#REF!</v>
      </c>
      <c r="F28" s="327" t="e">
        <f>#REF!-#REF!</f>
        <v>#REF!</v>
      </c>
      <c r="G28" s="327" t="e">
        <f>#REF!-#REF!</f>
        <v>#REF!</v>
      </c>
      <c r="H28" s="327" t="e">
        <f>#REF!-#REF!</f>
        <v>#REF!</v>
      </c>
      <c r="I28" s="327" t="e">
        <f>#REF!-#REF!</f>
        <v>#REF!</v>
      </c>
      <c r="J28" s="327" t="e">
        <f>#REF!-#REF!</f>
        <v>#REF!</v>
      </c>
      <c r="K28" s="327" t="e">
        <f>#REF!-#REF!</f>
        <v>#REF!</v>
      </c>
      <c r="L28" s="327" t="e">
        <f>#REF!-#REF!</f>
        <v>#REF!</v>
      </c>
      <c r="M28" s="325"/>
      <c r="N28" s="898" t="e">
        <f>#REF!-#REF!</f>
        <v>#REF!</v>
      </c>
      <c r="O28" s="325" t="e">
        <f>#REF!-#REF!</f>
        <v>#REF!</v>
      </c>
      <c r="P28" s="899" t="e">
        <f>#REF!-#REF!</f>
        <v>#REF!</v>
      </c>
      <c r="Q28" s="899" t="e">
        <f>#REF!-#REF!</f>
        <v>#REF!</v>
      </c>
      <c r="R28" s="899" t="e">
        <f>#REF!-#REF!</f>
        <v>#REF!</v>
      </c>
      <c r="S28" s="899" t="e">
        <f>#REF!-#REF!</f>
        <v>#REF!</v>
      </c>
      <c r="T28" s="899" t="e">
        <f>#REF!-#REF!</f>
        <v>#REF!</v>
      </c>
      <c r="U28" s="899" t="e">
        <f>#REF!-#REF!</f>
        <v>#REF!</v>
      </c>
      <c r="V28" s="899" t="e">
        <f>#REF!-#REF!</f>
        <v>#REF!</v>
      </c>
      <c r="W28" s="599" t="s">
        <v>1471</v>
      </c>
      <c r="X28" s="896"/>
      <c r="Y28" s="896"/>
      <c r="Z28" s="358"/>
      <c r="AA28" s="358"/>
      <c r="AB28" s="358"/>
      <c r="AC28" s="358"/>
      <c r="AD28" s="358"/>
      <c r="AE28" s="358"/>
      <c r="AF28" s="358"/>
      <c r="AG28" s="358"/>
      <c r="AH28" s="358"/>
    </row>
    <row r="29" spans="2:34" s="360" customFormat="1" ht="26.25" customHeight="1" x14ac:dyDescent="0.2">
      <c r="B29" s="598" t="s">
        <v>930</v>
      </c>
      <c r="C29" s="569">
        <v>54010.799999999988</v>
      </c>
      <c r="D29" s="327" t="e">
        <f>+#REF!-#REF!</f>
        <v>#REF!</v>
      </c>
      <c r="E29" s="327" t="e">
        <f>+#REF!-#REF!</f>
        <v>#REF!</v>
      </c>
      <c r="F29" s="327" t="e">
        <f>+#REF!-#REF!</f>
        <v>#REF!</v>
      </c>
      <c r="G29" s="897" t="e">
        <f>+#REF!-#REF!</f>
        <v>#REF!</v>
      </c>
      <c r="H29" s="327" t="e">
        <f>+#REF!-#REF!</f>
        <v>#REF!</v>
      </c>
      <c r="I29" s="327" t="e">
        <f>+#REF!-#REF!</f>
        <v>#REF!</v>
      </c>
      <c r="J29" s="327" t="e">
        <f>+#REF!-#REF!</f>
        <v>#REF!</v>
      </c>
      <c r="K29" s="327" t="e">
        <f>+#REF!-#REF!</f>
        <v>#REF!</v>
      </c>
      <c r="L29" s="897" t="e">
        <f>+#REF!-#REF!</f>
        <v>#REF!</v>
      </c>
      <c r="M29" s="325"/>
      <c r="N29" s="901" t="e">
        <f>+#REF!-#REF!</f>
        <v>#REF!</v>
      </c>
      <c r="O29" s="325" t="e">
        <f>+#REF!-#REF!</f>
        <v>#REF!</v>
      </c>
      <c r="P29" s="899" t="e">
        <f>+#REF!-#REF!</f>
        <v>#REF!</v>
      </c>
      <c r="Q29" s="899" t="e">
        <f>+#REF!-#REF!</f>
        <v>#REF!</v>
      </c>
      <c r="R29" s="899" t="e">
        <f>+#REF!-#REF!</f>
        <v>#REF!</v>
      </c>
      <c r="S29" s="899" t="e">
        <f>+#REF!-#REF!</f>
        <v>#REF!</v>
      </c>
      <c r="T29" s="899" t="e">
        <f>+#REF!-#REF!</f>
        <v>#REF!</v>
      </c>
      <c r="U29" s="899" t="e">
        <f>+#REF!-#REF!</f>
        <v>#REF!</v>
      </c>
      <c r="V29" s="899" t="e">
        <f>+#REF!-#REF!</f>
        <v>#REF!</v>
      </c>
      <c r="W29" s="599" t="s">
        <v>1448</v>
      </c>
      <c r="X29" s="896"/>
      <c r="Y29" s="896"/>
      <c r="Z29" s="358"/>
      <c r="AA29" s="358"/>
      <c r="AB29" s="358"/>
      <c r="AC29" s="358"/>
      <c r="AD29" s="358"/>
      <c r="AE29" s="358"/>
      <c r="AF29" s="358"/>
      <c r="AG29" s="358"/>
      <c r="AH29" s="358"/>
    </row>
    <row r="30" spans="2:34" s="355" customFormat="1" ht="26.25" customHeight="1" x14ac:dyDescent="0.2">
      <c r="B30" s="449" t="s">
        <v>772</v>
      </c>
      <c r="C30" s="622">
        <v>61943</v>
      </c>
      <c r="D30" s="356" t="e">
        <f t="shared" ref="D30:J30" si="8">+D31+D32+D33+D34</f>
        <v>#REF!</v>
      </c>
      <c r="E30" s="356" t="e">
        <f t="shared" si="8"/>
        <v>#REF!</v>
      </c>
      <c r="F30" s="356" t="e">
        <f t="shared" si="8"/>
        <v>#REF!</v>
      </c>
      <c r="G30" s="356" t="e">
        <f t="shared" si="8"/>
        <v>#REF!</v>
      </c>
      <c r="H30" s="356" t="e">
        <f t="shared" si="8"/>
        <v>#REF!</v>
      </c>
      <c r="I30" s="356" t="e">
        <f t="shared" si="8"/>
        <v>#REF!</v>
      </c>
      <c r="J30" s="356" t="e">
        <f t="shared" si="8"/>
        <v>#REF!</v>
      </c>
      <c r="K30" s="356" t="e">
        <f>+K31+K32+K33+K34</f>
        <v>#REF!</v>
      </c>
      <c r="L30" s="361" t="e">
        <f>+L31+L32+L33+L34</f>
        <v>#REF!</v>
      </c>
      <c r="M30" s="357"/>
      <c r="N30" s="902" t="e">
        <f t="shared" ref="N30:V30" si="9">+N31+N32+N33+N34</f>
        <v>#REF!</v>
      </c>
      <c r="O30" s="357" t="e">
        <f t="shared" si="9"/>
        <v>#REF!</v>
      </c>
      <c r="P30" s="895" t="e">
        <f t="shared" si="9"/>
        <v>#REF!</v>
      </c>
      <c r="Q30" s="895" t="e">
        <f t="shared" si="9"/>
        <v>#REF!</v>
      </c>
      <c r="R30" s="895" t="e">
        <f t="shared" si="9"/>
        <v>#REF!</v>
      </c>
      <c r="S30" s="895" t="e">
        <f t="shared" si="9"/>
        <v>#REF!</v>
      </c>
      <c r="T30" s="895" t="e">
        <f t="shared" si="9"/>
        <v>#REF!</v>
      </c>
      <c r="U30" s="895" t="e">
        <f t="shared" si="9"/>
        <v>#REF!</v>
      </c>
      <c r="V30" s="895" t="e">
        <f t="shared" si="9"/>
        <v>#REF!</v>
      </c>
      <c r="W30" s="597" t="s">
        <v>262</v>
      </c>
      <c r="X30" s="896"/>
      <c r="Y30" s="896"/>
      <c r="Z30" s="358"/>
      <c r="AA30" s="358"/>
      <c r="AB30" s="358"/>
      <c r="AC30" s="358"/>
      <c r="AD30" s="358"/>
      <c r="AE30" s="358"/>
      <c r="AF30" s="358"/>
      <c r="AG30" s="358"/>
      <c r="AH30" s="358"/>
    </row>
    <row r="31" spans="2:34" s="355" customFormat="1" ht="26.25" customHeight="1" x14ac:dyDescent="0.2">
      <c r="B31" s="598" t="s">
        <v>1194</v>
      </c>
      <c r="C31" s="569">
        <v>-674</v>
      </c>
      <c r="D31" s="327" t="e">
        <f>+#REF!-#REF!</f>
        <v>#REF!</v>
      </c>
      <c r="E31" s="327" t="e">
        <f>+#REF!-#REF!</f>
        <v>#REF!</v>
      </c>
      <c r="F31" s="327" t="e">
        <f>+#REF!-#REF!</f>
        <v>#REF!</v>
      </c>
      <c r="G31" s="327" t="e">
        <f>+#REF!-#REF!</f>
        <v>#REF!</v>
      </c>
      <c r="H31" s="327" t="e">
        <f>+#REF!-#REF!</f>
        <v>#REF!</v>
      </c>
      <c r="I31" s="327" t="e">
        <f>+#REF!-#REF!</f>
        <v>#REF!</v>
      </c>
      <c r="J31" s="327" t="e">
        <f>+#REF!-#REF!</f>
        <v>#REF!</v>
      </c>
      <c r="K31" s="327" t="e">
        <f>+#REF!-#REF!</f>
        <v>#REF!</v>
      </c>
      <c r="L31" s="897" t="e">
        <f>+#REF!-#REF!</f>
        <v>#REF!</v>
      </c>
      <c r="M31" s="325"/>
      <c r="N31" s="901" t="e">
        <f>+#REF!-#REF!</f>
        <v>#REF!</v>
      </c>
      <c r="O31" s="325" t="e">
        <f>+#REF!-#REF!</f>
        <v>#REF!</v>
      </c>
      <c r="P31" s="899" t="e">
        <f>+#REF!-#REF!</f>
        <v>#REF!</v>
      </c>
      <c r="Q31" s="899" t="e">
        <f>+#REF!-#REF!</f>
        <v>#REF!</v>
      </c>
      <c r="R31" s="899" t="e">
        <f>+#REF!-#REF!</f>
        <v>#REF!</v>
      </c>
      <c r="S31" s="899" t="e">
        <f>+#REF!-#REF!</f>
        <v>#REF!</v>
      </c>
      <c r="T31" s="899" t="e">
        <f>+#REF!-#REF!</f>
        <v>#REF!</v>
      </c>
      <c r="U31" s="899" t="e">
        <f>+#REF!-#REF!</f>
        <v>#REF!</v>
      </c>
      <c r="V31" s="899" t="e">
        <f>+#REF!-#REF!</f>
        <v>#REF!</v>
      </c>
      <c r="W31" s="599" t="s">
        <v>1450</v>
      </c>
      <c r="X31" s="896"/>
      <c r="Y31" s="896"/>
      <c r="Z31" s="358"/>
      <c r="AA31" s="358"/>
      <c r="AB31" s="358"/>
      <c r="AC31" s="358"/>
      <c r="AD31" s="358"/>
      <c r="AE31" s="358"/>
      <c r="AF31" s="358"/>
      <c r="AG31" s="358"/>
      <c r="AH31" s="358"/>
    </row>
    <row r="32" spans="2:34" s="355" customFormat="1" ht="26.25" customHeight="1" x14ac:dyDescent="0.2">
      <c r="B32" s="598" t="s">
        <v>1195</v>
      </c>
      <c r="C32" s="569">
        <v>45385</v>
      </c>
      <c r="D32" s="327" t="e">
        <f>#REF!-#REF!</f>
        <v>#REF!</v>
      </c>
      <c r="E32" s="327" t="e">
        <f>#REF!-#REF!</f>
        <v>#REF!</v>
      </c>
      <c r="F32" s="897" t="e">
        <f>#REF!-#REF!</f>
        <v>#REF!</v>
      </c>
      <c r="G32" s="897" t="e">
        <f>#REF!-#REF!</f>
        <v>#REF!</v>
      </c>
      <c r="H32" s="897" t="e">
        <f>#REF!-#REF!</f>
        <v>#REF!</v>
      </c>
      <c r="I32" s="327" t="e">
        <f>#REF!-#REF!</f>
        <v>#REF!</v>
      </c>
      <c r="J32" s="327" t="e">
        <f>#REF!-#REF!</f>
        <v>#REF!</v>
      </c>
      <c r="K32" s="327" t="e">
        <f>#REF!-#REF!</f>
        <v>#REF!</v>
      </c>
      <c r="L32" s="897" t="e">
        <f>#REF!-#REF!</f>
        <v>#REF!</v>
      </c>
      <c r="M32" s="325"/>
      <c r="N32" s="901" t="e">
        <f>#REF!-#REF!</f>
        <v>#REF!</v>
      </c>
      <c r="O32" s="325" t="e">
        <f>#REF!-#REF!</f>
        <v>#REF!</v>
      </c>
      <c r="P32" s="899" t="e">
        <f>#REF!-#REF!</f>
        <v>#REF!</v>
      </c>
      <c r="Q32" s="899" t="e">
        <f>#REF!-#REF!</f>
        <v>#REF!</v>
      </c>
      <c r="R32" s="899" t="e">
        <f>#REF!-#REF!</f>
        <v>#REF!</v>
      </c>
      <c r="S32" s="899" t="e">
        <f>#REF!-#REF!</f>
        <v>#REF!</v>
      </c>
      <c r="T32" s="899" t="e">
        <f>#REF!-#REF!</f>
        <v>#REF!</v>
      </c>
      <c r="U32" s="899" t="e">
        <f>#REF!-#REF!</f>
        <v>#REF!</v>
      </c>
      <c r="V32" s="899" t="e">
        <f>#REF!-#REF!</f>
        <v>#REF!</v>
      </c>
      <c r="W32" s="599" t="s">
        <v>1451</v>
      </c>
      <c r="X32" s="896"/>
      <c r="Y32" s="896"/>
      <c r="Z32" s="358"/>
      <c r="AA32" s="358"/>
      <c r="AB32" s="358"/>
      <c r="AC32" s="358"/>
      <c r="AD32" s="358"/>
      <c r="AE32" s="358"/>
      <c r="AF32" s="358"/>
      <c r="AG32" s="358"/>
      <c r="AH32" s="358"/>
    </row>
    <row r="33" spans="2:34" s="355" customFormat="1" ht="26.25" customHeight="1" x14ac:dyDescent="0.2">
      <c r="B33" s="598" t="s">
        <v>708</v>
      </c>
      <c r="C33" s="569">
        <v>10125</v>
      </c>
      <c r="D33" s="327" t="e">
        <f>+#REF!-#REF!</f>
        <v>#REF!</v>
      </c>
      <c r="E33" s="327" t="e">
        <f>+#REF!-#REF!</f>
        <v>#REF!</v>
      </c>
      <c r="F33" s="327" t="e">
        <f>+#REF!-#REF!</f>
        <v>#REF!</v>
      </c>
      <c r="G33" s="327" t="e">
        <f>+#REF!-#REF!</f>
        <v>#REF!</v>
      </c>
      <c r="H33" s="327" t="e">
        <f>+#REF!-#REF!</f>
        <v>#REF!</v>
      </c>
      <c r="I33" s="897" t="e">
        <f>+#REF!-#REF!</f>
        <v>#REF!</v>
      </c>
      <c r="J33" s="897" t="e">
        <f>+#REF!-#REF!</f>
        <v>#REF!</v>
      </c>
      <c r="K33" s="897" t="e">
        <f>+#REF!-#REF!</f>
        <v>#REF!</v>
      </c>
      <c r="L33" s="897" t="e">
        <f>+#REF!-#REF!</f>
        <v>#REF!</v>
      </c>
      <c r="M33" s="325"/>
      <c r="N33" s="898" t="e">
        <f>+#REF!-#REF!</f>
        <v>#REF!</v>
      </c>
      <c r="O33" s="325" t="e">
        <f>+#REF!-#REF!</f>
        <v>#REF!</v>
      </c>
      <c r="P33" s="899" t="e">
        <f>+#REF!-#REF!</f>
        <v>#REF!</v>
      </c>
      <c r="Q33" s="899" t="e">
        <f>+#REF!-#REF!</f>
        <v>#REF!</v>
      </c>
      <c r="R33" s="899" t="e">
        <f>+#REF!-#REF!</f>
        <v>#REF!</v>
      </c>
      <c r="S33" s="899" t="e">
        <f>+#REF!-#REF!</f>
        <v>#REF!</v>
      </c>
      <c r="T33" s="899" t="e">
        <f>+#REF!-#REF!</f>
        <v>#REF!</v>
      </c>
      <c r="U33" s="899" t="e">
        <f>+#REF!-#REF!</f>
        <v>#REF!</v>
      </c>
      <c r="V33" s="899" t="e">
        <f>+#REF!-#REF!</f>
        <v>#REF!</v>
      </c>
      <c r="W33" s="599" t="s">
        <v>786</v>
      </c>
      <c r="X33" s="896"/>
      <c r="Y33" s="896"/>
      <c r="Z33" s="358"/>
      <c r="AA33" s="358"/>
      <c r="AB33" s="358"/>
      <c r="AC33" s="358"/>
      <c r="AD33" s="358"/>
      <c r="AE33" s="358"/>
      <c r="AF33" s="358"/>
      <c r="AG33" s="358"/>
      <c r="AH33" s="358"/>
    </row>
    <row r="34" spans="2:34" s="355" customFormat="1" ht="26.25" customHeight="1" x14ac:dyDescent="0.2">
      <c r="B34" s="598" t="s">
        <v>845</v>
      </c>
      <c r="C34" s="569">
        <v>7107</v>
      </c>
      <c r="D34" s="327" t="e">
        <f>+#REF!-#REF!</f>
        <v>#REF!</v>
      </c>
      <c r="E34" s="327" t="e">
        <f>+#REF!-#REF!</f>
        <v>#REF!</v>
      </c>
      <c r="F34" s="327" t="e">
        <f>+#REF!-#REF!</f>
        <v>#REF!</v>
      </c>
      <c r="G34" s="327" t="e">
        <f>+#REF!-#REF!</f>
        <v>#REF!</v>
      </c>
      <c r="H34" s="327" t="e">
        <f>+#REF!-#REF!</f>
        <v>#REF!</v>
      </c>
      <c r="I34" s="897" t="e">
        <f>+#REF!-#REF!</f>
        <v>#REF!</v>
      </c>
      <c r="J34" s="897" t="e">
        <f>+#REF!-#REF!</f>
        <v>#REF!</v>
      </c>
      <c r="K34" s="897" t="e">
        <f>+#REF!-#REF!</f>
        <v>#REF!</v>
      </c>
      <c r="L34" s="327" t="e">
        <f>+#REF!-#REF!</f>
        <v>#REF!</v>
      </c>
      <c r="M34" s="325"/>
      <c r="N34" s="898" t="e">
        <f>+#REF!-#REF!</f>
        <v>#REF!</v>
      </c>
      <c r="O34" s="325" t="e">
        <f>+#REF!-#REF!</f>
        <v>#REF!</v>
      </c>
      <c r="P34" s="899" t="e">
        <f>+#REF!-#REF!</f>
        <v>#REF!</v>
      </c>
      <c r="Q34" s="899" t="e">
        <f>+#REF!-#REF!</f>
        <v>#REF!</v>
      </c>
      <c r="R34" s="899" t="e">
        <f>+#REF!-#REF!</f>
        <v>#REF!</v>
      </c>
      <c r="S34" s="899" t="e">
        <f>+#REF!-#REF!</f>
        <v>#REF!</v>
      </c>
      <c r="T34" s="899" t="e">
        <f>+#REF!-#REF!</f>
        <v>#REF!</v>
      </c>
      <c r="U34" s="899" t="e">
        <f>+#REF!-#REF!</f>
        <v>#REF!</v>
      </c>
      <c r="V34" s="899" t="e">
        <f>+#REF!-#REF!</f>
        <v>#REF!</v>
      </c>
      <c r="W34" s="599" t="s">
        <v>312</v>
      </c>
      <c r="X34" s="896"/>
      <c r="Y34" s="896"/>
      <c r="Z34" s="358"/>
      <c r="AA34" s="358"/>
      <c r="AB34" s="358"/>
      <c r="AC34" s="358"/>
      <c r="AD34" s="358"/>
      <c r="AE34" s="358"/>
      <c r="AF34" s="358"/>
      <c r="AG34" s="358"/>
      <c r="AH34" s="358"/>
    </row>
    <row r="35" spans="2:34" s="355" customFormat="1" ht="15" customHeight="1" thickBot="1" x14ac:dyDescent="0.25">
      <c r="B35" s="618"/>
      <c r="C35" s="903"/>
      <c r="D35" s="904"/>
      <c r="E35" s="904"/>
      <c r="F35" s="904"/>
      <c r="G35" s="904"/>
      <c r="H35" s="904"/>
      <c r="I35" s="904"/>
      <c r="J35" s="904"/>
      <c r="K35" s="904"/>
      <c r="L35" s="904"/>
      <c r="M35" s="905"/>
      <c r="N35" s="906"/>
      <c r="O35" s="905"/>
      <c r="P35" s="907"/>
      <c r="Q35" s="907"/>
      <c r="R35" s="907"/>
      <c r="S35" s="907"/>
      <c r="T35" s="907"/>
      <c r="U35" s="907"/>
      <c r="V35" s="907"/>
      <c r="W35" s="927"/>
      <c r="X35" s="896"/>
      <c r="Y35" s="896"/>
      <c r="Z35" s="358"/>
      <c r="AA35" s="358"/>
      <c r="AB35" s="358"/>
      <c r="AC35" s="358"/>
      <c r="AD35" s="358"/>
      <c r="AE35" s="358"/>
      <c r="AF35" s="358"/>
      <c r="AG35" s="358"/>
      <c r="AH35" s="358"/>
    </row>
    <row r="36" spans="2:34" s="360" customFormat="1" ht="15" customHeight="1" thickTop="1" x14ac:dyDescent="0.2">
      <c r="B36" s="598"/>
      <c r="C36" s="909"/>
      <c r="D36" s="910"/>
      <c r="E36" s="910"/>
      <c r="F36" s="910"/>
      <c r="G36" s="910"/>
      <c r="H36" s="910"/>
      <c r="I36" s="910"/>
      <c r="J36" s="910"/>
      <c r="K36" s="910"/>
      <c r="L36" s="910"/>
      <c r="M36" s="911"/>
      <c r="N36" s="912"/>
      <c r="O36" s="911"/>
      <c r="P36" s="913"/>
      <c r="Q36" s="913"/>
      <c r="R36" s="913"/>
      <c r="S36" s="913"/>
      <c r="T36" s="913"/>
      <c r="U36" s="913"/>
      <c r="V36" s="913"/>
      <c r="W36" s="599"/>
      <c r="X36" s="896"/>
      <c r="Y36" s="896"/>
      <c r="Z36" s="358"/>
      <c r="AA36" s="358"/>
      <c r="AB36" s="358"/>
      <c r="AC36" s="358"/>
      <c r="AD36" s="358"/>
      <c r="AE36" s="358"/>
      <c r="AF36" s="358"/>
      <c r="AG36" s="358"/>
      <c r="AH36" s="358"/>
    </row>
    <row r="37" spans="2:34" s="360" customFormat="1" ht="23.1" customHeight="1" x14ac:dyDescent="0.2">
      <c r="B37" s="450" t="s">
        <v>1461</v>
      </c>
      <c r="C37" s="914"/>
      <c r="D37" s="914"/>
      <c r="E37" s="914"/>
      <c r="F37" s="914"/>
      <c r="G37" s="914"/>
      <c r="H37" s="914"/>
      <c r="I37" s="914"/>
      <c r="J37" s="914"/>
      <c r="K37" s="914"/>
      <c r="L37" s="914"/>
      <c r="M37" s="870"/>
      <c r="N37" s="877"/>
      <c r="O37" s="870"/>
      <c r="P37" s="915"/>
      <c r="Q37" s="915"/>
      <c r="R37" s="915"/>
      <c r="S37" s="915"/>
      <c r="T37" s="915"/>
      <c r="U37" s="915"/>
      <c r="V37" s="915"/>
      <c r="W37" s="374" t="s">
        <v>727</v>
      </c>
      <c r="X37" s="896"/>
      <c r="Y37" s="896"/>
      <c r="Z37" s="358"/>
      <c r="AA37" s="358"/>
      <c r="AB37" s="358"/>
      <c r="AC37" s="358"/>
      <c r="AD37" s="358"/>
      <c r="AE37" s="358"/>
      <c r="AF37" s="358"/>
      <c r="AG37" s="358"/>
      <c r="AH37" s="358"/>
    </row>
    <row r="38" spans="2:34" s="355" customFormat="1" ht="9" customHeight="1" x14ac:dyDescent="0.2">
      <c r="B38" s="449"/>
      <c r="C38" s="914"/>
      <c r="D38" s="914"/>
      <c r="E38" s="914"/>
      <c r="F38" s="914"/>
      <c r="G38" s="914"/>
      <c r="H38" s="914"/>
      <c r="I38" s="914"/>
      <c r="J38" s="914"/>
      <c r="K38" s="914"/>
      <c r="L38" s="914"/>
      <c r="M38" s="870"/>
      <c r="N38" s="877"/>
      <c r="O38" s="870"/>
      <c r="P38" s="915"/>
      <c r="Q38" s="915"/>
      <c r="R38" s="915"/>
      <c r="S38" s="915"/>
      <c r="T38" s="915"/>
      <c r="U38" s="915"/>
      <c r="V38" s="915"/>
      <c r="W38" s="597"/>
      <c r="X38" s="896"/>
      <c r="Y38" s="896"/>
      <c r="Z38" s="358"/>
      <c r="AA38" s="358"/>
      <c r="AB38" s="358"/>
      <c r="AC38" s="358"/>
      <c r="AD38" s="358"/>
      <c r="AE38" s="358"/>
      <c r="AF38" s="358"/>
      <c r="AG38" s="358"/>
      <c r="AH38" s="358"/>
    </row>
    <row r="39" spans="2:34" s="355" customFormat="1" ht="26.25" customHeight="1" x14ac:dyDescent="0.2">
      <c r="B39" s="449" t="s">
        <v>175</v>
      </c>
      <c r="C39" s="916">
        <v>13.303556635438474</v>
      </c>
      <c r="D39" s="916" t="e">
        <f>+(#REF!/#REF!-1)*100</f>
        <v>#REF!</v>
      </c>
      <c r="E39" s="916" t="e">
        <f>+(#REF!/#REF!-1)*100</f>
        <v>#REF!</v>
      </c>
      <c r="F39" s="916" t="e">
        <f>+(#REF!/#REF!-1)*100</f>
        <v>#REF!</v>
      </c>
      <c r="G39" s="916" t="e">
        <f>+(#REF!/#REF!-1)*100</f>
        <v>#REF!</v>
      </c>
      <c r="H39" s="916" t="e">
        <f>+(#REF!/#REF!-1)*100</f>
        <v>#REF!</v>
      </c>
      <c r="I39" s="916" t="e">
        <f>+(#REF!/#REF!-1)*100</f>
        <v>#REF!</v>
      </c>
      <c r="J39" s="916" t="e">
        <f>+(#REF!/#REF!-1)*100</f>
        <v>#REF!</v>
      </c>
      <c r="K39" s="916" t="e">
        <f>+(#REF!/#REF!-1)*100</f>
        <v>#REF!</v>
      </c>
      <c r="L39" s="916" t="e">
        <f>+(#REF!/#REF!-1)*100</f>
        <v>#REF!</v>
      </c>
      <c r="M39" s="917"/>
      <c r="N39" s="918" t="e">
        <f>+(#REF!/#REF!-1)*100</f>
        <v>#REF!</v>
      </c>
      <c r="O39" s="917" t="e">
        <f>+(#REF!/#REF!-1)*100</f>
        <v>#REF!</v>
      </c>
      <c r="P39" s="919" t="e">
        <f>+(#REF!/#REF!-1)*100</f>
        <v>#REF!</v>
      </c>
      <c r="Q39" s="919" t="e">
        <f>+(#REF!/#REF!-1)*100</f>
        <v>#REF!</v>
      </c>
      <c r="R39" s="919" t="e">
        <f>+(#REF!/#REF!-1)*100</f>
        <v>#REF!</v>
      </c>
      <c r="S39" s="919" t="e">
        <f>+(#REF!/#REF!-1)*100</f>
        <v>#REF!</v>
      </c>
      <c r="T39" s="919" t="e">
        <f>+(#REF!/#REF!-1)*100</f>
        <v>#REF!</v>
      </c>
      <c r="U39" s="919" t="e">
        <f>+(#REF!/#REF!-1)*100</f>
        <v>#REF!</v>
      </c>
      <c r="V39" s="919" t="e">
        <f>+(#REF!/#REF!-1)*100</f>
        <v>#REF!</v>
      </c>
      <c r="W39" s="597" t="s">
        <v>873</v>
      </c>
      <c r="X39" s="896"/>
      <c r="Y39" s="896"/>
      <c r="Z39" s="358"/>
      <c r="AA39" s="358"/>
      <c r="AB39" s="358"/>
      <c r="AC39" s="358"/>
      <c r="AD39" s="358"/>
      <c r="AE39" s="358"/>
      <c r="AF39" s="358"/>
      <c r="AG39" s="358"/>
      <c r="AH39" s="358"/>
    </row>
    <row r="40" spans="2:34" s="360" customFormat="1" ht="26.25" customHeight="1" x14ac:dyDescent="0.2">
      <c r="B40" s="598" t="s">
        <v>1129</v>
      </c>
      <c r="C40" s="867">
        <v>6.9022821399667755</v>
      </c>
      <c r="D40" s="867" t="e">
        <f>+(#REF!/#REF!-1)*100</f>
        <v>#REF!</v>
      </c>
      <c r="E40" s="867" t="e">
        <f>+(#REF!/#REF!-1)*100</f>
        <v>#REF!</v>
      </c>
      <c r="F40" s="867" t="e">
        <f>+(#REF!/#REF!-1)*100</f>
        <v>#REF!</v>
      </c>
      <c r="G40" s="867" t="e">
        <f>+(#REF!/#REF!-1)*100</f>
        <v>#REF!</v>
      </c>
      <c r="H40" s="867" t="e">
        <f>+(#REF!/#REF!-1)*100</f>
        <v>#REF!</v>
      </c>
      <c r="I40" s="867" t="e">
        <f>+(#REF!/#REF!-1)*100</f>
        <v>#REF!</v>
      </c>
      <c r="J40" s="867" t="e">
        <f>+(#REF!/#REF!-1)*100</f>
        <v>#REF!</v>
      </c>
      <c r="K40" s="867" t="e">
        <f>+(#REF!/#REF!-1)*100</f>
        <v>#REF!</v>
      </c>
      <c r="L40" s="867" t="e">
        <f>+(#REF!/#REF!-1)*100</f>
        <v>#REF!</v>
      </c>
      <c r="M40" s="868"/>
      <c r="N40" s="869" t="e">
        <f>+(#REF!/#REF!-1)*100</f>
        <v>#REF!</v>
      </c>
      <c r="O40" s="868" t="e">
        <f>+(#REF!/#REF!-1)*100</f>
        <v>#REF!</v>
      </c>
      <c r="P40" s="920" t="e">
        <f>+(#REF!/#REF!-1)*100</f>
        <v>#REF!</v>
      </c>
      <c r="Q40" s="920" t="e">
        <f>+(#REF!/#REF!-1)*100</f>
        <v>#REF!</v>
      </c>
      <c r="R40" s="920" t="e">
        <f>+(#REF!/#REF!-1)*100</f>
        <v>#REF!</v>
      </c>
      <c r="S40" s="920" t="e">
        <f>+(#REF!/#REF!-1)*100</f>
        <v>#REF!</v>
      </c>
      <c r="T40" s="920" t="e">
        <f>+(#REF!/#REF!-1)*100</f>
        <v>#REF!</v>
      </c>
      <c r="U40" s="920" t="e">
        <f>+(#REF!/#REF!-1)*100</f>
        <v>#REF!</v>
      </c>
      <c r="V40" s="920" t="e">
        <f>+(#REF!/#REF!-1)*100</f>
        <v>#REF!</v>
      </c>
      <c r="W40" s="599" t="s">
        <v>1130</v>
      </c>
      <c r="X40" s="896"/>
      <c r="Y40" s="896"/>
      <c r="Z40" s="358"/>
      <c r="AA40" s="358"/>
      <c r="AB40" s="358"/>
      <c r="AC40" s="358"/>
      <c r="AD40" s="358"/>
      <c r="AE40" s="358"/>
      <c r="AF40" s="358"/>
      <c r="AG40" s="358"/>
      <c r="AH40" s="358"/>
    </row>
    <row r="41" spans="2:34" s="360" customFormat="1" ht="26.25" customHeight="1" x14ac:dyDescent="0.2">
      <c r="B41" s="598" t="s">
        <v>1493</v>
      </c>
      <c r="C41" s="867">
        <v>14.492372646677554</v>
      </c>
      <c r="D41" s="867" t="e">
        <f>+(#REF!/#REF!-1)*100</f>
        <v>#REF!</v>
      </c>
      <c r="E41" s="867" t="e">
        <f>+(#REF!/#REF!-1)*100</f>
        <v>#REF!</v>
      </c>
      <c r="F41" s="867" t="e">
        <f>+(#REF!/#REF!-1)*100</f>
        <v>#REF!</v>
      </c>
      <c r="G41" s="867" t="e">
        <f>+(#REF!/#REF!-1)*100</f>
        <v>#REF!</v>
      </c>
      <c r="H41" s="867" t="e">
        <f>+(#REF!/#REF!-1)*100</f>
        <v>#REF!</v>
      </c>
      <c r="I41" s="867" t="e">
        <f>+(#REF!/#REF!-1)*100</f>
        <v>#REF!</v>
      </c>
      <c r="J41" s="867" t="e">
        <f>+(#REF!/#REF!-1)*100</f>
        <v>#REF!</v>
      </c>
      <c r="K41" s="867" t="e">
        <f>+(#REF!/#REF!-1)*100</f>
        <v>#REF!</v>
      </c>
      <c r="L41" s="867" t="e">
        <f>+(#REF!/#REF!-1)*100</f>
        <v>#REF!</v>
      </c>
      <c r="M41" s="868"/>
      <c r="N41" s="869" t="e">
        <f>+(#REF!/#REF!-1)*100</f>
        <v>#REF!</v>
      </c>
      <c r="O41" s="868" t="e">
        <f>+(#REF!/#REF!-1)*100</f>
        <v>#REF!</v>
      </c>
      <c r="P41" s="920" t="e">
        <f>+(#REF!/#REF!-1)*100</f>
        <v>#REF!</v>
      </c>
      <c r="Q41" s="920" t="e">
        <f>+(#REF!/#REF!-1)*100</f>
        <v>#REF!</v>
      </c>
      <c r="R41" s="920" t="e">
        <f>+(#REF!/#REF!-1)*100</f>
        <v>#REF!</v>
      </c>
      <c r="S41" s="920" t="e">
        <f>+(#REF!/#REF!-1)*100</f>
        <v>#REF!</v>
      </c>
      <c r="T41" s="920" t="e">
        <f>+(#REF!/#REF!-1)*100</f>
        <v>#REF!</v>
      </c>
      <c r="U41" s="920" t="e">
        <f>+(#REF!/#REF!-1)*100</f>
        <v>#REF!</v>
      </c>
      <c r="V41" s="920" t="e">
        <f>+(#REF!/#REF!-1)*100</f>
        <v>#REF!</v>
      </c>
      <c r="W41" s="599" t="s">
        <v>875</v>
      </c>
      <c r="X41" s="896"/>
      <c r="Y41" s="896"/>
      <c r="Z41" s="358"/>
      <c r="AA41" s="358"/>
      <c r="AB41" s="358"/>
      <c r="AC41" s="358"/>
      <c r="AD41" s="358"/>
      <c r="AE41" s="358"/>
      <c r="AF41" s="358"/>
      <c r="AG41" s="358"/>
      <c r="AH41" s="358"/>
    </row>
    <row r="42" spans="2:34" s="355" customFormat="1" ht="26.25" customHeight="1" x14ac:dyDescent="0.2">
      <c r="B42" s="449" t="s">
        <v>876</v>
      </c>
      <c r="C42" s="916">
        <v>47.61330972639368</v>
      </c>
      <c r="D42" s="916" t="e">
        <f>+(#REF!/#REF!-1)*100</f>
        <v>#REF!</v>
      </c>
      <c r="E42" s="916" t="e">
        <f>+(#REF!/#REF!-1)*100</f>
        <v>#REF!</v>
      </c>
      <c r="F42" s="916" t="e">
        <f>+(#REF!/#REF!-1)*100</f>
        <v>#REF!</v>
      </c>
      <c r="G42" s="916" t="e">
        <f>+(#REF!/#REF!-1)*100</f>
        <v>#REF!</v>
      </c>
      <c r="H42" s="916" t="e">
        <f>+(#REF!/#REF!-1)*100</f>
        <v>#REF!</v>
      </c>
      <c r="I42" s="916" t="e">
        <f>+(#REF!/#REF!-1)*100</f>
        <v>#REF!</v>
      </c>
      <c r="J42" s="916" t="e">
        <f>+(#REF!/#REF!-1)*100</f>
        <v>#REF!</v>
      </c>
      <c r="K42" s="916" t="e">
        <f>+(#REF!/#REF!-1)*100</f>
        <v>#REF!</v>
      </c>
      <c r="L42" s="916" t="e">
        <f>+(#REF!/#REF!-1)*100</f>
        <v>#REF!</v>
      </c>
      <c r="M42" s="917"/>
      <c r="N42" s="918" t="e">
        <f>+(#REF!/#REF!-1)*100</f>
        <v>#REF!</v>
      </c>
      <c r="O42" s="917" t="e">
        <f>+(#REF!/#REF!-1)*100</f>
        <v>#REF!</v>
      </c>
      <c r="P42" s="919" t="e">
        <f>+(#REF!/#REF!-1)*100</f>
        <v>#REF!</v>
      </c>
      <c r="Q42" s="919" t="e">
        <f>+(#REF!/#REF!-1)*100</f>
        <v>#REF!</v>
      </c>
      <c r="R42" s="919" t="e">
        <f>+(#REF!/#REF!-1)*100</f>
        <v>#REF!</v>
      </c>
      <c r="S42" s="919" t="e">
        <f>+(#REF!/#REF!-1)*100</f>
        <v>#REF!</v>
      </c>
      <c r="T42" s="919" t="e">
        <f>+(#REF!/#REF!-1)*100</f>
        <v>#REF!</v>
      </c>
      <c r="U42" s="919" t="e">
        <f>+(#REF!/#REF!-1)*100</f>
        <v>#REF!</v>
      </c>
      <c r="V42" s="919" t="e">
        <f>+(#REF!/#REF!-1)*100</f>
        <v>#REF!</v>
      </c>
      <c r="W42" s="597" t="s">
        <v>874</v>
      </c>
      <c r="X42" s="896"/>
      <c r="Y42" s="896"/>
      <c r="Z42" s="358"/>
      <c r="AA42" s="358"/>
      <c r="AB42" s="358"/>
      <c r="AC42" s="358"/>
      <c r="AD42" s="358"/>
      <c r="AE42" s="358"/>
      <c r="AF42" s="358"/>
      <c r="AG42" s="358"/>
      <c r="AH42" s="358"/>
    </row>
    <row r="43" spans="2:34" s="355" customFormat="1" ht="26.25" customHeight="1" x14ac:dyDescent="0.2">
      <c r="B43" s="598" t="s">
        <v>1443</v>
      </c>
      <c r="C43" s="867">
        <v>327.34360497493969</v>
      </c>
      <c r="D43" s="867" t="e">
        <f>+(#REF!/#REF!-1)*100</f>
        <v>#REF!</v>
      </c>
      <c r="E43" s="867" t="e">
        <f>+(#REF!/#REF!-1)*100</f>
        <v>#REF!</v>
      </c>
      <c r="F43" s="867" t="e">
        <f>+(#REF!/#REF!-1)*100</f>
        <v>#REF!</v>
      </c>
      <c r="G43" s="867" t="e">
        <f>+(#REF!/#REF!-1)*100</f>
        <v>#REF!</v>
      </c>
      <c r="H43" s="867" t="e">
        <f>+(#REF!/#REF!-1)*100</f>
        <v>#REF!</v>
      </c>
      <c r="I43" s="867" t="e">
        <f>+(#REF!/#REF!-1)*100</f>
        <v>#REF!</v>
      </c>
      <c r="J43" s="867" t="e">
        <f>+(#REF!/#REF!-1)*100</f>
        <v>#REF!</v>
      </c>
      <c r="K43" s="867" t="e">
        <f>+(#REF!/#REF!-1)*100</f>
        <v>#REF!</v>
      </c>
      <c r="L43" s="867" t="e">
        <f>+(#REF!/#REF!-1)*100</f>
        <v>#REF!</v>
      </c>
      <c r="M43" s="868"/>
      <c r="N43" s="869" t="e">
        <f>+(#REF!/#REF!-1)*100</f>
        <v>#REF!</v>
      </c>
      <c r="O43" s="868" t="e">
        <f>+(#REF!/#REF!-1)*100</f>
        <v>#REF!</v>
      </c>
      <c r="P43" s="920" t="e">
        <f>+(#REF!/#REF!-1)*100</f>
        <v>#REF!</v>
      </c>
      <c r="Q43" s="920" t="e">
        <f>+(#REF!/#REF!-1)*100</f>
        <v>#REF!</v>
      </c>
      <c r="R43" s="920" t="e">
        <f>+(#REF!/#REF!-1)*100</f>
        <v>#REF!</v>
      </c>
      <c r="S43" s="920" t="e">
        <f>+(#REF!/#REF!-1)*100</f>
        <v>#REF!</v>
      </c>
      <c r="T43" s="920" t="e">
        <f>+(#REF!/#REF!-1)*100</f>
        <v>#REF!</v>
      </c>
      <c r="U43" s="920" t="e">
        <f>+(#REF!/#REF!-1)*100</f>
        <v>#REF!</v>
      </c>
      <c r="V43" s="920" t="e">
        <f>+(#REF!/#REF!-1)*100</f>
        <v>#REF!</v>
      </c>
      <c r="W43" s="599" t="s">
        <v>1445</v>
      </c>
      <c r="X43" s="896"/>
      <c r="Y43" s="896"/>
      <c r="Z43" s="358"/>
      <c r="AA43" s="358"/>
      <c r="AB43" s="358"/>
      <c r="AC43" s="358"/>
      <c r="AD43" s="358"/>
      <c r="AE43" s="358"/>
      <c r="AF43" s="358"/>
      <c r="AG43" s="358"/>
      <c r="AH43" s="358"/>
    </row>
    <row r="44" spans="2:34" s="360" customFormat="1" ht="26.25" customHeight="1" x14ac:dyDescent="0.2">
      <c r="B44" s="598" t="s">
        <v>1284</v>
      </c>
      <c r="C44" s="867">
        <v>-15.428042233918982</v>
      </c>
      <c r="D44" s="867" t="e">
        <f>+(#REF!/#REF!-1)*100</f>
        <v>#REF!</v>
      </c>
      <c r="E44" s="867" t="e">
        <f>+(#REF!/#REF!-1)*100</f>
        <v>#REF!</v>
      </c>
      <c r="F44" s="867" t="e">
        <f>+(#REF!/#REF!-1)*100</f>
        <v>#REF!</v>
      </c>
      <c r="G44" s="867" t="e">
        <f>+(#REF!/#REF!-1)*100</f>
        <v>#REF!</v>
      </c>
      <c r="H44" s="867" t="e">
        <f>+(#REF!/#REF!-1)*100</f>
        <v>#REF!</v>
      </c>
      <c r="I44" s="867" t="e">
        <f>+(#REF!/#REF!-1)*100</f>
        <v>#REF!</v>
      </c>
      <c r="J44" s="867" t="e">
        <f>+(#REF!/#REF!-1)*100</f>
        <v>#REF!</v>
      </c>
      <c r="K44" s="867" t="e">
        <f>+(#REF!/#REF!-1)*100</f>
        <v>#REF!</v>
      </c>
      <c r="L44" s="867" t="e">
        <f>+(#REF!/#REF!-1)*100</f>
        <v>#REF!</v>
      </c>
      <c r="M44" s="868"/>
      <c r="N44" s="869" t="e">
        <f>+(#REF!/#REF!-1)*100</f>
        <v>#REF!</v>
      </c>
      <c r="O44" s="868" t="e">
        <f>+(#REF!/#REF!-1)*100</f>
        <v>#REF!</v>
      </c>
      <c r="P44" s="920" t="e">
        <f>+(#REF!/#REF!-1)*100</f>
        <v>#REF!</v>
      </c>
      <c r="Q44" s="920" t="e">
        <f>+(#REF!/#REF!-1)*100</f>
        <v>#REF!</v>
      </c>
      <c r="R44" s="920" t="e">
        <f>+(#REF!/#REF!-1)*100</f>
        <v>#REF!</v>
      </c>
      <c r="S44" s="920" t="e">
        <f>+(#REF!/#REF!-1)*100</f>
        <v>#REF!</v>
      </c>
      <c r="T44" s="920" t="e">
        <f>+(#REF!/#REF!-1)*100</f>
        <v>#REF!</v>
      </c>
      <c r="U44" s="920" t="e">
        <f>+(#REF!/#REF!-1)*100</f>
        <v>#REF!</v>
      </c>
      <c r="V44" s="920" t="e">
        <f>+(#REF!/#REF!-1)*100</f>
        <v>#REF!</v>
      </c>
      <c r="W44" s="599" t="s">
        <v>1300</v>
      </c>
      <c r="X44" s="896"/>
      <c r="Y44" s="896"/>
      <c r="Z44" s="358"/>
      <c r="AA44" s="358"/>
      <c r="AB44" s="358"/>
      <c r="AC44" s="358"/>
      <c r="AD44" s="358"/>
      <c r="AE44" s="358"/>
      <c r="AF44" s="358"/>
      <c r="AG44" s="358"/>
      <c r="AH44" s="358"/>
    </row>
    <row r="45" spans="2:34" s="360" customFormat="1" ht="26.25" customHeight="1" x14ac:dyDescent="0.2">
      <c r="B45" s="598" t="s">
        <v>1446</v>
      </c>
      <c r="C45" s="867">
        <v>6.6017247291616288</v>
      </c>
      <c r="D45" s="867" t="e">
        <f>+(#REF!/#REF!-1)*100</f>
        <v>#REF!</v>
      </c>
      <c r="E45" s="867" t="e">
        <f>+(#REF!/#REF!-1)*100</f>
        <v>#REF!</v>
      </c>
      <c r="F45" s="867" t="e">
        <f>+(#REF!/#REF!-1)*100</f>
        <v>#REF!</v>
      </c>
      <c r="G45" s="867" t="e">
        <f>+(#REF!/#REF!-1)*100</f>
        <v>#REF!</v>
      </c>
      <c r="H45" s="867" t="e">
        <f>+(#REF!/#REF!-1)*100</f>
        <v>#REF!</v>
      </c>
      <c r="I45" s="867" t="e">
        <f>+(#REF!/#REF!-1)*100</f>
        <v>#REF!</v>
      </c>
      <c r="J45" s="867" t="e">
        <f>+(#REF!/#REF!-1)*100</f>
        <v>#REF!</v>
      </c>
      <c r="K45" s="867" t="e">
        <f>+(#REF!/#REF!-1)*100</f>
        <v>#REF!</v>
      </c>
      <c r="L45" s="867" t="e">
        <f>+(#REF!/#REF!-1)*100</f>
        <v>#REF!</v>
      </c>
      <c r="M45" s="868"/>
      <c r="N45" s="869" t="e">
        <f>+(#REF!/#REF!-1)*100</f>
        <v>#REF!</v>
      </c>
      <c r="O45" s="868" t="e">
        <f>+(#REF!/#REF!-1)*100</f>
        <v>#REF!</v>
      </c>
      <c r="P45" s="920" t="e">
        <f>+(#REF!/#REF!-1)*100</f>
        <v>#REF!</v>
      </c>
      <c r="Q45" s="920" t="e">
        <f>+(#REF!/#REF!-1)*100</f>
        <v>#REF!</v>
      </c>
      <c r="R45" s="920" t="e">
        <f>+(#REF!/#REF!-1)*100</f>
        <v>#REF!</v>
      </c>
      <c r="S45" s="920" t="e">
        <f>+(#REF!/#REF!-1)*100</f>
        <v>#REF!</v>
      </c>
      <c r="T45" s="920" t="e">
        <f>+(#REF!/#REF!-1)*100</f>
        <v>#REF!</v>
      </c>
      <c r="U45" s="920" t="e">
        <f>+(#REF!/#REF!-1)*100</f>
        <v>#REF!</v>
      </c>
      <c r="V45" s="920" t="e">
        <f>+(#REF!/#REF!-1)*100</f>
        <v>#REF!</v>
      </c>
      <c r="W45" s="599" t="s">
        <v>1449</v>
      </c>
      <c r="X45" s="896"/>
      <c r="Y45" s="896"/>
      <c r="Z45" s="358"/>
      <c r="AA45" s="358"/>
      <c r="AB45" s="358"/>
      <c r="AC45" s="358"/>
      <c r="AD45" s="358"/>
      <c r="AE45" s="358"/>
      <c r="AF45" s="358"/>
      <c r="AG45" s="358"/>
      <c r="AH45" s="358"/>
    </row>
    <row r="46" spans="2:34" s="360" customFormat="1" ht="26.25" customHeight="1" x14ac:dyDescent="0.2">
      <c r="B46" s="598" t="s">
        <v>1447</v>
      </c>
      <c r="C46" s="867">
        <v>0</v>
      </c>
      <c r="D46" s="867">
        <v>0</v>
      </c>
      <c r="E46" s="867">
        <v>0</v>
      </c>
      <c r="F46" s="867">
        <v>0</v>
      </c>
      <c r="G46" s="867">
        <v>0</v>
      </c>
      <c r="H46" s="867">
        <v>0</v>
      </c>
      <c r="I46" s="867">
        <v>1</v>
      </c>
      <c r="J46" s="867" t="e">
        <f>+(#REF!/#REF!-1)*100</f>
        <v>#REF!</v>
      </c>
      <c r="K46" s="867" t="e">
        <f>+(#REF!/#REF!-1)*100</f>
        <v>#REF!</v>
      </c>
      <c r="L46" s="867" t="e">
        <f>+(#REF!/#REF!-1)*100</f>
        <v>#REF!</v>
      </c>
      <c r="M46" s="868"/>
      <c r="N46" s="869" t="e">
        <f>+(#REF!/#REF!-1)*100</f>
        <v>#REF!</v>
      </c>
      <c r="O46" s="868" t="e">
        <f>+(#REF!/#REF!-1)*100</f>
        <v>#REF!</v>
      </c>
      <c r="P46" s="920" t="e">
        <f>+(#REF!/#REF!-1)*100</f>
        <v>#REF!</v>
      </c>
      <c r="Q46" s="920" t="e">
        <f>+(#REF!/#REF!-1)*100</f>
        <v>#REF!</v>
      </c>
      <c r="R46" s="920" t="e">
        <f>+(#REF!/#REF!-1)*100</f>
        <v>#REF!</v>
      </c>
      <c r="S46" s="920" t="e">
        <f>+(#REF!/#REF!-1)*100</f>
        <v>#REF!</v>
      </c>
      <c r="T46" s="920" t="e">
        <f>+(#REF!/#REF!-1)*100</f>
        <v>#REF!</v>
      </c>
      <c r="U46" s="920" t="e">
        <f>+(#REF!/#REF!-1)*100</f>
        <v>#REF!</v>
      </c>
      <c r="V46" s="920" t="e">
        <f>+(#REF!/#REF!-1)*100</f>
        <v>#REF!</v>
      </c>
      <c r="W46" s="599" t="s">
        <v>941</v>
      </c>
      <c r="X46" s="896"/>
      <c r="Y46" s="896"/>
      <c r="Z46" s="358"/>
      <c r="AA46" s="358"/>
      <c r="AB46" s="358"/>
      <c r="AC46" s="358"/>
      <c r="AD46" s="358"/>
      <c r="AE46" s="358"/>
      <c r="AF46" s="358"/>
      <c r="AG46" s="358"/>
      <c r="AH46" s="358"/>
    </row>
    <row r="47" spans="2:34" s="355" customFormat="1" ht="9" customHeight="1" x14ac:dyDescent="0.2">
      <c r="B47" s="598"/>
      <c r="C47" s="867"/>
      <c r="D47" s="916"/>
      <c r="E47" s="916"/>
      <c r="F47" s="916"/>
      <c r="G47" s="916"/>
      <c r="H47" s="916"/>
      <c r="I47" s="916"/>
      <c r="J47" s="916"/>
      <c r="K47" s="916"/>
      <c r="L47" s="916"/>
      <c r="M47" s="917"/>
      <c r="N47" s="918"/>
      <c r="O47" s="917"/>
      <c r="P47" s="919"/>
      <c r="Q47" s="919"/>
      <c r="R47" s="919"/>
      <c r="S47" s="919"/>
      <c r="T47" s="919"/>
      <c r="U47" s="919"/>
      <c r="V47" s="919"/>
      <c r="W47" s="597"/>
      <c r="X47" s="896"/>
      <c r="Y47" s="896"/>
      <c r="Z47" s="358"/>
      <c r="AA47" s="358"/>
      <c r="AB47" s="358"/>
      <c r="AC47" s="358"/>
      <c r="AD47" s="358"/>
      <c r="AE47" s="358"/>
      <c r="AF47" s="358"/>
      <c r="AG47" s="358"/>
      <c r="AH47" s="358"/>
    </row>
    <row r="48" spans="2:34" s="355" customFormat="1" ht="26.25" customHeight="1" x14ac:dyDescent="0.2">
      <c r="B48" s="449" t="s">
        <v>1039</v>
      </c>
      <c r="C48" s="916">
        <v>19.856800595733183</v>
      </c>
      <c r="D48" s="916" t="e">
        <f>+(#REF!/#REF!-1)*100</f>
        <v>#REF!</v>
      </c>
      <c r="E48" s="916" t="e">
        <f>+(#REF!/#REF!-1)*100</f>
        <v>#REF!</v>
      </c>
      <c r="F48" s="916" t="e">
        <f>+(#REF!/#REF!-1)*100</f>
        <v>#REF!</v>
      </c>
      <c r="G48" s="916" t="e">
        <f>+(#REF!/#REF!-1)*100</f>
        <v>#REF!</v>
      </c>
      <c r="H48" s="916" t="e">
        <f>+(#REF!/#REF!-1)*100</f>
        <v>#REF!</v>
      </c>
      <c r="I48" s="916" t="e">
        <f>+(#REF!/#REF!-1)*100</f>
        <v>#REF!</v>
      </c>
      <c r="J48" s="916" t="e">
        <f>+(#REF!/#REF!-1)*100</f>
        <v>#REF!</v>
      </c>
      <c r="K48" s="916" t="e">
        <f>+(#REF!/#REF!-1)*100</f>
        <v>#REF!</v>
      </c>
      <c r="L48" s="916" t="e">
        <f>+(#REF!/#REF!-1)*100</f>
        <v>#REF!</v>
      </c>
      <c r="M48" s="917"/>
      <c r="N48" s="918" t="e">
        <f>+(#REF!/#REF!-1)*100</f>
        <v>#REF!</v>
      </c>
      <c r="O48" s="917" t="e">
        <f>+(#REF!/#REF!-1)*100</f>
        <v>#REF!</v>
      </c>
      <c r="P48" s="919" t="e">
        <f>+(#REF!/#REF!-1)*100</f>
        <v>#REF!</v>
      </c>
      <c r="Q48" s="919" t="e">
        <f>+(#REF!/#REF!-1)*100</f>
        <v>#REF!</v>
      </c>
      <c r="R48" s="919" t="e">
        <f>+(#REF!/#REF!-1)*100</f>
        <v>#REF!</v>
      </c>
      <c r="S48" s="919" t="e">
        <f>+(#REF!/#REF!-1)*100</f>
        <v>#REF!</v>
      </c>
      <c r="T48" s="919" t="e">
        <f>+(#REF!/#REF!-1)*100</f>
        <v>#REF!</v>
      </c>
      <c r="U48" s="919" t="e">
        <f>+(#REF!/#REF!-1)*100</f>
        <v>#REF!</v>
      </c>
      <c r="V48" s="919" t="e">
        <f>+(#REF!/#REF!-1)*100</f>
        <v>#REF!</v>
      </c>
      <c r="W48" s="597" t="s">
        <v>287</v>
      </c>
      <c r="X48" s="896"/>
      <c r="Y48" s="896"/>
      <c r="Z48" s="358"/>
      <c r="AA48" s="358"/>
      <c r="AB48" s="358"/>
      <c r="AC48" s="358"/>
      <c r="AD48" s="358"/>
      <c r="AE48" s="358"/>
      <c r="AF48" s="358"/>
      <c r="AG48" s="358"/>
      <c r="AH48" s="358"/>
    </row>
    <row r="49" spans="2:34" s="355" customFormat="1" ht="9" customHeight="1" x14ac:dyDescent="0.2">
      <c r="B49" s="449"/>
      <c r="C49" s="916"/>
      <c r="D49" s="916"/>
      <c r="E49" s="916"/>
      <c r="F49" s="916"/>
      <c r="G49" s="916"/>
      <c r="H49" s="916"/>
      <c r="I49" s="916"/>
      <c r="J49" s="916"/>
      <c r="K49" s="916"/>
      <c r="L49" s="916"/>
      <c r="M49" s="917"/>
      <c r="N49" s="918"/>
      <c r="O49" s="917"/>
      <c r="P49" s="919"/>
      <c r="Q49" s="919"/>
      <c r="R49" s="919"/>
      <c r="S49" s="919"/>
      <c r="T49" s="919"/>
      <c r="U49" s="919"/>
      <c r="V49" s="919"/>
      <c r="W49" s="597"/>
      <c r="X49" s="896"/>
      <c r="Y49" s="896"/>
      <c r="Z49" s="358"/>
      <c r="AA49" s="358"/>
      <c r="AB49" s="358"/>
      <c r="AC49" s="358"/>
      <c r="AD49" s="358"/>
      <c r="AE49" s="358"/>
      <c r="AF49" s="358"/>
      <c r="AG49" s="358"/>
      <c r="AH49" s="358"/>
    </row>
    <row r="50" spans="2:34" s="355" customFormat="1" ht="26.25" customHeight="1" x14ac:dyDescent="0.2">
      <c r="B50" s="449" t="s">
        <v>947</v>
      </c>
      <c r="C50" s="916">
        <v>19.786388124757103</v>
      </c>
      <c r="D50" s="916" t="e">
        <f>+(#REF!/#REF!-1)*100</f>
        <v>#REF!</v>
      </c>
      <c r="E50" s="916" t="e">
        <f>+(#REF!/#REF!-1)*100</f>
        <v>#REF!</v>
      </c>
      <c r="F50" s="916" t="e">
        <f>+(#REF!/#REF!-1)*100</f>
        <v>#REF!</v>
      </c>
      <c r="G50" s="916" t="e">
        <f>+(#REF!/#REF!-1)*100</f>
        <v>#REF!</v>
      </c>
      <c r="H50" s="916" t="e">
        <f>+(#REF!/#REF!-1)*100</f>
        <v>#REF!</v>
      </c>
      <c r="I50" s="916" t="e">
        <f>+(#REF!/#REF!-1)*100</f>
        <v>#REF!</v>
      </c>
      <c r="J50" s="916" t="e">
        <f>+(#REF!/#REF!-1)*100</f>
        <v>#REF!</v>
      </c>
      <c r="K50" s="916" t="e">
        <f>+(#REF!/#REF!-1)*100</f>
        <v>#REF!</v>
      </c>
      <c r="L50" s="916" t="e">
        <f>+(#REF!/#REF!-1)*100</f>
        <v>#REF!</v>
      </c>
      <c r="M50" s="917"/>
      <c r="N50" s="918" t="e">
        <f>+(#REF!/#REF!-1)*100</f>
        <v>#REF!</v>
      </c>
      <c r="O50" s="917" t="e">
        <f>+(#REF!/#REF!-1)*100</f>
        <v>#REF!</v>
      </c>
      <c r="P50" s="919" t="e">
        <f>+(#REF!/#REF!-1)*100</f>
        <v>#REF!</v>
      </c>
      <c r="Q50" s="919" t="e">
        <f>+(#REF!/#REF!-1)*100</f>
        <v>#REF!</v>
      </c>
      <c r="R50" s="919" t="e">
        <f>+(#REF!/#REF!-1)*100</f>
        <v>#REF!</v>
      </c>
      <c r="S50" s="919" t="e">
        <f>+(#REF!/#REF!-1)*100</f>
        <v>#REF!</v>
      </c>
      <c r="T50" s="919" t="e">
        <f>+(#REF!/#REF!-1)*100</f>
        <v>#REF!</v>
      </c>
      <c r="U50" s="919" t="e">
        <f>+(#REF!/#REF!-1)*100</f>
        <v>#REF!</v>
      </c>
      <c r="V50" s="919" t="e">
        <f>+(#REF!/#REF!-1)*100</f>
        <v>#REF!</v>
      </c>
      <c r="W50" s="597" t="s">
        <v>827</v>
      </c>
      <c r="X50" s="896"/>
      <c r="Y50" s="896"/>
      <c r="Z50" s="358"/>
      <c r="AA50" s="358"/>
      <c r="AB50" s="358"/>
      <c r="AC50" s="358"/>
      <c r="AD50" s="358"/>
      <c r="AE50" s="358"/>
      <c r="AF50" s="358"/>
      <c r="AG50" s="358"/>
      <c r="AH50" s="358"/>
    </row>
    <row r="51" spans="2:34" s="360" customFormat="1" ht="26.25" customHeight="1" x14ac:dyDescent="0.2">
      <c r="B51" s="449" t="s">
        <v>1470</v>
      </c>
      <c r="C51" s="867">
        <v>12.682407738536551</v>
      </c>
      <c r="D51" s="867" t="e">
        <f>+(#REF!/#REF!-1)*100</f>
        <v>#REF!</v>
      </c>
      <c r="E51" s="867" t="e">
        <f>+(#REF!/#REF!-1)*100</f>
        <v>#REF!</v>
      </c>
      <c r="F51" s="867" t="e">
        <f>+(#REF!/#REF!-1)*100</f>
        <v>#REF!</v>
      </c>
      <c r="G51" s="867" t="e">
        <f>+(#REF!/#REF!-1)*100</f>
        <v>#REF!</v>
      </c>
      <c r="H51" s="867" t="e">
        <f>+(#REF!/#REF!-1)*100</f>
        <v>#REF!</v>
      </c>
      <c r="I51" s="867" t="e">
        <f>+(#REF!/#REF!-1)*100</f>
        <v>#REF!</v>
      </c>
      <c r="J51" s="867" t="e">
        <f>+(#REF!/#REF!-1)*100</f>
        <v>#REF!</v>
      </c>
      <c r="K51" s="867" t="e">
        <f>+(#REF!/#REF!-1)*100</f>
        <v>#REF!</v>
      </c>
      <c r="L51" s="867" t="e">
        <f>+(#REF!/#REF!-1)*100</f>
        <v>#REF!</v>
      </c>
      <c r="M51" s="868"/>
      <c r="N51" s="869" t="e">
        <f>+(#REF!/#REF!-1)*100</f>
        <v>#REF!</v>
      </c>
      <c r="O51" s="868" t="e">
        <f>+(#REF!/#REF!-1)*100</f>
        <v>#REF!</v>
      </c>
      <c r="P51" s="920" t="e">
        <f>+(#REF!/#REF!-1)*100</f>
        <v>#REF!</v>
      </c>
      <c r="Q51" s="920" t="e">
        <f>+(#REF!/#REF!-1)*100</f>
        <v>#REF!</v>
      </c>
      <c r="R51" s="920" t="e">
        <f>+(#REF!/#REF!-1)*100</f>
        <v>#REF!</v>
      </c>
      <c r="S51" s="920" t="e">
        <f>+(#REF!/#REF!-1)*100</f>
        <v>#REF!</v>
      </c>
      <c r="T51" s="920" t="e">
        <f>+(#REF!/#REF!-1)*100</f>
        <v>#REF!</v>
      </c>
      <c r="U51" s="920" t="e">
        <f>+(#REF!/#REF!-1)*100</f>
        <v>#REF!</v>
      </c>
      <c r="V51" s="920" t="e">
        <f>+(#REF!/#REF!-1)*100</f>
        <v>#REF!</v>
      </c>
      <c r="W51" s="599" t="s">
        <v>1471</v>
      </c>
      <c r="X51" s="896"/>
      <c r="Y51" s="896"/>
      <c r="Z51" s="358"/>
      <c r="AA51" s="358"/>
      <c r="AB51" s="358"/>
      <c r="AC51" s="358"/>
      <c r="AD51" s="358"/>
      <c r="AE51" s="358"/>
      <c r="AF51" s="358"/>
      <c r="AG51" s="358"/>
      <c r="AH51" s="358"/>
    </row>
    <row r="52" spans="2:34" s="360" customFormat="1" ht="26.25" customHeight="1" x14ac:dyDescent="0.2">
      <c r="B52" s="598" t="s">
        <v>930</v>
      </c>
      <c r="C52" s="867">
        <v>28.33053231867364</v>
      </c>
      <c r="D52" s="867" t="e">
        <f>+(#REF!/#REF!-1)*100</f>
        <v>#REF!</v>
      </c>
      <c r="E52" s="867" t="e">
        <f>+(#REF!/#REF!-1)*100</f>
        <v>#REF!</v>
      </c>
      <c r="F52" s="867" t="e">
        <f>+(#REF!/#REF!-1)*100</f>
        <v>#REF!</v>
      </c>
      <c r="G52" s="867" t="e">
        <f>+(#REF!/#REF!-1)*100</f>
        <v>#REF!</v>
      </c>
      <c r="H52" s="867" t="e">
        <f>+(#REF!/#REF!-1)*100</f>
        <v>#REF!</v>
      </c>
      <c r="I52" s="867" t="e">
        <f>+(#REF!/#REF!-1)*100</f>
        <v>#REF!</v>
      </c>
      <c r="J52" s="867" t="e">
        <f>+(#REF!/#REF!-1)*100</f>
        <v>#REF!</v>
      </c>
      <c r="K52" s="867" t="e">
        <f>+(#REF!/#REF!-1)*100</f>
        <v>#REF!</v>
      </c>
      <c r="L52" s="867" t="e">
        <f>+(#REF!/#REF!-1)*100</f>
        <v>#REF!</v>
      </c>
      <c r="M52" s="868"/>
      <c r="N52" s="869" t="e">
        <f>+(#REF!/#REF!-1)*100</f>
        <v>#REF!</v>
      </c>
      <c r="O52" s="868" t="e">
        <f>+(#REF!/#REF!-1)*100</f>
        <v>#REF!</v>
      </c>
      <c r="P52" s="920" t="e">
        <f>+(#REF!/#REF!-1)*100</f>
        <v>#REF!</v>
      </c>
      <c r="Q52" s="920" t="e">
        <f>+(#REF!/#REF!-1)*100</f>
        <v>#REF!</v>
      </c>
      <c r="R52" s="920" t="e">
        <f>+(#REF!/#REF!-1)*100</f>
        <v>#REF!</v>
      </c>
      <c r="S52" s="920" t="e">
        <f>+(#REF!/#REF!-1)*100</f>
        <v>#REF!</v>
      </c>
      <c r="T52" s="920" t="e">
        <f>+(#REF!/#REF!-1)*100</f>
        <v>#REF!</v>
      </c>
      <c r="U52" s="920" t="e">
        <f>+(#REF!/#REF!-1)*100</f>
        <v>#REF!</v>
      </c>
      <c r="V52" s="920" t="e">
        <f>+(#REF!/#REF!-1)*100</f>
        <v>#REF!</v>
      </c>
      <c r="W52" s="599" t="s">
        <v>1448</v>
      </c>
      <c r="X52" s="896"/>
      <c r="Y52" s="896"/>
      <c r="Z52" s="358"/>
      <c r="AA52" s="358"/>
      <c r="AB52" s="358"/>
      <c r="AC52" s="358"/>
      <c r="AD52" s="358"/>
      <c r="AE52" s="358"/>
      <c r="AF52" s="358"/>
      <c r="AG52" s="358"/>
      <c r="AH52" s="358"/>
    </row>
    <row r="53" spans="2:34" s="355" customFormat="1" ht="26.25" customHeight="1" x14ac:dyDescent="0.2">
      <c r="B53" s="598" t="s">
        <v>772</v>
      </c>
      <c r="C53" s="916">
        <v>19.952392302885457</v>
      </c>
      <c r="D53" s="916" t="e">
        <f>+(#REF!/#REF!-1)*100</f>
        <v>#REF!</v>
      </c>
      <c r="E53" s="916" t="e">
        <f>+(#REF!/#REF!-1)*100</f>
        <v>#REF!</v>
      </c>
      <c r="F53" s="916" t="e">
        <f>+(#REF!/#REF!-1)*100</f>
        <v>#REF!</v>
      </c>
      <c r="G53" s="916" t="e">
        <f>+(#REF!/#REF!-1)*100</f>
        <v>#REF!</v>
      </c>
      <c r="H53" s="916" t="e">
        <f>+(#REF!/#REF!-1)*100</f>
        <v>#REF!</v>
      </c>
      <c r="I53" s="916" t="e">
        <f>+(#REF!/#REF!-1)*100</f>
        <v>#REF!</v>
      </c>
      <c r="J53" s="916" t="e">
        <f>+(#REF!/#REF!-1)*100</f>
        <v>#REF!</v>
      </c>
      <c r="K53" s="916" t="e">
        <f>+(#REF!/#REF!-1)*100</f>
        <v>#REF!</v>
      </c>
      <c r="L53" s="916" t="e">
        <f>+(#REF!/#REF!-1)*100</f>
        <v>#REF!</v>
      </c>
      <c r="M53" s="917"/>
      <c r="N53" s="918" t="e">
        <f>+(#REF!/#REF!-1)*100</f>
        <v>#REF!</v>
      </c>
      <c r="O53" s="917" t="e">
        <f>+(#REF!/#REF!-1)*100</f>
        <v>#REF!</v>
      </c>
      <c r="P53" s="919" t="e">
        <f>+(#REF!/#REF!-1)*100</f>
        <v>#REF!</v>
      </c>
      <c r="Q53" s="919" t="e">
        <f>+(#REF!/#REF!-1)*100</f>
        <v>#REF!</v>
      </c>
      <c r="R53" s="919" t="e">
        <f>+(#REF!/#REF!-1)*100</f>
        <v>#REF!</v>
      </c>
      <c r="S53" s="919" t="e">
        <f>+(#REF!/#REF!-1)*100</f>
        <v>#REF!</v>
      </c>
      <c r="T53" s="919" t="e">
        <f>+(#REF!/#REF!-1)*100</f>
        <v>#REF!</v>
      </c>
      <c r="U53" s="919" t="e">
        <f>+(#REF!/#REF!-1)*100</f>
        <v>#REF!</v>
      </c>
      <c r="V53" s="919" t="e">
        <f>+(#REF!/#REF!-1)*100</f>
        <v>#REF!</v>
      </c>
      <c r="W53" s="597" t="s">
        <v>262</v>
      </c>
      <c r="X53" s="896"/>
      <c r="Y53" s="896"/>
      <c r="Z53" s="358"/>
      <c r="AA53" s="358"/>
      <c r="AB53" s="358"/>
      <c r="AC53" s="358"/>
      <c r="AD53" s="358"/>
      <c r="AE53" s="358"/>
      <c r="AF53" s="358"/>
      <c r="AG53" s="358"/>
      <c r="AH53" s="358"/>
    </row>
    <row r="54" spans="2:34" s="360" customFormat="1" ht="26.25" customHeight="1" x14ac:dyDescent="0.2">
      <c r="B54" s="449" t="s">
        <v>1194</v>
      </c>
      <c r="C54" s="867">
        <v>-8.5327256614761371</v>
      </c>
      <c r="D54" s="867" t="e">
        <f>+(#REF!/#REF!-1)*100</f>
        <v>#REF!</v>
      </c>
      <c r="E54" s="867" t="e">
        <f>+(#REF!/#REF!-1)*100</f>
        <v>#REF!</v>
      </c>
      <c r="F54" s="867" t="e">
        <f>+(#REF!/#REF!-1)*100</f>
        <v>#REF!</v>
      </c>
      <c r="G54" s="867" t="e">
        <f>+(#REF!/#REF!-1)*100</f>
        <v>#REF!</v>
      </c>
      <c r="H54" s="867" t="e">
        <f>+(#REF!/#REF!-1)*100</f>
        <v>#REF!</v>
      </c>
      <c r="I54" s="867" t="e">
        <f>+(#REF!/#REF!-1)*100</f>
        <v>#REF!</v>
      </c>
      <c r="J54" s="867" t="e">
        <f>+(#REF!/#REF!-1)*100</f>
        <v>#REF!</v>
      </c>
      <c r="K54" s="867" t="e">
        <f>+(#REF!/#REF!-1)*100</f>
        <v>#REF!</v>
      </c>
      <c r="L54" s="867" t="e">
        <f>+(#REF!/#REF!-1)*100</f>
        <v>#REF!</v>
      </c>
      <c r="M54" s="868"/>
      <c r="N54" s="869" t="e">
        <f>+(#REF!/#REF!-1)*100</f>
        <v>#REF!</v>
      </c>
      <c r="O54" s="868" t="e">
        <f>+(#REF!/#REF!-1)*100</f>
        <v>#REF!</v>
      </c>
      <c r="P54" s="920" t="e">
        <f>+(#REF!/#REF!-1)*100</f>
        <v>#REF!</v>
      </c>
      <c r="Q54" s="920" t="e">
        <f>+(#REF!/#REF!-1)*100</f>
        <v>#REF!</v>
      </c>
      <c r="R54" s="920" t="e">
        <f>+(#REF!/#REF!-1)*100</f>
        <v>#REF!</v>
      </c>
      <c r="S54" s="920" t="e">
        <f>+(#REF!/#REF!-1)*100</f>
        <v>#REF!</v>
      </c>
      <c r="T54" s="920" t="e">
        <f>+(#REF!/#REF!-1)*100</f>
        <v>#REF!</v>
      </c>
      <c r="U54" s="920" t="e">
        <f>+(#REF!/#REF!-1)*100</f>
        <v>#REF!</v>
      </c>
      <c r="V54" s="920" t="e">
        <f>+(#REF!/#REF!-1)*100</f>
        <v>#REF!</v>
      </c>
      <c r="W54" s="599" t="s">
        <v>1450</v>
      </c>
      <c r="X54" s="896"/>
      <c r="Y54" s="896"/>
      <c r="Z54" s="358"/>
      <c r="AA54" s="358"/>
      <c r="AB54" s="358"/>
      <c r="AC54" s="358"/>
      <c r="AD54" s="358"/>
      <c r="AE54" s="358"/>
      <c r="AF54" s="358"/>
      <c r="AG54" s="358"/>
      <c r="AH54" s="358"/>
    </row>
    <row r="55" spans="2:34" s="360" customFormat="1" ht="26.25" customHeight="1" x14ac:dyDescent="0.2">
      <c r="B55" s="598" t="s">
        <v>1195</v>
      </c>
      <c r="C55" s="867">
        <v>20.983304899417917</v>
      </c>
      <c r="D55" s="867" t="e">
        <f xml:space="preserve"> ((#REF!-#REF!)/#REF!)*100</f>
        <v>#REF!</v>
      </c>
      <c r="E55" s="867" t="e">
        <f xml:space="preserve"> ((#REF!-#REF!)/#REF!)*100</f>
        <v>#REF!</v>
      </c>
      <c r="F55" s="867" t="e">
        <f xml:space="preserve"> ((#REF!-#REF!)/#REF!)*100</f>
        <v>#REF!</v>
      </c>
      <c r="G55" s="867" t="e">
        <f xml:space="preserve"> ((#REF!-#REF!)/#REF!)*100</f>
        <v>#REF!</v>
      </c>
      <c r="H55" s="867" t="e">
        <f xml:space="preserve"> ((#REF!-#REF!)/#REF!)*100</f>
        <v>#REF!</v>
      </c>
      <c r="I55" s="867" t="e">
        <f xml:space="preserve"> ((#REF!-#REF!)/#REF!)*100</f>
        <v>#REF!</v>
      </c>
      <c r="J55" s="867" t="e">
        <f xml:space="preserve"> ((#REF!-#REF!)/#REF!)*100</f>
        <v>#REF!</v>
      </c>
      <c r="K55" s="867" t="e">
        <f xml:space="preserve"> ((#REF!-#REF!)/#REF!)*100</f>
        <v>#REF!</v>
      </c>
      <c r="L55" s="867" t="e">
        <f xml:space="preserve"> ((#REF!-#REF!)/#REF!)*100</f>
        <v>#REF!</v>
      </c>
      <c r="M55" s="868"/>
      <c r="N55" s="869" t="e">
        <f xml:space="preserve"> ((#REF!-#REF!)/#REF!)*100</f>
        <v>#REF!</v>
      </c>
      <c r="O55" s="868" t="e">
        <f xml:space="preserve"> ((#REF!-#REF!)/#REF!)*100</f>
        <v>#REF!</v>
      </c>
      <c r="P55" s="920" t="e">
        <f xml:space="preserve"> ((#REF!-#REF!)/#REF!)*100</f>
        <v>#REF!</v>
      </c>
      <c r="Q55" s="920" t="e">
        <f xml:space="preserve"> ((#REF!-#REF!)/#REF!)*100</f>
        <v>#REF!</v>
      </c>
      <c r="R55" s="920" t="e">
        <f xml:space="preserve"> ((#REF!-#REF!)/#REF!)*100</f>
        <v>#REF!</v>
      </c>
      <c r="S55" s="920" t="e">
        <f xml:space="preserve"> ((#REF!-#REF!)/#REF!)*100</f>
        <v>#REF!</v>
      </c>
      <c r="T55" s="920" t="e">
        <f xml:space="preserve"> ((#REF!-#REF!)/#REF!)*100</f>
        <v>#REF!</v>
      </c>
      <c r="U55" s="920" t="e">
        <f xml:space="preserve"> ((#REF!-#REF!)/#REF!)*100</f>
        <v>#REF!</v>
      </c>
      <c r="V55" s="920" t="e">
        <f xml:space="preserve"> ((#REF!-#REF!)/#REF!)*100</f>
        <v>#REF!</v>
      </c>
      <c r="W55" s="599" t="s">
        <v>1451</v>
      </c>
      <c r="X55" s="896"/>
      <c r="Y55" s="896"/>
      <c r="Z55" s="358"/>
      <c r="AA55" s="358"/>
      <c r="AB55" s="358"/>
      <c r="AC55" s="358"/>
      <c r="AD55" s="358"/>
      <c r="AE55" s="358"/>
      <c r="AF55" s="358"/>
      <c r="AG55" s="358"/>
      <c r="AH55" s="358"/>
    </row>
    <row r="56" spans="2:34" s="360" customFormat="1" ht="26.25" customHeight="1" x14ac:dyDescent="0.2">
      <c r="B56" s="598" t="s">
        <v>708</v>
      </c>
      <c r="C56" s="867">
        <v>19.769984769789506</v>
      </c>
      <c r="D56" s="867" t="e">
        <f>+(#REF!/#REF!-1)*100</f>
        <v>#REF!</v>
      </c>
      <c r="E56" s="867" t="e">
        <f>+(#REF!/#REF!-1)*100</f>
        <v>#REF!</v>
      </c>
      <c r="F56" s="867" t="e">
        <f>+(#REF!/#REF!-1)*100</f>
        <v>#REF!</v>
      </c>
      <c r="G56" s="867" t="e">
        <f>+(#REF!/#REF!-1)*100</f>
        <v>#REF!</v>
      </c>
      <c r="H56" s="867" t="e">
        <f>+(#REF!/#REF!-1)*100</f>
        <v>#REF!</v>
      </c>
      <c r="I56" s="867" t="e">
        <f>+(#REF!/#REF!-1)*100</f>
        <v>#REF!</v>
      </c>
      <c r="J56" s="867" t="e">
        <f>+(#REF!/#REF!-1)*100</f>
        <v>#REF!</v>
      </c>
      <c r="K56" s="867" t="e">
        <f>+(#REF!/#REF!-1)*100</f>
        <v>#REF!</v>
      </c>
      <c r="L56" s="867" t="e">
        <f>+(#REF!/#REF!-1)*100</f>
        <v>#REF!</v>
      </c>
      <c r="M56" s="868"/>
      <c r="N56" s="869" t="e">
        <f>+(#REF!/#REF!-1)*100</f>
        <v>#REF!</v>
      </c>
      <c r="O56" s="868" t="e">
        <f>+(#REF!/#REF!-1)*100</f>
        <v>#REF!</v>
      </c>
      <c r="P56" s="920" t="e">
        <f>+(#REF!/#REF!-1)*100</f>
        <v>#REF!</v>
      </c>
      <c r="Q56" s="920" t="e">
        <f>+(#REF!/#REF!-1)*100</f>
        <v>#REF!</v>
      </c>
      <c r="R56" s="920" t="e">
        <f>+(#REF!/#REF!-1)*100</f>
        <v>#REF!</v>
      </c>
      <c r="S56" s="920" t="e">
        <f>+(#REF!/#REF!-1)*100</f>
        <v>#REF!</v>
      </c>
      <c r="T56" s="920" t="e">
        <f>+(#REF!/#REF!-1)*100</f>
        <v>#REF!</v>
      </c>
      <c r="U56" s="920" t="e">
        <f>+(#REF!/#REF!-1)*100</f>
        <v>#REF!</v>
      </c>
      <c r="V56" s="920" t="e">
        <f>+(#REF!/#REF!-1)*100</f>
        <v>#REF!</v>
      </c>
      <c r="W56" s="599" t="s">
        <v>786</v>
      </c>
      <c r="X56" s="896"/>
      <c r="Y56" s="896"/>
      <c r="Z56" s="358"/>
      <c r="AA56" s="358"/>
      <c r="AB56" s="358"/>
      <c r="AC56" s="358"/>
      <c r="AD56" s="358"/>
      <c r="AE56" s="358"/>
      <c r="AF56" s="358"/>
      <c r="AG56" s="358"/>
      <c r="AH56" s="358"/>
    </row>
    <row r="57" spans="2:34" s="360" customFormat="1" ht="26.25" customHeight="1" x14ac:dyDescent="0.2">
      <c r="B57" s="598" t="s">
        <v>845</v>
      </c>
      <c r="C57" s="867">
        <v>20.276747503566341</v>
      </c>
      <c r="D57" s="867" t="e">
        <f>+(#REF!/#REF!-1)*100</f>
        <v>#REF!</v>
      </c>
      <c r="E57" s="867" t="e">
        <f>+(#REF!/#REF!-1)*100</f>
        <v>#REF!</v>
      </c>
      <c r="F57" s="867" t="e">
        <f>+(#REF!/#REF!-1)*100</f>
        <v>#REF!</v>
      </c>
      <c r="G57" s="867" t="e">
        <f>+(#REF!/#REF!-1)*100</f>
        <v>#REF!</v>
      </c>
      <c r="H57" s="867" t="e">
        <f>+(#REF!/#REF!-1)*100</f>
        <v>#REF!</v>
      </c>
      <c r="I57" s="867" t="e">
        <f>+(#REF!/#REF!-1)*100</f>
        <v>#REF!</v>
      </c>
      <c r="J57" s="867" t="e">
        <f>+(#REF!/#REF!-1)*100</f>
        <v>#REF!</v>
      </c>
      <c r="K57" s="867" t="e">
        <f>+(#REF!/#REF!-1)*100</f>
        <v>#REF!</v>
      </c>
      <c r="L57" s="867" t="e">
        <f>+(#REF!/#REF!-1)*100</f>
        <v>#REF!</v>
      </c>
      <c r="M57" s="868"/>
      <c r="N57" s="869" t="e">
        <f>+(#REF!/#REF!-1)*100</f>
        <v>#REF!</v>
      </c>
      <c r="O57" s="868" t="e">
        <f>+(#REF!/#REF!-1)*100</f>
        <v>#REF!</v>
      </c>
      <c r="P57" s="920" t="e">
        <f>+(#REF!/#REF!-1)*100</f>
        <v>#REF!</v>
      </c>
      <c r="Q57" s="920" t="e">
        <f>+(#REF!/#REF!-1)*100</f>
        <v>#REF!</v>
      </c>
      <c r="R57" s="920" t="e">
        <f>+(#REF!/#REF!-1)*100</f>
        <v>#REF!</v>
      </c>
      <c r="S57" s="920" t="e">
        <f>+(#REF!/#REF!-1)*100</f>
        <v>#REF!</v>
      </c>
      <c r="T57" s="920" t="e">
        <f>+(#REF!/#REF!-1)*100</f>
        <v>#REF!</v>
      </c>
      <c r="U57" s="920" t="e">
        <f>+(#REF!/#REF!-1)*100</f>
        <v>#REF!</v>
      </c>
      <c r="V57" s="920" t="e">
        <f>+(#REF!/#REF!-1)*100</f>
        <v>#REF!</v>
      </c>
      <c r="W57" s="599" t="s">
        <v>312</v>
      </c>
      <c r="X57" s="896"/>
      <c r="Y57" s="896"/>
      <c r="Z57" s="358"/>
      <c r="AA57" s="358"/>
      <c r="AB57" s="358"/>
      <c r="AC57" s="358"/>
      <c r="AD57" s="358"/>
      <c r="AE57" s="358"/>
      <c r="AF57" s="358"/>
      <c r="AG57" s="358"/>
      <c r="AH57" s="358"/>
    </row>
    <row r="58" spans="2:34" s="355" customFormat="1" ht="15" customHeight="1" thickBot="1" x14ac:dyDescent="0.25">
      <c r="B58" s="598"/>
      <c r="C58" s="904"/>
      <c r="D58" s="904"/>
      <c r="E58" s="904"/>
      <c r="F58" s="904"/>
      <c r="G58" s="904"/>
      <c r="H58" s="904"/>
      <c r="I58" s="904"/>
      <c r="J58" s="904"/>
      <c r="K58" s="904"/>
      <c r="L58" s="904"/>
      <c r="M58" s="905"/>
      <c r="N58" s="906"/>
      <c r="O58" s="905"/>
      <c r="P58" s="921"/>
      <c r="Q58" s="921"/>
      <c r="R58" s="921"/>
      <c r="S58" s="921"/>
      <c r="T58" s="921"/>
      <c r="U58" s="921"/>
      <c r="V58" s="921"/>
      <c r="W58" s="927"/>
      <c r="X58" s="896"/>
      <c r="Y58" s="896"/>
      <c r="Z58" s="358"/>
      <c r="AA58" s="358"/>
      <c r="AB58" s="358"/>
      <c r="AC58" s="358"/>
      <c r="AD58" s="358"/>
      <c r="AE58" s="358"/>
      <c r="AF58" s="358"/>
      <c r="AG58" s="358"/>
      <c r="AH58" s="358"/>
    </row>
    <row r="59" spans="2:34" s="360" customFormat="1" ht="15" customHeight="1" thickTop="1" x14ac:dyDescent="0.2">
      <c r="B59" s="614"/>
      <c r="C59" s="922"/>
      <c r="D59" s="922"/>
      <c r="E59" s="922"/>
      <c r="F59" s="922"/>
      <c r="G59" s="922"/>
      <c r="H59" s="922"/>
      <c r="I59" s="922"/>
      <c r="J59" s="922"/>
      <c r="K59" s="922"/>
      <c r="L59" s="922"/>
      <c r="M59" s="923"/>
      <c r="N59" s="924"/>
      <c r="O59" s="923"/>
      <c r="P59" s="925"/>
      <c r="Q59" s="925"/>
      <c r="R59" s="925"/>
      <c r="S59" s="925"/>
      <c r="T59" s="925"/>
      <c r="U59" s="925"/>
      <c r="V59" s="925"/>
      <c r="W59" s="616"/>
      <c r="X59" s="896"/>
      <c r="Y59" s="896"/>
      <c r="Z59" s="358"/>
      <c r="AA59" s="358"/>
      <c r="AB59" s="358"/>
      <c r="AC59" s="358"/>
      <c r="AD59" s="358"/>
      <c r="AE59" s="358"/>
      <c r="AF59" s="358"/>
      <c r="AG59" s="358"/>
      <c r="AH59" s="358"/>
    </row>
    <row r="60" spans="2:34" s="360" customFormat="1" ht="55.5" customHeight="1" x14ac:dyDescent="0.2">
      <c r="B60" s="926" t="s">
        <v>1462</v>
      </c>
      <c r="C60" s="916"/>
      <c r="D60" s="916"/>
      <c r="E60" s="916"/>
      <c r="F60" s="916"/>
      <c r="G60" s="916"/>
      <c r="H60" s="916"/>
      <c r="I60" s="916"/>
      <c r="J60" s="916"/>
      <c r="K60" s="916"/>
      <c r="L60" s="916"/>
      <c r="M60" s="917"/>
      <c r="N60" s="918"/>
      <c r="O60" s="917"/>
      <c r="P60" s="919"/>
      <c r="Q60" s="919"/>
      <c r="R60" s="919"/>
      <c r="S60" s="919"/>
      <c r="T60" s="919"/>
      <c r="U60" s="919"/>
      <c r="V60" s="919"/>
      <c r="W60" s="374" t="s">
        <v>1463</v>
      </c>
      <c r="X60" s="896"/>
      <c r="Y60" s="896"/>
      <c r="Z60" s="358"/>
      <c r="AA60" s="358"/>
      <c r="AB60" s="358"/>
      <c r="AC60" s="358"/>
      <c r="AD60" s="358"/>
      <c r="AE60" s="358"/>
      <c r="AF60" s="358"/>
      <c r="AG60" s="358"/>
      <c r="AH60" s="358"/>
    </row>
    <row r="61" spans="2:34" s="355" customFormat="1" ht="9" customHeight="1" x14ac:dyDescent="0.2">
      <c r="B61" s="449"/>
      <c r="C61" s="916"/>
      <c r="D61" s="916"/>
      <c r="E61" s="916"/>
      <c r="F61" s="916"/>
      <c r="G61" s="916"/>
      <c r="H61" s="916"/>
      <c r="I61" s="916"/>
      <c r="J61" s="916"/>
      <c r="K61" s="916"/>
      <c r="L61" s="916"/>
      <c r="M61" s="917"/>
      <c r="N61" s="918"/>
      <c r="O61" s="917"/>
      <c r="P61" s="919"/>
      <c r="Q61" s="919"/>
      <c r="R61" s="919"/>
      <c r="S61" s="919"/>
      <c r="T61" s="919"/>
      <c r="U61" s="919"/>
      <c r="V61" s="919"/>
      <c r="W61" s="597"/>
      <c r="X61" s="896"/>
      <c r="Y61" s="896"/>
      <c r="Z61" s="358"/>
      <c r="AA61" s="358"/>
      <c r="AB61" s="358"/>
      <c r="AC61" s="358"/>
      <c r="AD61" s="358"/>
      <c r="AE61" s="358"/>
      <c r="AF61" s="358"/>
      <c r="AG61" s="358"/>
      <c r="AH61" s="358"/>
    </row>
    <row r="62" spans="2:34" s="355" customFormat="1" ht="26.25" customHeight="1" x14ac:dyDescent="0.2">
      <c r="B62" s="449" t="s">
        <v>175</v>
      </c>
      <c r="C62" s="916">
        <v>10.762545863938387</v>
      </c>
      <c r="D62" s="916" t="e">
        <f t="shared" ref="D62:I62" si="10">+D63+D64</f>
        <v>#REF!</v>
      </c>
      <c r="E62" s="916" t="e">
        <f t="shared" si="10"/>
        <v>#REF!</v>
      </c>
      <c r="F62" s="916" t="e">
        <f t="shared" si="10"/>
        <v>#REF!</v>
      </c>
      <c r="G62" s="916" t="e">
        <f t="shared" si="10"/>
        <v>#REF!</v>
      </c>
      <c r="H62" s="916" t="e">
        <f t="shared" si="10"/>
        <v>#REF!</v>
      </c>
      <c r="I62" s="916" t="e">
        <f t="shared" si="10"/>
        <v>#REF!</v>
      </c>
      <c r="J62" s="916" t="e">
        <f>+J63+J64</f>
        <v>#REF!</v>
      </c>
      <c r="K62" s="916" t="e">
        <f>+K63+K64</f>
        <v>#REF!</v>
      </c>
      <c r="L62" s="916" t="e">
        <f>+L63+L64</f>
        <v>#REF!</v>
      </c>
      <c r="M62" s="917"/>
      <c r="N62" s="918" t="e">
        <f t="shared" ref="N62:V62" si="11">+N63+N64</f>
        <v>#REF!</v>
      </c>
      <c r="O62" s="917" t="e">
        <f t="shared" si="11"/>
        <v>#REF!</v>
      </c>
      <c r="P62" s="919" t="e">
        <f t="shared" si="11"/>
        <v>#REF!</v>
      </c>
      <c r="Q62" s="919" t="e">
        <f t="shared" si="11"/>
        <v>#REF!</v>
      </c>
      <c r="R62" s="919" t="e">
        <f t="shared" si="11"/>
        <v>#REF!</v>
      </c>
      <c r="S62" s="919" t="e">
        <f t="shared" si="11"/>
        <v>#REF!</v>
      </c>
      <c r="T62" s="919" t="e">
        <f t="shared" si="11"/>
        <v>#REF!</v>
      </c>
      <c r="U62" s="919" t="e">
        <f t="shared" si="11"/>
        <v>#REF!</v>
      </c>
      <c r="V62" s="919" t="e">
        <f t="shared" si="11"/>
        <v>#REF!</v>
      </c>
      <c r="W62" s="597" t="s">
        <v>873</v>
      </c>
      <c r="X62" s="896"/>
      <c r="Y62" s="896"/>
      <c r="Z62" s="358"/>
      <c r="AA62" s="358"/>
      <c r="AB62" s="358"/>
      <c r="AC62" s="358"/>
      <c r="AD62" s="358"/>
      <c r="AE62" s="358"/>
      <c r="AF62" s="358"/>
      <c r="AG62" s="358"/>
      <c r="AH62" s="358"/>
    </row>
    <row r="63" spans="2:34" s="360" customFormat="1" ht="26.25" customHeight="1" x14ac:dyDescent="0.2">
      <c r="B63" s="598" t="s">
        <v>1129</v>
      </c>
      <c r="C63" s="867">
        <v>0.87459633093969413</v>
      </c>
      <c r="D63" s="867" t="e">
        <f>+D16/#REF!*100</f>
        <v>#REF!</v>
      </c>
      <c r="E63" s="867" t="e">
        <f>+E16/#REF!*100</f>
        <v>#REF!</v>
      </c>
      <c r="F63" s="867" t="e">
        <f>+F16/#REF!*100</f>
        <v>#REF!</v>
      </c>
      <c r="G63" s="867" t="e">
        <f>+G16/#REF!*100</f>
        <v>#REF!</v>
      </c>
      <c r="H63" s="867" t="e">
        <f>+H16/#REF!*100</f>
        <v>#REF!</v>
      </c>
      <c r="I63" s="867" t="e">
        <f>+I16/#REF!*100</f>
        <v>#REF!</v>
      </c>
      <c r="J63" s="867" t="e">
        <f>+J16/#REF!*100</f>
        <v>#REF!</v>
      </c>
      <c r="K63" s="867" t="e">
        <f>+K16/#REF!*100</f>
        <v>#REF!</v>
      </c>
      <c r="L63" s="867" t="e">
        <f>+L16/#REF!*100</f>
        <v>#REF!</v>
      </c>
      <c r="M63" s="868"/>
      <c r="N63" s="869" t="e">
        <f>+N16/#REF!*100</f>
        <v>#REF!</v>
      </c>
      <c r="O63" s="868" t="e">
        <f>+O16/#REF!*100</f>
        <v>#REF!</v>
      </c>
      <c r="P63" s="920" t="e">
        <f>+P16/#REF!*100</f>
        <v>#REF!</v>
      </c>
      <c r="Q63" s="920" t="e">
        <f>+Q16/#REF!*100</f>
        <v>#REF!</v>
      </c>
      <c r="R63" s="920" t="e">
        <f>+R16/#REF!*100</f>
        <v>#REF!</v>
      </c>
      <c r="S63" s="920" t="e">
        <f>+S16/#REF!*100</f>
        <v>#REF!</v>
      </c>
      <c r="T63" s="920" t="e">
        <f>+T16/#REF!*100</f>
        <v>#REF!</v>
      </c>
      <c r="U63" s="920" t="e">
        <f>+U16/#REF!*100</f>
        <v>#REF!</v>
      </c>
      <c r="V63" s="920" t="e">
        <f>+V16/#REF!*100</f>
        <v>#REF!</v>
      </c>
      <c r="W63" s="599" t="s">
        <v>1130</v>
      </c>
      <c r="X63" s="896"/>
      <c r="Y63" s="896"/>
      <c r="Z63" s="358"/>
      <c r="AA63" s="358"/>
      <c r="AB63" s="358"/>
      <c r="AC63" s="358"/>
      <c r="AD63" s="358"/>
      <c r="AE63" s="358"/>
      <c r="AF63" s="358"/>
      <c r="AG63" s="358"/>
      <c r="AH63" s="358"/>
    </row>
    <row r="64" spans="2:34" s="360" customFormat="1" ht="26.25" customHeight="1" x14ac:dyDescent="0.2">
      <c r="B64" s="598" t="s">
        <v>1493</v>
      </c>
      <c r="C64" s="867">
        <v>9.8879495329986931</v>
      </c>
      <c r="D64" s="867" t="e">
        <f>+D17/#REF!*100</f>
        <v>#REF!</v>
      </c>
      <c r="E64" s="867" t="e">
        <f>+E17/#REF!*100</f>
        <v>#REF!</v>
      </c>
      <c r="F64" s="867" t="e">
        <f>+F17/#REF!*100</f>
        <v>#REF!</v>
      </c>
      <c r="G64" s="867" t="e">
        <f>+G17/#REF!*100</f>
        <v>#REF!</v>
      </c>
      <c r="H64" s="867" t="e">
        <f>+H17/#REF!*100</f>
        <v>#REF!</v>
      </c>
      <c r="I64" s="867" t="e">
        <f>+I17/#REF!*100</f>
        <v>#REF!</v>
      </c>
      <c r="J64" s="867" t="e">
        <f>+J17/#REF!*100</f>
        <v>#REF!</v>
      </c>
      <c r="K64" s="867" t="e">
        <f>+K17/#REF!*100</f>
        <v>#REF!</v>
      </c>
      <c r="L64" s="867" t="e">
        <f>+L17/#REF!*100</f>
        <v>#REF!</v>
      </c>
      <c r="M64" s="868"/>
      <c r="N64" s="869" t="e">
        <f>+N17/#REF!*100</f>
        <v>#REF!</v>
      </c>
      <c r="O64" s="868" t="e">
        <f>+O17/#REF!*100</f>
        <v>#REF!</v>
      </c>
      <c r="P64" s="920" t="e">
        <f>+P17/#REF!*100</f>
        <v>#REF!</v>
      </c>
      <c r="Q64" s="920" t="e">
        <f>+Q17/#REF!*100</f>
        <v>#REF!</v>
      </c>
      <c r="R64" s="920" t="e">
        <f>+R17/#REF!*100</f>
        <v>#REF!</v>
      </c>
      <c r="S64" s="920" t="e">
        <f>+S17/#REF!*100</f>
        <v>#REF!</v>
      </c>
      <c r="T64" s="920" t="e">
        <f>+T17/#REF!*100</f>
        <v>#REF!</v>
      </c>
      <c r="U64" s="920" t="e">
        <f>+U17/#REF!*100</f>
        <v>#REF!</v>
      </c>
      <c r="V64" s="920" t="e">
        <f>+V17/#REF!*100</f>
        <v>#REF!</v>
      </c>
      <c r="W64" s="599" t="s">
        <v>875</v>
      </c>
      <c r="X64" s="896"/>
      <c r="Y64" s="896"/>
      <c r="Z64" s="358"/>
      <c r="AA64" s="358"/>
      <c r="AB64" s="358"/>
      <c r="AC64" s="358"/>
      <c r="AD64" s="358"/>
      <c r="AE64" s="358"/>
      <c r="AF64" s="358"/>
      <c r="AG64" s="358"/>
      <c r="AH64" s="358"/>
    </row>
    <row r="65" spans="2:34" s="355" customFormat="1" ht="26.25" customHeight="1" x14ac:dyDescent="0.2">
      <c r="B65" s="449" t="s">
        <v>876</v>
      </c>
      <c r="C65" s="916">
        <v>9.0942547317947966</v>
      </c>
      <c r="D65" s="916" t="e">
        <f>+D18/#REF!*100</f>
        <v>#REF!</v>
      </c>
      <c r="E65" s="916" t="e">
        <f>+E18/#REF!*100</f>
        <v>#REF!</v>
      </c>
      <c r="F65" s="916" t="e">
        <f>+F18/#REF!*100</f>
        <v>#REF!</v>
      </c>
      <c r="G65" s="916" t="e">
        <f>+G18/#REF!*100</f>
        <v>#REF!</v>
      </c>
      <c r="H65" s="916" t="e">
        <f>+H18/#REF!*100</f>
        <v>#REF!</v>
      </c>
      <c r="I65" s="916" t="e">
        <f>+I18/#REF!*100</f>
        <v>#REF!</v>
      </c>
      <c r="J65" s="916" t="e">
        <f>+J18/#REF!*100</f>
        <v>#REF!</v>
      </c>
      <c r="K65" s="916" t="e">
        <f>+K18/#REF!*100</f>
        <v>#REF!</v>
      </c>
      <c r="L65" s="916" t="e">
        <f>+L18/#REF!*100</f>
        <v>#REF!</v>
      </c>
      <c r="M65" s="917"/>
      <c r="N65" s="918" t="e">
        <f>+N18/#REF!*100</f>
        <v>#REF!</v>
      </c>
      <c r="O65" s="917" t="e">
        <f>+O18/#REF!*100</f>
        <v>#REF!</v>
      </c>
      <c r="P65" s="919" t="e">
        <f>+P18/#REF!*100</f>
        <v>#REF!</v>
      </c>
      <c r="Q65" s="919" t="e">
        <f>+Q18/#REF!*100</f>
        <v>#REF!</v>
      </c>
      <c r="R65" s="919" t="e">
        <f>+R18/#REF!*100</f>
        <v>#REF!</v>
      </c>
      <c r="S65" s="919" t="e">
        <f>+S18/#REF!*100</f>
        <v>#REF!</v>
      </c>
      <c r="T65" s="919" t="e">
        <f>+T18/#REF!*100</f>
        <v>#REF!</v>
      </c>
      <c r="U65" s="919" t="e">
        <f>+U18/#REF!*100</f>
        <v>#REF!</v>
      </c>
      <c r="V65" s="919" t="e">
        <f>+V18/#REF!*100</f>
        <v>#REF!</v>
      </c>
      <c r="W65" s="597" t="s">
        <v>874</v>
      </c>
      <c r="X65" s="896"/>
      <c r="Y65" s="896"/>
      <c r="Z65" s="358"/>
      <c r="AA65" s="358"/>
      <c r="AB65" s="358"/>
      <c r="AC65" s="358"/>
      <c r="AD65" s="358"/>
      <c r="AE65" s="358"/>
      <c r="AF65" s="358"/>
      <c r="AG65" s="358"/>
      <c r="AH65" s="358"/>
    </row>
    <row r="66" spans="2:34" s="360" customFormat="1" ht="26.25" customHeight="1" x14ac:dyDescent="0.2">
      <c r="B66" s="598" t="s">
        <v>1443</v>
      </c>
      <c r="C66" s="867">
        <v>4.8286260800847112</v>
      </c>
      <c r="D66" s="867" t="e">
        <f>+D19/#REF!*100</f>
        <v>#REF!</v>
      </c>
      <c r="E66" s="867" t="e">
        <f>+E19/#REF!*100</f>
        <v>#REF!</v>
      </c>
      <c r="F66" s="867" t="e">
        <f>+F19/#REF!*100</f>
        <v>#REF!</v>
      </c>
      <c r="G66" s="867" t="e">
        <f>+G19/#REF!*100</f>
        <v>#REF!</v>
      </c>
      <c r="H66" s="867" t="e">
        <f>+H19/#REF!*100</f>
        <v>#REF!</v>
      </c>
      <c r="I66" s="867" t="e">
        <f>+I19/#REF!*100</f>
        <v>#REF!</v>
      </c>
      <c r="J66" s="867" t="e">
        <f>+J19/#REF!*100</f>
        <v>#REF!</v>
      </c>
      <c r="K66" s="867" t="e">
        <f>+K19/#REF!*100</f>
        <v>#REF!</v>
      </c>
      <c r="L66" s="867" t="e">
        <f>+L19/#REF!*100</f>
        <v>#REF!</v>
      </c>
      <c r="M66" s="868"/>
      <c r="N66" s="869" t="e">
        <f>+N19/#REF!*100</f>
        <v>#REF!</v>
      </c>
      <c r="O66" s="868" t="e">
        <f>+O19/#REF!*100</f>
        <v>#REF!</v>
      </c>
      <c r="P66" s="920" t="e">
        <f>+P19/#REF!*100</f>
        <v>#REF!</v>
      </c>
      <c r="Q66" s="920" t="e">
        <f>+Q19/#REF!*100</f>
        <v>#REF!</v>
      </c>
      <c r="R66" s="920" t="e">
        <f>+R19/#REF!*100</f>
        <v>#REF!</v>
      </c>
      <c r="S66" s="920" t="e">
        <f>+S19/#REF!*100</f>
        <v>#REF!</v>
      </c>
      <c r="T66" s="920" t="e">
        <f>+T19/#REF!*100</f>
        <v>#REF!</v>
      </c>
      <c r="U66" s="920" t="e">
        <f>+U19/#REF!*100</f>
        <v>#REF!</v>
      </c>
      <c r="V66" s="920" t="e">
        <f>+V19/#REF!*100</f>
        <v>#REF!</v>
      </c>
      <c r="W66" s="599" t="s">
        <v>1445</v>
      </c>
      <c r="X66" s="896"/>
      <c r="Y66" s="896"/>
      <c r="Z66" s="358"/>
      <c r="AA66" s="358"/>
      <c r="AB66" s="358"/>
      <c r="AC66" s="358"/>
      <c r="AD66" s="358"/>
      <c r="AE66" s="358"/>
      <c r="AF66" s="358"/>
      <c r="AG66" s="358"/>
      <c r="AH66" s="358"/>
    </row>
    <row r="67" spans="2:34" s="360" customFormat="1" ht="26.25" customHeight="1" x14ac:dyDescent="0.2">
      <c r="B67" s="598" t="s">
        <v>1284</v>
      </c>
      <c r="C67" s="867">
        <v>-4.0371355683185284</v>
      </c>
      <c r="D67" s="867" t="e">
        <f>+D20/#REF!*100</f>
        <v>#REF!</v>
      </c>
      <c r="E67" s="867" t="e">
        <f>+E20/#REF!*100</f>
        <v>#REF!</v>
      </c>
      <c r="F67" s="867" t="e">
        <f>+F20/#REF!*100</f>
        <v>#REF!</v>
      </c>
      <c r="G67" s="867" t="e">
        <f>+G20/#REF!*100</f>
        <v>#REF!</v>
      </c>
      <c r="H67" s="867" t="e">
        <f>+H20/#REF!*100</f>
        <v>#REF!</v>
      </c>
      <c r="I67" s="867" t="e">
        <f>+I20/#REF!*100</f>
        <v>#REF!</v>
      </c>
      <c r="J67" s="867" t="e">
        <f>+J20/#REF!*100</f>
        <v>#REF!</v>
      </c>
      <c r="K67" s="867" t="e">
        <f>+K20/#REF!*100</f>
        <v>#REF!</v>
      </c>
      <c r="L67" s="867" t="e">
        <f>+L20/#REF!*100</f>
        <v>#REF!</v>
      </c>
      <c r="M67" s="868"/>
      <c r="N67" s="869" t="e">
        <f>+N20/#REF!*100</f>
        <v>#REF!</v>
      </c>
      <c r="O67" s="868" t="e">
        <f>+O20/#REF!*100</f>
        <v>#REF!</v>
      </c>
      <c r="P67" s="920" t="e">
        <f>+P20/#REF!*100</f>
        <v>#REF!</v>
      </c>
      <c r="Q67" s="920" t="e">
        <f>+Q20/#REF!*100</f>
        <v>#REF!</v>
      </c>
      <c r="R67" s="920" t="e">
        <f>+R20/#REF!*100</f>
        <v>#REF!</v>
      </c>
      <c r="S67" s="920" t="e">
        <f>+S20/#REF!*100</f>
        <v>#REF!</v>
      </c>
      <c r="T67" s="920" t="e">
        <f>+T20/#REF!*100</f>
        <v>#REF!</v>
      </c>
      <c r="U67" s="920" t="e">
        <f>+U20/#REF!*100</f>
        <v>#REF!</v>
      </c>
      <c r="V67" s="920" t="e">
        <f>+V20/#REF!*100</f>
        <v>#REF!</v>
      </c>
      <c r="W67" s="599" t="s">
        <v>1300</v>
      </c>
      <c r="X67" s="896"/>
      <c r="Y67" s="896"/>
      <c r="Z67" s="358"/>
      <c r="AA67" s="358"/>
      <c r="AB67" s="358"/>
      <c r="AC67" s="358"/>
      <c r="AD67" s="358"/>
      <c r="AE67" s="358"/>
      <c r="AF67" s="358"/>
      <c r="AG67" s="358"/>
      <c r="AH67" s="358"/>
    </row>
    <row r="68" spans="2:34" s="360" customFormat="1" ht="26.25" customHeight="1" x14ac:dyDescent="0.2">
      <c r="B68" s="598" t="s">
        <v>1446</v>
      </c>
      <c r="C68" s="867">
        <v>0.71167058989112864</v>
      </c>
      <c r="D68" s="867" t="e">
        <f>+D21/#REF!*100</f>
        <v>#REF!</v>
      </c>
      <c r="E68" s="867" t="e">
        <f>+E21/#REF!*100</f>
        <v>#REF!</v>
      </c>
      <c r="F68" s="867" t="e">
        <f>+F21/#REF!*100</f>
        <v>#REF!</v>
      </c>
      <c r="G68" s="867" t="e">
        <f>+G21/#REF!*100</f>
        <v>#REF!</v>
      </c>
      <c r="H68" s="867" t="e">
        <f>+H21/#REF!*100</f>
        <v>#REF!</v>
      </c>
      <c r="I68" s="867" t="e">
        <f>+I21/#REF!*100</f>
        <v>#REF!</v>
      </c>
      <c r="J68" s="867" t="e">
        <f>+J21/#REF!*100</f>
        <v>#REF!</v>
      </c>
      <c r="K68" s="867" t="e">
        <f>+K21/#REF!*100</f>
        <v>#REF!</v>
      </c>
      <c r="L68" s="867" t="e">
        <f>+L21/#REF!*100</f>
        <v>#REF!</v>
      </c>
      <c r="M68" s="868"/>
      <c r="N68" s="869" t="e">
        <f>+N21/#REF!*100</f>
        <v>#REF!</v>
      </c>
      <c r="O68" s="868" t="e">
        <f>+O21/#REF!*100</f>
        <v>#REF!</v>
      </c>
      <c r="P68" s="920" t="e">
        <f>+P21/#REF!*100</f>
        <v>#REF!</v>
      </c>
      <c r="Q68" s="920" t="e">
        <f>+Q21/#REF!*100</f>
        <v>#REF!</v>
      </c>
      <c r="R68" s="920" t="e">
        <f>+R21/#REF!*100</f>
        <v>#REF!</v>
      </c>
      <c r="S68" s="920" t="e">
        <f>+S21/#REF!*100</f>
        <v>#REF!</v>
      </c>
      <c r="T68" s="920" t="e">
        <f>+T21/#REF!*100</f>
        <v>#REF!</v>
      </c>
      <c r="U68" s="920" t="e">
        <f>+U21/#REF!*100</f>
        <v>#REF!</v>
      </c>
      <c r="V68" s="920" t="e">
        <f>+V21/#REF!*100</f>
        <v>#REF!</v>
      </c>
      <c r="W68" s="599" t="s">
        <v>1449</v>
      </c>
      <c r="X68" s="896"/>
      <c r="Y68" s="896"/>
      <c r="Z68" s="358"/>
      <c r="AA68" s="358"/>
      <c r="AB68" s="358"/>
      <c r="AC68" s="358"/>
      <c r="AD68" s="358"/>
      <c r="AE68" s="358"/>
      <c r="AF68" s="358"/>
      <c r="AG68" s="358"/>
      <c r="AH68" s="358"/>
    </row>
    <row r="69" spans="2:34" s="360" customFormat="1" ht="26.25" customHeight="1" x14ac:dyDescent="0.2">
      <c r="B69" s="598" t="s">
        <v>1447</v>
      </c>
      <c r="C69" s="867">
        <v>0</v>
      </c>
      <c r="D69" s="867" t="e">
        <f>+D22/#REF!*100</f>
        <v>#REF!</v>
      </c>
      <c r="E69" s="867" t="e">
        <f>+E22/#REF!*100</f>
        <v>#REF!</v>
      </c>
      <c r="F69" s="867" t="e">
        <f>+F22/#REF!*100</f>
        <v>#REF!</v>
      </c>
      <c r="G69" s="867" t="e">
        <f>+G22/#REF!*100</f>
        <v>#REF!</v>
      </c>
      <c r="H69" s="867" t="e">
        <f>+H22/#REF!*100</f>
        <v>#REF!</v>
      </c>
      <c r="I69" s="867" t="e">
        <f>+I22/#REF!*100</f>
        <v>#REF!</v>
      </c>
      <c r="J69" s="867" t="e">
        <f>+J22/#REF!*100</f>
        <v>#REF!</v>
      </c>
      <c r="K69" s="867" t="e">
        <f>+K22/#REF!*100</f>
        <v>#REF!</v>
      </c>
      <c r="L69" s="867" t="e">
        <f>+L22/#REF!*100</f>
        <v>#REF!</v>
      </c>
      <c r="M69" s="868"/>
      <c r="N69" s="869" t="e">
        <f>+N22/#REF!*100</f>
        <v>#REF!</v>
      </c>
      <c r="O69" s="868" t="e">
        <f>+O22/#REF!*100</f>
        <v>#REF!</v>
      </c>
      <c r="P69" s="920" t="e">
        <f>+P22/#REF!*100</f>
        <v>#REF!</v>
      </c>
      <c r="Q69" s="920" t="e">
        <f>+Q22/#REF!*100</f>
        <v>#REF!</v>
      </c>
      <c r="R69" s="920" t="e">
        <f>+R22/#REF!*100</f>
        <v>#REF!</v>
      </c>
      <c r="S69" s="920" t="e">
        <f>+S22/#REF!*100</f>
        <v>#REF!</v>
      </c>
      <c r="T69" s="920" t="e">
        <f>+T22/#REF!*100</f>
        <v>#REF!</v>
      </c>
      <c r="U69" s="920" t="e">
        <f>+U22/#REF!*100</f>
        <v>#REF!</v>
      </c>
      <c r="V69" s="920" t="e">
        <f>+V22/#REF!*100</f>
        <v>#REF!</v>
      </c>
      <c r="W69" s="599" t="s">
        <v>941</v>
      </c>
      <c r="X69" s="896"/>
      <c r="Y69" s="896"/>
      <c r="Z69" s="358"/>
      <c r="AA69" s="358"/>
      <c r="AB69" s="358"/>
      <c r="AC69" s="358"/>
      <c r="AD69" s="358"/>
      <c r="AE69" s="358"/>
      <c r="AF69" s="358"/>
      <c r="AG69" s="358"/>
      <c r="AH69" s="358"/>
    </row>
    <row r="70" spans="2:34" s="360" customFormat="1" ht="26.25" customHeight="1" x14ac:dyDescent="0.2">
      <c r="B70" s="598" t="s">
        <v>1444</v>
      </c>
      <c r="C70" s="867">
        <v>7.5910936301374869</v>
      </c>
      <c r="D70" s="867" t="e">
        <f>+D23/#REF!*100</f>
        <v>#REF!</v>
      </c>
      <c r="E70" s="867" t="e">
        <f>+E23/#REF!*100</f>
        <v>#REF!</v>
      </c>
      <c r="F70" s="867" t="e">
        <f>+F23/#REF!*100</f>
        <v>#REF!</v>
      </c>
      <c r="G70" s="867" t="e">
        <f>+G23/#REF!*100</f>
        <v>#REF!</v>
      </c>
      <c r="H70" s="867" t="e">
        <f>+H23/#REF!*100</f>
        <v>#REF!</v>
      </c>
      <c r="I70" s="867" t="e">
        <f>+I23/#REF!*100</f>
        <v>#REF!</v>
      </c>
      <c r="J70" s="867" t="e">
        <f>+J23/#REF!*100</f>
        <v>#REF!</v>
      </c>
      <c r="K70" s="867" t="e">
        <f>+K23/#REF!*100</f>
        <v>#REF!</v>
      </c>
      <c r="L70" s="867" t="e">
        <f>+L23/#REF!*100</f>
        <v>#REF!</v>
      </c>
      <c r="M70" s="868"/>
      <c r="N70" s="869" t="e">
        <f>+N23/#REF!*100</f>
        <v>#REF!</v>
      </c>
      <c r="O70" s="868" t="e">
        <f>+O23/#REF!*100</f>
        <v>#REF!</v>
      </c>
      <c r="P70" s="920" t="e">
        <f>+P23/#REF!*100</f>
        <v>#REF!</v>
      </c>
      <c r="Q70" s="920" t="e">
        <f>+Q23/#REF!*100</f>
        <v>#REF!</v>
      </c>
      <c r="R70" s="920" t="e">
        <f>+R23/#REF!*100</f>
        <v>#REF!</v>
      </c>
      <c r="S70" s="920" t="e">
        <f>+S23/#REF!*100</f>
        <v>#REF!</v>
      </c>
      <c r="T70" s="920" t="e">
        <f>+T23/#REF!*100</f>
        <v>#REF!</v>
      </c>
      <c r="U70" s="920" t="e">
        <f>+U23/#REF!*100</f>
        <v>#REF!</v>
      </c>
      <c r="V70" s="920" t="e">
        <f>+V23/#REF!*100</f>
        <v>#REF!</v>
      </c>
      <c r="W70" s="599" t="s">
        <v>1298</v>
      </c>
      <c r="X70" s="896"/>
      <c r="Y70" s="896"/>
      <c r="Z70" s="358"/>
      <c r="AA70" s="358"/>
      <c r="AB70" s="358"/>
      <c r="AC70" s="358"/>
      <c r="AD70" s="358"/>
      <c r="AE70" s="358"/>
      <c r="AF70" s="358"/>
      <c r="AG70" s="358"/>
      <c r="AH70" s="358"/>
    </row>
    <row r="71" spans="2:34" s="355" customFormat="1" ht="9" customHeight="1" x14ac:dyDescent="0.2">
      <c r="B71" s="449"/>
      <c r="C71" s="867"/>
      <c r="D71" s="916"/>
      <c r="E71" s="916"/>
      <c r="F71" s="916"/>
      <c r="G71" s="916"/>
      <c r="H71" s="916"/>
      <c r="I71" s="916"/>
      <c r="J71" s="916"/>
      <c r="K71" s="916"/>
      <c r="L71" s="916"/>
      <c r="M71" s="917"/>
      <c r="N71" s="918"/>
      <c r="O71" s="917"/>
      <c r="P71" s="919"/>
      <c r="Q71" s="919"/>
      <c r="R71" s="919"/>
      <c r="S71" s="919"/>
      <c r="T71" s="919"/>
      <c r="U71" s="919"/>
      <c r="V71" s="919"/>
      <c r="W71" s="597"/>
      <c r="X71" s="896"/>
      <c r="Y71" s="896"/>
      <c r="Z71" s="358"/>
      <c r="AA71" s="358"/>
      <c r="AB71" s="358"/>
      <c r="AC71" s="358"/>
      <c r="AD71" s="358"/>
      <c r="AE71" s="358"/>
      <c r="AF71" s="358"/>
      <c r="AG71" s="358"/>
      <c r="AH71" s="358"/>
    </row>
    <row r="72" spans="2:34" s="355" customFormat="1" ht="26.25" customHeight="1" x14ac:dyDescent="0.2">
      <c r="B72" s="449" t="s">
        <v>1039</v>
      </c>
      <c r="C72" s="916">
        <v>19.856800595733183</v>
      </c>
      <c r="D72" s="916" t="e">
        <f t="shared" ref="D72:I72" si="12">+D65+D62</f>
        <v>#REF!</v>
      </c>
      <c r="E72" s="916" t="e">
        <f t="shared" si="12"/>
        <v>#REF!</v>
      </c>
      <c r="F72" s="916" t="e">
        <f t="shared" si="12"/>
        <v>#REF!</v>
      </c>
      <c r="G72" s="916" t="e">
        <f t="shared" si="12"/>
        <v>#REF!</v>
      </c>
      <c r="H72" s="916" t="e">
        <f t="shared" si="12"/>
        <v>#REF!</v>
      </c>
      <c r="I72" s="916" t="e">
        <f t="shared" si="12"/>
        <v>#REF!</v>
      </c>
      <c r="J72" s="916" t="e">
        <f>+J65+J62</f>
        <v>#REF!</v>
      </c>
      <c r="K72" s="916" t="e">
        <f>+K65+K62</f>
        <v>#REF!</v>
      </c>
      <c r="L72" s="916" t="e">
        <f>+L65+L62</f>
        <v>#REF!</v>
      </c>
      <c r="M72" s="917"/>
      <c r="N72" s="918" t="e">
        <f t="shared" ref="N72:V72" si="13">+N65+N62</f>
        <v>#REF!</v>
      </c>
      <c r="O72" s="917" t="e">
        <f t="shared" si="13"/>
        <v>#REF!</v>
      </c>
      <c r="P72" s="919" t="e">
        <f t="shared" si="13"/>
        <v>#REF!</v>
      </c>
      <c r="Q72" s="919" t="e">
        <f t="shared" si="13"/>
        <v>#REF!</v>
      </c>
      <c r="R72" s="919" t="e">
        <f t="shared" si="13"/>
        <v>#REF!</v>
      </c>
      <c r="S72" s="919" t="e">
        <f t="shared" si="13"/>
        <v>#REF!</v>
      </c>
      <c r="T72" s="919" t="e">
        <f t="shared" si="13"/>
        <v>#REF!</v>
      </c>
      <c r="U72" s="919" t="e">
        <f t="shared" si="13"/>
        <v>#REF!</v>
      </c>
      <c r="V72" s="919" t="e">
        <f t="shared" si="13"/>
        <v>#REF!</v>
      </c>
      <c r="W72" s="597" t="s">
        <v>287</v>
      </c>
      <c r="X72" s="896"/>
      <c r="Y72" s="896"/>
      <c r="Z72" s="358"/>
      <c r="AA72" s="358"/>
      <c r="AB72" s="358"/>
      <c r="AC72" s="358"/>
      <c r="AD72" s="358"/>
      <c r="AE72" s="358"/>
      <c r="AF72" s="358"/>
      <c r="AG72" s="358"/>
      <c r="AH72" s="358"/>
    </row>
    <row r="73" spans="2:34" s="355" customFormat="1" ht="9" customHeight="1" x14ac:dyDescent="0.2">
      <c r="B73" s="449"/>
      <c r="C73" s="916"/>
      <c r="D73" s="916"/>
      <c r="E73" s="916"/>
      <c r="F73" s="916"/>
      <c r="G73" s="916"/>
      <c r="H73" s="916"/>
      <c r="I73" s="916"/>
      <c r="J73" s="916"/>
      <c r="K73" s="916"/>
      <c r="L73" s="916"/>
      <c r="M73" s="917"/>
      <c r="N73" s="918"/>
      <c r="O73" s="917"/>
      <c r="P73" s="919"/>
      <c r="Q73" s="919"/>
      <c r="R73" s="919"/>
      <c r="S73" s="919"/>
      <c r="T73" s="919"/>
      <c r="U73" s="919"/>
      <c r="V73" s="919"/>
      <c r="W73" s="597"/>
      <c r="X73" s="896"/>
      <c r="Y73" s="896"/>
      <c r="Z73" s="358"/>
      <c r="AA73" s="358"/>
      <c r="AB73" s="358"/>
      <c r="AC73" s="358"/>
      <c r="AD73" s="358"/>
      <c r="AE73" s="358"/>
      <c r="AF73" s="358"/>
      <c r="AG73" s="358"/>
      <c r="AH73" s="358"/>
    </row>
    <row r="74" spans="2:34" s="355" customFormat="1" ht="26.25" customHeight="1" x14ac:dyDescent="0.2">
      <c r="B74" s="449" t="s">
        <v>947</v>
      </c>
      <c r="C74" s="916">
        <v>11.376159801948015</v>
      </c>
      <c r="D74" s="916" t="e">
        <f t="shared" ref="D74:I74" si="14">+D75+D76</f>
        <v>#REF!</v>
      </c>
      <c r="E74" s="916" t="e">
        <f t="shared" si="14"/>
        <v>#REF!</v>
      </c>
      <c r="F74" s="916" t="e">
        <f t="shared" si="14"/>
        <v>#REF!</v>
      </c>
      <c r="G74" s="916" t="e">
        <f t="shared" si="14"/>
        <v>#REF!</v>
      </c>
      <c r="H74" s="916" t="e">
        <f t="shared" si="14"/>
        <v>#REF!</v>
      </c>
      <c r="I74" s="916" t="e">
        <f t="shared" si="14"/>
        <v>#REF!</v>
      </c>
      <c r="J74" s="916" t="e">
        <f>+J75+J76</f>
        <v>#REF!</v>
      </c>
      <c r="K74" s="916" t="e">
        <f>+K75+K76</f>
        <v>#REF!</v>
      </c>
      <c r="L74" s="916" t="e">
        <f>+L75+L76</f>
        <v>#REF!</v>
      </c>
      <c r="M74" s="917"/>
      <c r="N74" s="918" t="e">
        <f t="shared" ref="N74:V74" si="15">+N75+N76</f>
        <v>#REF!</v>
      </c>
      <c r="O74" s="917" t="e">
        <f t="shared" si="15"/>
        <v>#REF!</v>
      </c>
      <c r="P74" s="919" t="e">
        <f t="shared" si="15"/>
        <v>#REF!</v>
      </c>
      <c r="Q74" s="919" t="e">
        <f t="shared" si="15"/>
        <v>#REF!</v>
      </c>
      <c r="R74" s="919" t="e">
        <f t="shared" si="15"/>
        <v>#REF!</v>
      </c>
      <c r="S74" s="919" t="e">
        <f t="shared" si="15"/>
        <v>#REF!</v>
      </c>
      <c r="T74" s="919" t="e">
        <f t="shared" si="15"/>
        <v>#REF!</v>
      </c>
      <c r="U74" s="919" t="e">
        <f t="shared" si="15"/>
        <v>#REF!</v>
      </c>
      <c r="V74" s="919" t="e">
        <f t="shared" si="15"/>
        <v>#REF!</v>
      </c>
      <c r="W74" s="597" t="s">
        <v>827</v>
      </c>
      <c r="X74" s="896"/>
      <c r="Y74" s="896"/>
      <c r="Z74" s="358"/>
      <c r="AA74" s="358"/>
      <c r="AB74" s="358"/>
      <c r="AC74" s="358"/>
      <c r="AD74" s="358"/>
      <c r="AE74" s="358"/>
      <c r="AF74" s="358"/>
      <c r="AG74" s="358"/>
      <c r="AH74" s="358"/>
    </row>
    <row r="75" spans="2:34" s="360" customFormat="1" ht="26.25" customHeight="1" x14ac:dyDescent="0.2">
      <c r="B75" s="598" t="s">
        <v>1470</v>
      </c>
      <c r="C75" s="867">
        <v>3.9814122266321701</v>
      </c>
      <c r="D75" s="867" t="e">
        <f>+D28/#REF!*100</f>
        <v>#REF!</v>
      </c>
      <c r="E75" s="867" t="e">
        <f>+E28/#REF!*100</f>
        <v>#REF!</v>
      </c>
      <c r="F75" s="867" t="e">
        <f>+F28/#REF!*100</f>
        <v>#REF!</v>
      </c>
      <c r="G75" s="867" t="e">
        <f>+G28/#REF!*100</f>
        <v>#REF!</v>
      </c>
      <c r="H75" s="867" t="e">
        <f>+H28/#REF!*100</f>
        <v>#REF!</v>
      </c>
      <c r="I75" s="867" t="e">
        <f>+I28/#REF!*100</f>
        <v>#REF!</v>
      </c>
      <c r="J75" s="867" t="e">
        <f>+J28/#REF!*100</f>
        <v>#REF!</v>
      </c>
      <c r="K75" s="867" t="e">
        <f>+K28/#REF!*100</f>
        <v>#REF!</v>
      </c>
      <c r="L75" s="867" t="e">
        <f>+L28/#REF!*100</f>
        <v>#REF!</v>
      </c>
      <c r="M75" s="868"/>
      <c r="N75" s="869" t="e">
        <f>+N28/#REF!*100</f>
        <v>#REF!</v>
      </c>
      <c r="O75" s="868" t="e">
        <f>+O28/#REF!*100</f>
        <v>#REF!</v>
      </c>
      <c r="P75" s="920" t="e">
        <f>+P28/#REF!*100</f>
        <v>#REF!</v>
      </c>
      <c r="Q75" s="920" t="e">
        <f>+Q28/#REF!*100</f>
        <v>#REF!</v>
      </c>
      <c r="R75" s="920" t="e">
        <f>+R28/#REF!*100</f>
        <v>#REF!</v>
      </c>
      <c r="S75" s="920" t="e">
        <f>+S28/#REF!*100</f>
        <v>#REF!</v>
      </c>
      <c r="T75" s="920" t="e">
        <f>+T28/#REF!*100</f>
        <v>#REF!</v>
      </c>
      <c r="U75" s="920" t="e">
        <f>+U28/#REF!*100</f>
        <v>#REF!</v>
      </c>
      <c r="V75" s="920" t="e">
        <f>+V28/#REF!*100</f>
        <v>#REF!</v>
      </c>
      <c r="W75" s="599" t="s">
        <v>1471</v>
      </c>
      <c r="X75" s="896"/>
      <c r="Y75" s="896"/>
      <c r="Z75" s="358"/>
      <c r="AA75" s="358"/>
      <c r="AB75" s="358"/>
      <c r="AC75" s="358"/>
      <c r="AD75" s="358"/>
      <c r="AE75" s="358"/>
      <c r="AF75" s="358"/>
      <c r="AG75" s="358"/>
      <c r="AH75" s="358"/>
    </row>
    <row r="76" spans="2:34" s="360" customFormat="1" ht="26.25" customHeight="1" x14ac:dyDescent="0.2">
      <c r="B76" s="598" t="s">
        <v>930</v>
      </c>
      <c r="C76" s="867">
        <v>7.3947475753158454</v>
      </c>
      <c r="D76" s="867" t="e">
        <f>+D29/#REF!*100</f>
        <v>#REF!</v>
      </c>
      <c r="E76" s="867" t="e">
        <f>+E29/#REF!*100</f>
        <v>#REF!</v>
      </c>
      <c r="F76" s="867" t="e">
        <f>+F29/#REF!*100</f>
        <v>#REF!</v>
      </c>
      <c r="G76" s="867" t="e">
        <f>+G29/#REF!*100</f>
        <v>#REF!</v>
      </c>
      <c r="H76" s="867" t="e">
        <f>+H29/#REF!*100</f>
        <v>#REF!</v>
      </c>
      <c r="I76" s="867" t="e">
        <f>+I29/#REF!*100</f>
        <v>#REF!</v>
      </c>
      <c r="J76" s="867" t="e">
        <f>+J29/#REF!*100</f>
        <v>#REF!</v>
      </c>
      <c r="K76" s="867" t="e">
        <f>+K29/#REF!*100</f>
        <v>#REF!</v>
      </c>
      <c r="L76" s="867" t="e">
        <f>+L29/#REF!*100</f>
        <v>#REF!</v>
      </c>
      <c r="M76" s="868"/>
      <c r="N76" s="869" t="e">
        <f>+N29/#REF!*100</f>
        <v>#REF!</v>
      </c>
      <c r="O76" s="868" t="e">
        <f>+O29/#REF!*100</f>
        <v>#REF!</v>
      </c>
      <c r="P76" s="920" t="e">
        <f>+P29/#REF!*100</f>
        <v>#REF!</v>
      </c>
      <c r="Q76" s="920" t="e">
        <f>+Q29/#REF!*100</f>
        <v>#REF!</v>
      </c>
      <c r="R76" s="920" t="e">
        <f>+R29/#REF!*100</f>
        <v>#REF!</v>
      </c>
      <c r="S76" s="920" t="e">
        <f>+S29/#REF!*100</f>
        <v>#REF!</v>
      </c>
      <c r="T76" s="920" t="e">
        <f>+T29/#REF!*100</f>
        <v>#REF!</v>
      </c>
      <c r="U76" s="920" t="e">
        <f>+U29/#REF!*100</f>
        <v>#REF!</v>
      </c>
      <c r="V76" s="920" t="e">
        <f>+V29/#REF!*100</f>
        <v>#REF!</v>
      </c>
      <c r="W76" s="599" t="s">
        <v>1448</v>
      </c>
      <c r="X76" s="896"/>
      <c r="Y76" s="896"/>
      <c r="Z76" s="358"/>
      <c r="AA76" s="358"/>
      <c r="AB76" s="358"/>
      <c r="AC76" s="358"/>
      <c r="AD76" s="358"/>
      <c r="AE76" s="358"/>
      <c r="AF76" s="358"/>
      <c r="AG76" s="358"/>
      <c r="AH76" s="358"/>
    </row>
    <row r="77" spans="2:34" s="355" customFormat="1" ht="26.25" customHeight="1" x14ac:dyDescent="0.2">
      <c r="B77" s="449" t="s">
        <v>772</v>
      </c>
      <c r="C77" s="916">
        <v>8.4807640149338575</v>
      </c>
      <c r="D77" s="916" t="e">
        <f t="shared" ref="D77:J77" si="16">+D78+D79+D80+D81</f>
        <v>#REF!</v>
      </c>
      <c r="E77" s="916" t="e">
        <f t="shared" si="16"/>
        <v>#REF!</v>
      </c>
      <c r="F77" s="916" t="e">
        <f t="shared" si="16"/>
        <v>#REF!</v>
      </c>
      <c r="G77" s="916" t="e">
        <f t="shared" si="16"/>
        <v>#REF!</v>
      </c>
      <c r="H77" s="916" t="e">
        <f t="shared" si="16"/>
        <v>#REF!</v>
      </c>
      <c r="I77" s="916" t="e">
        <f t="shared" si="16"/>
        <v>#REF!</v>
      </c>
      <c r="J77" s="916" t="e">
        <f t="shared" si="16"/>
        <v>#REF!</v>
      </c>
      <c r="K77" s="916" t="e">
        <f>+K78+K79+K80+K81</f>
        <v>#REF!</v>
      </c>
      <c r="L77" s="916" t="e">
        <f>+L78+L79+L80+L81</f>
        <v>#REF!</v>
      </c>
      <c r="M77" s="917"/>
      <c r="N77" s="918" t="e">
        <f t="shared" ref="N77:V77" si="17">+N78+N79+N80+N81</f>
        <v>#REF!</v>
      </c>
      <c r="O77" s="917" t="e">
        <f t="shared" si="17"/>
        <v>#REF!</v>
      </c>
      <c r="P77" s="919" t="e">
        <f t="shared" si="17"/>
        <v>#REF!</v>
      </c>
      <c r="Q77" s="919" t="e">
        <f t="shared" si="17"/>
        <v>#REF!</v>
      </c>
      <c r="R77" s="919" t="e">
        <f t="shared" si="17"/>
        <v>#REF!</v>
      </c>
      <c r="S77" s="919" t="e">
        <f t="shared" si="17"/>
        <v>#REF!</v>
      </c>
      <c r="T77" s="919" t="e">
        <f t="shared" si="17"/>
        <v>#REF!</v>
      </c>
      <c r="U77" s="919" t="e">
        <f t="shared" si="17"/>
        <v>#REF!</v>
      </c>
      <c r="V77" s="919" t="e">
        <f t="shared" si="17"/>
        <v>#REF!</v>
      </c>
      <c r="W77" s="597" t="s">
        <v>262</v>
      </c>
      <c r="X77" s="896"/>
      <c r="Y77" s="896"/>
      <c r="Z77" s="358"/>
      <c r="AA77" s="358"/>
      <c r="AB77" s="358"/>
      <c r="AC77" s="358"/>
      <c r="AD77" s="358"/>
      <c r="AE77" s="358"/>
      <c r="AF77" s="358"/>
      <c r="AG77" s="358"/>
      <c r="AH77" s="358"/>
    </row>
    <row r="78" spans="2:34" s="360" customFormat="1" ht="26.25" customHeight="1" x14ac:dyDescent="0.2">
      <c r="B78" s="449" t="s">
        <v>1194</v>
      </c>
      <c r="C78" s="867">
        <v>-9.227894913170849E-2</v>
      </c>
      <c r="D78" s="867" t="e">
        <f>+D31/#REF!*100</f>
        <v>#REF!</v>
      </c>
      <c r="E78" s="867" t="e">
        <f>+E31/#REF!*100</f>
        <v>#REF!</v>
      </c>
      <c r="F78" s="867" t="e">
        <f>+F31/#REF!*100</f>
        <v>#REF!</v>
      </c>
      <c r="G78" s="867" t="e">
        <f>+G31/#REF!*100</f>
        <v>#REF!</v>
      </c>
      <c r="H78" s="867" t="e">
        <f>+H31/#REF!*100</f>
        <v>#REF!</v>
      </c>
      <c r="I78" s="867" t="e">
        <f>+I31/#REF!*100</f>
        <v>#REF!</v>
      </c>
      <c r="J78" s="867" t="e">
        <f>+J31/#REF!*100</f>
        <v>#REF!</v>
      </c>
      <c r="K78" s="867" t="e">
        <f>+K31/#REF!*100</f>
        <v>#REF!</v>
      </c>
      <c r="L78" s="867" t="e">
        <f>+L31/#REF!*100</f>
        <v>#REF!</v>
      </c>
      <c r="M78" s="868"/>
      <c r="N78" s="869" t="e">
        <f>+N31/#REF!*100</f>
        <v>#REF!</v>
      </c>
      <c r="O78" s="868" t="e">
        <f>+O31/#REF!*100</f>
        <v>#REF!</v>
      </c>
      <c r="P78" s="920" t="e">
        <f>+P31/#REF!*100</f>
        <v>#REF!</v>
      </c>
      <c r="Q78" s="920" t="e">
        <f>+Q31/#REF!*100</f>
        <v>#REF!</v>
      </c>
      <c r="R78" s="920" t="e">
        <f>+R31/#REF!*100</f>
        <v>#REF!</v>
      </c>
      <c r="S78" s="920" t="e">
        <f>+S31/#REF!*100</f>
        <v>#REF!</v>
      </c>
      <c r="T78" s="920" t="e">
        <f>+T31/#REF!*100</f>
        <v>#REF!</v>
      </c>
      <c r="U78" s="920" t="e">
        <f>+U31/#REF!*100</f>
        <v>#REF!</v>
      </c>
      <c r="V78" s="920" t="e">
        <f>+V31/#REF!*100</f>
        <v>#REF!</v>
      </c>
      <c r="W78" s="599" t="s">
        <v>1450</v>
      </c>
      <c r="X78" s="896"/>
      <c r="Y78" s="896"/>
      <c r="Z78" s="358"/>
      <c r="AA78" s="358"/>
      <c r="AB78" s="358"/>
      <c r="AC78" s="358"/>
      <c r="AD78" s="358"/>
      <c r="AE78" s="358"/>
      <c r="AF78" s="358"/>
      <c r="AG78" s="358"/>
      <c r="AH78" s="358"/>
    </row>
    <row r="79" spans="2:34" s="360" customFormat="1" ht="26.25" customHeight="1" x14ac:dyDescent="0.2">
      <c r="B79" s="598" t="s">
        <v>1195</v>
      </c>
      <c r="C79" s="867">
        <v>6.2137687037723888</v>
      </c>
      <c r="D79" s="867" t="e">
        <f>D32/#REF!*100</f>
        <v>#REF!</v>
      </c>
      <c r="E79" s="867" t="e">
        <f>E32/#REF!*100</f>
        <v>#REF!</v>
      </c>
      <c r="F79" s="867" t="e">
        <f>F32/#REF!*100</f>
        <v>#REF!</v>
      </c>
      <c r="G79" s="867" t="e">
        <f>G32/#REF!*100</f>
        <v>#REF!</v>
      </c>
      <c r="H79" s="867" t="e">
        <f>H32/#REF!*100</f>
        <v>#REF!</v>
      </c>
      <c r="I79" s="867" t="e">
        <f>I32/#REF!*100</f>
        <v>#REF!</v>
      </c>
      <c r="J79" s="867" t="e">
        <f>J32/#REF!*100</f>
        <v>#REF!</v>
      </c>
      <c r="K79" s="867" t="e">
        <f>K32/#REF!*100</f>
        <v>#REF!</v>
      </c>
      <c r="L79" s="867" t="e">
        <f>L32/#REF!*100</f>
        <v>#REF!</v>
      </c>
      <c r="M79" s="868"/>
      <c r="N79" s="869" t="e">
        <f>N32/#REF!*100</f>
        <v>#REF!</v>
      </c>
      <c r="O79" s="868" t="e">
        <f>O32/#REF!*100</f>
        <v>#REF!</v>
      </c>
      <c r="P79" s="920" t="e">
        <f>P32/#REF!*100</f>
        <v>#REF!</v>
      </c>
      <c r="Q79" s="920" t="e">
        <f>Q32/#REF!*100</f>
        <v>#REF!</v>
      </c>
      <c r="R79" s="920" t="e">
        <f>R32/#REF!*100</f>
        <v>#REF!</v>
      </c>
      <c r="S79" s="920" t="e">
        <f>S32/#REF!*100</f>
        <v>#REF!</v>
      </c>
      <c r="T79" s="920" t="e">
        <f>T32/#REF!*100</f>
        <v>#REF!</v>
      </c>
      <c r="U79" s="920" t="e">
        <f>U32/#REF!*100</f>
        <v>#REF!</v>
      </c>
      <c r="V79" s="920" t="e">
        <f>V32/#REF!*100</f>
        <v>#REF!</v>
      </c>
      <c r="W79" s="599" t="s">
        <v>1451</v>
      </c>
      <c r="X79" s="896"/>
      <c r="Y79" s="896"/>
      <c r="Z79" s="358"/>
      <c r="AA79" s="358"/>
      <c r="AB79" s="358"/>
      <c r="AC79" s="358"/>
      <c r="AD79" s="358"/>
      <c r="AE79" s="358"/>
      <c r="AF79" s="358"/>
      <c r="AG79" s="358"/>
      <c r="AH79" s="358"/>
    </row>
    <row r="80" spans="2:34" s="360" customFormat="1" ht="26.25" customHeight="1" x14ac:dyDescent="0.2">
      <c r="B80" s="598" t="s">
        <v>708</v>
      </c>
      <c r="C80" s="867">
        <v>1.386237922787164</v>
      </c>
      <c r="D80" s="867" t="e">
        <f>+D33/#REF!*100</f>
        <v>#REF!</v>
      </c>
      <c r="E80" s="867" t="e">
        <f>+E33/#REF!*100</f>
        <v>#REF!</v>
      </c>
      <c r="F80" s="867" t="e">
        <f>+F33/#REF!*100</f>
        <v>#REF!</v>
      </c>
      <c r="G80" s="867" t="e">
        <f>+G33/#REF!*100</f>
        <v>#REF!</v>
      </c>
      <c r="H80" s="867" t="e">
        <f>+H33/#REF!*100</f>
        <v>#REF!</v>
      </c>
      <c r="I80" s="867" t="e">
        <f>+I33/#REF!*100</f>
        <v>#REF!</v>
      </c>
      <c r="J80" s="867" t="e">
        <f>+J33/#REF!*100</f>
        <v>#REF!</v>
      </c>
      <c r="K80" s="867" t="e">
        <f>+K33/#REF!*100</f>
        <v>#REF!</v>
      </c>
      <c r="L80" s="867" t="e">
        <f>+L33/#REF!*100</f>
        <v>#REF!</v>
      </c>
      <c r="M80" s="868"/>
      <c r="N80" s="869" t="e">
        <f>+N33/#REF!*100</f>
        <v>#REF!</v>
      </c>
      <c r="O80" s="868" t="e">
        <f>+O33/#REF!*100</f>
        <v>#REF!</v>
      </c>
      <c r="P80" s="920" t="e">
        <f>+P33/#REF!*100</f>
        <v>#REF!</v>
      </c>
      <c r="Q80" s="920" t="e">
        <f>+Q33/#REF!*100</f>
        <v>#REF!</v>
      </c>
      <c r="R80" s="920" t="e">
        <f>+R33/#REF!*100</f>
        <v>#REF!</v>
      </c>
      <c r="S80" s="920" t="e">
        <f>+S33/#REF!*100</f>
        <v>#REF!</v>
      </c>
      <c r="T80" s="920" t="e">
        <f>+T33/#REF!*100</f>
        <v>#REF!</v>
      </c>
      <c r="U80" s="920" t="e">
        <f>+U33/#REF!*100</f>
        <v>#REF!</v>
      </c>
      <c r="V80" s="920" t="e">
        <f>+V33/#REF!*100</f>
        <v>#REF!</v>
      </c>
      <c r="W80" s="599" t="s">
        <v>786</v>
      </c>
      <c r="X80" s="896"/>
      <c r="Y80" s="896"/>
      <c r="Z80" s="358"/>
      <c r="AA80" s="358"/>
      <c r="AB80" s="358"/>
      <c r="AC80" s="358"/>
      <c r="AD80" s="358"/>
      <c r="AE80" s="358"/>
      <c r="AF80" s="358"/>
      <c r="AG80" s="358"/>
      <c r="AH80" s="358"/>
    </row>
    <row r="81" spans="2:35" s="360" customFormat="1" ht="26.25" customHeight="1" x14ac:dyDescent="0.2">
      <c r="B81" s="598" t="s">
        <v>845</v>
      </c>
      <c r="C81" s="867">
        <v>0.97303633750601226</v>
      </c>
      <c r="D81" s="867" t="e">
        <f>+D34/#REF!*100</f>
        <v>#REF!</v>
      </c>
      <c r="E81" s="867" t="e">
        <f>+E34/#REF!*100</f>
        <v>#REF!</v>
      </c>
      <c r="F81" s="867" t="e">
        <f>+F34/#REF!*100</f>
        <v>#REF!</v>
      </c>
      <c r="G81" s="867" t="e">
        <f>+G34/#REF!*100</f>
        <v>#REF!</v>
      </c>
      <c r="H81" s="867" t="e">
        <f>+H34/#REF!*100</f>
        <v>#REF!</v>
      </c>
      <c r="I81" s="867" t="e">
        <f>+I34/#REF!*100</f>
        <v>#REF!</v>
      </c>
      <c r="J81" s="867" t="e">
        <f>+J34/#REF!*100</f>
        <v>#REF!</v>
      </c>
      <c r="K81" s="867" t="e">
        <f>+K34/#REF!*100</f>
        <v>#REF!</v>
      </c>
      <c r="L81" s="867" t="e">
        <f>+L34/#REF!*100</f>
        <v>#REF!</v>
      </c>
      <c r="M81" s="868"/>
      <c r="N81" s="869" t="e">
        <f>+N34/#REF!*100</f>
        <v>#REF!</v>
      </c>
      <c r="O81" s="868" t="e">
        <f>+O34/#REF!*100</f>
        <v>#REF!</v>
      </c>
      <c r="P81" s="920" t="e">
        <f>+P34/#REF!*100</f>
        <v>#REF!</v>
      </c>
      <c r="Q81" s="920" t="e">
        <f>+Q34/#REF!*100</f>
        <v>#REF!</v>
      </c>
      <c r="R81" s="920" t="e">
        <f>+R34/#REF!*100</f>
        <v>#REF!</v>
      </c>
      <c r="S81" s="920" t="e">
        <f>+S34/#REF!*100</f>
        <v>#REF!</v>
      </c>
      <c r="T81" s="920" t="e">
        <f>+T34/#REF!*100</f>
        <v>#REF!</v>
      </c>
      <c r="U81" s="920" t="e">
        <f>+U34/#REF!*100</f>
        <v>#REF!</v>
      </c>
      <c r="V81" s="920" t="e">
        <f>+V34/#REF!*100</f>
        <v>#REF!</v>
      </c>
      <c r="W81" s="599" t="s">
        <v>312</v>
      </c>
      <c r="X81" s="896"/>
      <c r="Y81" s="896"/>
      <c r="Z81" s="358"/>
      <c r="AA81" s="358"/>
      <c r="AB81" s="358"/>
      <c r="AC81" s="358"/>
      <c r="AD81" s="358"/>
      <c r="AE81" s="358"/>
      <c r="AF81" s="358"/>
      <c r="AG81" s="358"/>
      <c r="AH81" s="358"/>
    </row>
    <row r="82" spans="2:35" s="254" customFormat="1" ht="15" customHeight="1" thickBot="1" x14ac:dyDescent="0.75">
      <c r="B82" s="448"/>
      <c r="C82" s="376"/>
      <c r="D82" s="381"/>
      <c r="E82" s="381"/>
      <c r="F82" s="381"/>
      <c r="G82" s="381"/>
      <c r="H82" s="381"/>
      <c r="I82" s="381"/>
      <c r="J82" s="381"/>
      <c r="K82" s="381"/>
      <c r="L82" s="381"/>
      <c r="M82" s="382"/>
      <c r="N82" s="383"/>
      <c r="O82" s="382"/>
      <c r="P82" s="382"/>
      <c r="Q82" s="382"/>
      <c r="R82" s="382"/>
      <c r="S82" s="382"/>
      <c r="T82" s="382"/>
      <c r="U82" s="382"/>
      <c r="V82" s="382"/>
      <c r="W82" s="348"/>
      <c r="X82" s="375"/>
      <c r="Y82" s="375"/>
      <c r="Z82" s="340"/>
      <c r="AA82" s="340"/>
      <c r="AB82" s="340"/>
      <c r="AC82" s="340"/>
      <c r="AD82" s="340"/>
      <c r="AE82" s="340"/>
      <c r="AF82" s="340"/>
      <c r="AG82" s="340"/>
      <c r="AH82" s="340"/>
    </row>
    <row r="83" spans="2:35" s="158" customFormat="1" ht="9" customHeight="1" thickTop="1" x14ac:dyDescent="0.65">
      <c r="C83" s="278"/>
      <c r="N83" s="279"/>
      <c r="Y83" s="51"/>
      <c r="Z83" s="51"/>
      <c r="AA83" s="51"/>
      <c r="AB83" s="51"/>
      <c r="AC83" s="51"/>
      <c r="AD83" s="51"/>
      <c r="AE83" s="51"/>
      <c r="AF83" s="51"/>
      <c r="AG83" s="51"/>
      <c r="AH83" s="51"/>
    </row>
    <row r="84" spans="2:35" s="186" customFormat="1" ht="23.25" x14ac:dyDescent="0.5">
      <c r="B84" s="186" t="s">
        <v>1529</v>
      </c>
      <c r="C84" s="275"/>
      <c r="N84" s="396"/>
      <c r="W84" s="186" t="s">
        <v>1530</v>
      </c>
      <c r="Y84" s="397"/>
    </row>
    <row r="85" spans="2:35" s="127" customFormat="1" ht="42.75" hidden="1" customHeight="1" x14ac:dyDescent="0.5">
      <c r="B85" s="1751" t="s">
        <v>1600</v>
      </c>
      <c r="C85" s="1751"/>
      <c r="D85" s="1751"/>
      <c r="E85" s="1751"/>
      <c r="F85" s="1751"/>
      <c r="G85" s="1751"/>
      <c r="H85" s="1751"/>
      <c r="I85" s="1751"/>
      <c r="J85" s="1752" t="s">
        <v>1601</v>
      </c>
      <c r="K85" s="1752"/>
      <c r="L85" s="1752"/>
      <c r="M85" s="1752"/>
      <c r="N85" s="1752"/>
      <c r="O85" s="1752"/>
      <c r="P85" s="1752"/>
      <c r="Q85" s="1752"/>
      <c r="R85" s="1752"/>
      <c r="S85" s="1752"/>
      <c r="T85" s="1752"/>
      <c r="U85" s="1752"/>
      <c r="V85" s="1752"/>
      <c r="W85" s="1752"/>
      <c r="X85" s="139"/>
      <c r="Y85" s="139"/>
      <c r="Z85" s="139"/>
      <c r="AA85" s="139"/>
      <c r="AB85" s="139"/>
      <c r="AI85" s="52"/>
    </row>
    <row r="86" spans="2:35" s="127" customFormat="1" x14ac:dyDescent="0.5">
      <c r="B86" s="141"/>
      <c r="C86" s="140"/>
      <c r="N86" s="280"/>
      <c r="AI86" s="52"/>
    </row>
    <row r="87" spans="2:35" s="104" customFormat="1" ht="18.75" x14ac:dyDescent="0.45">
      <c r="B87" s="104" t="s">
        <v>261</v>
      </c>
      <c r="C87" s="398">
        <f t="shared" ref="C87:V87" si="18">+C25-(C27+C30)</f>
        <v>-0.8999999999650754</v>
      </c>
      <c r="D87" s="399" t="e">
        <f t="shared" si="18"/>
        <v>#REF!</v>
      </c>
      <c r="E87" s="399" t="e">
        <f t="shared" si="18"/>
        <v>#REF!</v>
      </c>
      <c r="F87" s="399" t="e">
        <f t="shared" si="18"/>
        <v>#REF!</v>
      </c>
      <c r="G87" s="399" t="e">
        <f t="shared" si="18"/>
        <v>#REF!</v>
      </c>
      <c r="H87" s="399" t="e">
        <f t="shared" si="18"/>
        <v>#REF!</v>
      </c>
      <c r="I87" s="399" t="e">
        <f t="shared" si="18"/>
        <v>#REF!</v>
      </c>
      <c r="J87" s="399" t="e">
        <f t="shared" si="18"/>
        <v>#REF!</v>
      </c>
      <c r="K87" s="399" t="e">
        <f t="shared" si="18"/>
        <v>#REF!</v>
      </c>
      <c r="L87" s="399" t="e">
        <f t="shared" si="18"/>
        <v>#REF!</v>
      </c>
      <c r="M87" s="399">
        <f t="shared" si="18"/>
        <v>0</v>
      </c>
      <c r="N87" s="400" t="e">
        <f t="shared" si="18"/>
        <v>#REF!</v>
      </c>
      <c r="O87" s="399" t="e">
        <f t="shared" si="18"/>
        <v>#REF!</v>
      </c>
      <c r="P87" s="399" t="e">
        <f t="shared" si="18"/>
        <v>#REF!</v>
      </c>
      <c r="Q87" s="399" t="e">
        <f t="shared" si="18"/>
        <v>#REF!</v>
      </c>
      <c r="R87" s="399" t="e">
        <f t="shared" si="18"/>
        <v>#REF!</v>
      </c>
      <c r="S87" s="399" t="e">
        <f t="shared" si="18"/>
        <v>#REF!</v>
      </c>
      <c r="T87" s="399" t="e">
        <f t="shared" si="18"/>
        <v>#REF!</v>
      </c>
      <c r="U87" s="399" t="e">
        <f t="shared" si="18"/>
        <v>#REF!</v>
      </c>
      <c r="V87" s="399" t="e">
        <f t="shared" si="18"/>
        <v>#REF!</v>
      </c>
      <c r="W87" s="401" t="s">
        <v>260</v>
      </c>
    </row>
    <row r="88" spans="2:35" s="104" customFormat="1" ht="18.75" x14ac:dyDescent="0.45">
      <c r="B88" s="104" t="s">
        <v>261</v>
      </c>
      <c r="C88" s="398">
        <f t="shared" ref="C88:V88" si="19">+C48-C62-C65</f>
        <v>0</v>
      </c>
      <c r="D88" s="399" t="e">
        <f t="shared" si="19"/>
        <v>#REF!</v>
      </c>
      <c r="E88" s="399" t="e">
        <f t="shared" si="19"/>
        <v>#REF!</v>
      </c>
      <c r="F88" s="399" t="e">
        <f t="shared" si="19"/>
        <v>#REF!</v>
      </c>
      <c r="G88" s="399" t="e">
        <f t="shared" si="19"/>
        <v>#REF!</v>
      </c>
      <c r="H88" s="399" t="e">
        <f t="shared" si="19"/>
        <v>#REF!</v>
      </c>
      <c r="I88" s="399" t="e">
        <f t="shared" si="19"/>
        <v>#REF!</v>
      </c>
      <c r="J88" s="399" t="e">
        <f t="shared" si="19"/>
        <v>#REF!</v>
      </c>
      <c r="K88" s="399" t="e">
        <f t="shared" si="19"/>
        <v>#REF!</v>
      </c>
      <c r="L88" s="399" t="e">
        <f t="shared" si="19"/>
        <v>#REF!</v>
      </c>
      <c r="M88" s="399">
        <f t="shared" si="19"/>
        <v>0</v>
      </c>
      <c r="N88" s="400" t="e">
        <f t="shared" si="19"/>
        <v>#REF!</v>
      </c>
      <c r="O88" s="399" t="e">
        <f t="shared" si="19"/>
        <v>#REF!</v>
      </c>
      <c r="P88" s="399" t="e">
        <f t="shared" si="19"/>
        <v>#REF!</v>
      </c>
      <c r="Q88" s="399" t="e">
        <f t="shared" si="19"/>
        <v>#REF!</v>
      </c>
      <c r="R88" s="399" t="e">
        <f t="shared" si="19"/>
        <v>#REF!</v>
      </c>
      <c r="S88" s="399" t="e">
        <f t="shared" si="19"/>
        <v>#REF!</v>
      </c>
      <c r="T88" s="399" t="e">
        <f t="shared" si="19"/>
        <v>#REF!</v>
      </c>
      <c r="U88" s="399" t="e">
        <f t="shared" si="19"/>
        <v>#REF!</v>
      </c>
      <c r="V88" s="399" t="e">
        <f t="shared" si="19"/>
        <v>#REF!</v>
      </c>
      <c r="W88" s="401" t="s">
        <v>260</v>
      </c>
    </row>
    <row r="89" spans="2:35" s="104" customFormat="1" ht="18.75" x14ac:dyDescent="0.45">
      <c r="B89" s="104" t="s">
        <v>261</v>
      </c>
      <c r="C89" s="402">
        <f>C72-C74-C77</f>
        <v>-1.2322114868901224E-4</v>
      </c>
      <c r="D89" s="402" t="e">
        <f t="shared" ref="D89:V89" si="20">D72-D74-D77</f>
        <v>#REF!</v>
      </c>
      <c r="E89" s="402" t="e">
        <f t="shared" si="20"/>
        <v>#REF!</v>
      </c>
      <c r="F89" s="402" t="e">
        <f t="shared" si="20"/>
        <v>#REF!</v>
      </c>
      <c r="G89" s="402" t="e">
        <f t="shared" si="20"/>
        <v>#REF!</v>
      </c>
      <c r="H89" s="402" t="e">
        <f t="shared" si="20"/>
        <v>#REF!</v>
      </c>
      <c r="I89" s="402" t="e">
        <f t="shared" si="20"/>
        <v>#REF!</v>
      </c>
      <c r="J89" s="402" t="e">
        <f t="shared" si="20"/>
        <v>#REF!</v>
      </c>
      <c r="K89" s="402" t="e">
        <f t="shared" si="20"/>
        <v>#REF!</v>
      </c>
      <c r="L89" s="402" t="e">
        <f t="shared" si="20"/>
        <v>#REF!</v>
      </c>
      <c r="M89" s="402">
        <f t="shared" si="20"/>
        <v>0</v>
      </c>
      <c r="N89" s="403" t="e">
        <f t="shared" si="20"/>
        <v>#REF!</v>
      </c>
      <c r="O89" s="402" t="e">
        <f t="shared" si="20"/>
        <v>#REF!</v>
      </c>
      <c r="P89" s="402" t="e">
        <f t="shared" si="20"/>
        <v>#REF!</v>
      </c>
      <c r="Q89" s="402" t="e">
        <f t="shared" si="20"/>
        <v>#REF!</v>
      </c>
      <c r="R89" s="402" t="e">
        <f t="shared" si="20"/>
        <v>#REF!</v>
      </c>
      <c r="S89" s="402" t="e">
        <f t="shared" si="20"/>
        <v>#REF!</v>
      </c>
      <c r="T89" s="402" t="e">
        <f t="shared" si="20"/>
        <v>#REF!</v>
      </c>
      <c r="U89" s="402" t="e">
        <f t="shared" si="20"/>
        <v>#REF!</v>
      </c>
      <c r="V89" s="402" t="e">
        <f t="shared" si="20"/>
        <v>#REF!</v>
      </c>
      <c r="W89" s="401" t="s">
        <v>260</v>
      </c>
    </row>
    <row r="90" spans="2:35" x14ac:dyDescent="0.5">
      <c r="C90" s="159"/>
      <c r="D90" s="159"/>
      <c r="E90" s="159"/>
      <c r="F90" s="159"/>
      <c r="G90" s="159"/>
      <c r="H90" s="159"/>
      <c r="I90" s="159"/>
      <c r="J90" s="159"/>
      <c r="K90" s="159"/>
      <c r="L90" s="159"/>
      <c r="M90" s="159"/>
      <c r="N90" s="281"/>
      <c r="O90" s="159"/>
      <c r="P90" s="159"/>
      <c r="Q90" s="159"/>
      <c r="R90" s="159"/>
      <c r="S90" s="159"/>
      <c r="T90" s="159"/>
      <c r="U90" s="159"/>
      <c r="V90" s="159"/>
    </row>
    <row r="91" spans="2:35" ht="23.25" x14ac:dyDescent="0.5">
      <c r="C91" s="1482"/>
      <c r="D91" s="1482"/>
      <c r="E91" s="1482"/>
      <c r="F91" s="1482"/>
      <c r="G91" s="1482"/>
      <c r="H91" s="1482"/>
      <c r="I91" s="1482"/>
      <c r="J91" s="1482"/>
      <c r="K91" s="1482"/>
      <c r="L91" s="1482"/>
      <c r="M91" s="1482"/>
      <c r="N91" s="1482"/>
      <c r="O91" s="1482"/>
      <c r="P91" s="1482"/>
      <c r="Q91" s="1482"/>
      <c r="R91" s="1482"/>
      <c r="S91" s="1482"/>
      <c r="T91" s="1482"/>
      <c r="U91" s="1482"/>
      <c r="V91" s="1482"/>
    </row>
    <row r="92" spans="2:35" ht="23.25" x14ac:dyDescent="0.5">
      <c r="C92" s="1482"/>
      <c r="D92" s="1482"/>
      <c r="E92" s="1482"/>
      <c r="F92" s="1482"/>
      <c r="G92" s="1482"/>
      <c r="H92" s="1482"/>
      <c r="I92" s="1482"/>
      <c r="J92" s="1482"/>
      <c r="K92" s="1482"/>
      <c r="L92" s="1482"/>
      <c r="M92" s="1482"/>
      <c r="N92" s="1482"/>
      <c r="O92" s="1482"/>
      <c r="P92" s="1482"/>
      <c r="Q92" s="1482"/>
      <c r="R92" s="1482"/>
      <c r="S92" s="1482"/>
      <c r="T92" s="1482"/>
      <c r="U92" s="1482"/>
      <c r="V92" s="1482"/>
    </row>
    <row r="93" spans="2:35" ht="23.25" x14ac:dyDescent="0.5">
      <c r="C93" s="1482"/>
      <c r="D93" s="1482"/>
      <c r="E93" s="1482"/>
      <c r="F93" s="1482"/>
      <c r="G93" s="1482"/>
      <c r="H93" s="1482"/>
      <c r="I93" s="1482"/>
      <c r="J93" s="1482"/>
      <c r="K93" s="1482"/>
      <c r="L93" s="1482"/>
      <c r="M93" s="1482"/>
      <c r="N93" s="1482"/>
      <c r="O93" s="1482"/>
      <c r="P93" s="1482"/>
      <c r="Q93" s="1482"/>
      <c r="R93" s="1482"/>
      <c r="S93" s="1482"/>
      <c r="T93" s="1482"/>
      <c r="U93" s="1482"/>
      <c r="V93" s="1482"/>
    </row>
    <row r="94" spans="2:35" ht="23.25" x14ac:dyDescent="0.5">
      <c r="C94" s="1482"/>
      <c r="D94" s="1482"/>
      <c r="E94" s="1482"/>
      <c r="F94" s="1482"/>
      <c r="G94" s="1482"/>
      <c r="H94" s="1482"/>
      <c r="I94" s="1482"/>
      <c r="J94" s="1482"/>
      <c r="K94" s="1482"/>
      <c r="L94" s="1482"/>
      <c r="M94" s="1482"/>
      <c r="N94" s="1482"/>
      <c r="O94" s="1482"/>
      <c r="P94" s="1482"/>
      <c r="Q94" s="1482"/>
      <c r="R94" s="1482"/>
      <c r="S94" s="1482"/>
      <c r="T94" s="1482"/>
      <c r="U94" s="1482"/>
      <c r="V94" s="1482"/>
    </row>
    <row r="95" spans="2:35" ht="23.25" x14ac:dyDescent="0.5">
      <c r="C95" s="1482"/>
      <c r="D95" s="1482"/>
      <c r="E95" s="1482"/>
      <c r="F95" s="1482"/>
      <c r="G95" s="1482"/>
      <c r="H95" s="1482"/>
      <c r="I95" s="1482"/>
      <c r="J95" s="1482"/>
      <c r="K95" s="1482"/>
      <c r="L95" s="1482"/>
      <c r="M95" s="1482"/>
      <c r="N95" s="1482"/>
      <c r="O95" s="1482"/>
      <c r="P95" s="1482"/>
      <c r="Q95" s="1482"/>
      <c r="R95" s="1482"/>
      <c r="S95" s="1482"/>
      <c r="T95" s="1482"/>
      <c r="U95" s="1482"/>
      <c r="V95" s="1482"/>
    </row>
    <row r="96" spans="2:35" ht="23.25" x14ac:dyDescent="0.5">
      <c r="C96" s="1482"/>
      <c r="D96" s="1482"/>
      <c r="E96" s="1482"/>
      <c r="F96" s="1482"/>
      <c r="G96" s="1482"/>
      <c r="H96" s="1482"/>
      <c r="I96" s="1482"/>
      <c r="J96" s="1482"/>
      <c r="K96" s="1482"/>
      <c r="L96" s="1482"/>
      <c r="M96" s="1482"/>
      <c r="N96" s="1482"/>
      <c r="O96" s="1482"/>
      <c r="P96" s="1482"/>
      <c r="Q96" s="1482"/>
      <c r="R96" s="1482"/>
      <c r="S96" s="1482"/>
      <c r="T96" s="1482"/>
      <c r="U96" s="1482"/>
      <c r="V96" s="1482"/>
    </row>
    <row r="97" spans="3:22" ht="23.25" x14ac:dyDescent="0.5">
      <c r="C97" s="1482"/>
      <c r="D97" s="1482"/>
      <c r="E97" s="1482"/>
      <c r="F97" s="1482"/>
      <c r="G97" s="1482"/>
      <c r="H97" s="1482"/>
      <c r="I97" s="1482"/>
      <c r="J97" s="1482"/>
      <c r="K97" s="1482"/>
      <c r="L97" s="1482"/>
      <c r="M97" s="1482"/>
      <c r="N97" s="1482"/>
      <c r="O97" s="1482"/>
      <c r="P97" s="1482"/>
      <c r="Q97" s="1482"/>
      <c r="R97" s="1482"/>
      <c r="S97" s="1482"/>
      <c r="T97" s="1482"/>
      <c r="U97" s="1482"/>
      <c r="V97" s="1482"/>
    </row>
    <row r="98" spans="3:22" ht="23.25" x14ac:dyDescent="0.5">
      <c r="C98" s="1482"/>
      <c r="D98" s="1482"/>
      <c r="E98" s="1482"/>
      <c r="F98" s="1482"/>
      <c r="G98" s="1482"/>
      <c r="H98" s="1482"/>
      <c r="I98" s="1482"/>
      <c r="J98" s="1482"/>
      <c r="K98" s="1482"/>
      <c r="L98" s="1482"/>
      <c r="M98" s="1482"/>
      <c r="N98" s="1482"/>
      <c r="O98" s="1482"/>
      <c r="P98" s="1482"/>
      <c r="Q98" s="1482"/>
      <c r="R98" s="1482"/>
      <c r="S98" s="1482"/>
      <c r="T98" s="1482"/>
      <c r="U98" s="1482"/>
      <c r="V98" s="1482"/>
    </row>
    <row r="99" spans="3:22" ht="23.25" x14ac:dyDescent="0.5">
      <c r="C99" s="1482"/>
      <c r="D99" s="1482"/>
      <c r="E99" s="1482"/>
      <c r="F99" s="1482"/>
      <c r="G99" s="1482"/>
      <c r="H99" s="1482"/>
      <c r="I99" s="1482"/>
      <c r="J99" s="1482"/>
      <c r="K99" s="1482"/>
      <c r="L99" s="1482"/>
      <c r="M99" s="1482"/>
      <c r="N99" s="1482"/>
      <c r="O99" s="1482"/>
      <c r="P99" s="1482"/>
      <c r="Q99" s="1482"/>
      <c r="R99" s="1482"/>
      <c r="S99" s="1482"/>
      <c r="T99" s="1482"/>
      <c r="U99" s="1482"/>
      <c r="V99" s="1482"/>
    </row>
    <row r="100" spans="3:22" ht="23.25" x14ac:dyDescent="0.5">
      <c r="C100" s="1482"/>
      <c r="D100" s="1482"/>
      <c r="E100" s="1482"/>
      <c r="F100" s="1482"/>
      <c r="G100" s="1482"/>
      <c r="H100" s="1482"/>
      <c r="I100" s="1482"/>
      <c r="J100" s="1482"/>
      <c r="K100" s="1482"/>
      <c r="L100" s="1482"/>
      <c r="M100" s="1482"/>
      <c r="N100" s="1482"/>
      <c r="O100" s="1482"/>
      <c r="P100" s="1482"/>
      <c r="Q100" s="1482"/>
      <c r="R100" s="1482"/>
      <c r="S100" s="1482"/>
      <c r="T100" s="1482"/>
      <c r="U100" s="1482"/>
      <c r="V100" s="1482"/>
    </row>
    <row r="101" spans="3:22" ht="23.25" x14ac:dyDescent="0.5">
      <c r="C101" s="1482"/>
      <c r="D101" s="1482"/>
      <c r="E101" s="1482"/>
      <c r="F101" s="1482"/>
      <c r="G101" s="1482"/>
      <c r="H101" s="1482"/>
      <c r="I101" s="1482"/>
      <c r="J101" s="1482"/>
      <c r="K101" s="1482"/>
      <c r="L101" s="1482"/>
      <c r="M101" s="1482"/>
      <c r="N101" s="1482"/>
      <c r="O101" s="1482"/>
      <c r="P101" s="1482"/>
      <c r="Q101" s="1482"/>
      <c r="R101" s="1482"/>
      <c r="S101" s="1482"/>
      <c r="T101" s="1482"/>
      <c r="U101" s="1482"/>
      <c r="V101" s="1482"/>
    </row>
    <row r="102" spans="3:22" ht="23.25" x14ac:dyDescent="0.5">
      <c r="C102" s="1482"/>
      <c r="D102" s="1482"/>
      <c r="E102" s="1482"/>
      <c r="F102" s="1482"/>
      <c r="G102" s="1482"/>
      <c r="H102" s="1482"/>
      <c r="I102" s="1482"/>
      <c r="J102" s="1482"/>
      <c r="K102" s="1482"/>
      <c r="L102" s="1482"/>
      <c r="M102" s="1482"/>
      <c r="N102" s="1482"/>
      <c r="O102" s="1482"/>
      <c r="P102" s="1482"/>
      <c r="Q102" s="1482"/>
      <c r="R102" s="1482"/>
      <c r="S102" s="1482"/>
      <c r="T102" s="1482"/>
      <c r="U102" s="1482"/>
      <c r="V102" s="1482"/>
    </row>
    <row r="103" spans="3:22" ht="23.25" x14ac:dyDescent="0.5">
      <c r="C103" s="1482"/>
      <c r="D103" s="1482"/>
      <c r="E103" s="1482"/>
      <c r="F103" s="1482"/>
      <c r="G103" s="1482"/>
      <c r="H103" s="1482"/>
      <c r="I103" s="1482"/>
      <c r="J103" s="1482"/>
      <c r="K103" s="1482"/>
      <c r="L103" s="1482"/>
      <c r="M103" s="1482"/>
      <c r="N103" s="1482"/>
      <c r="O103" s="1482"/>
      <c r="P103" s="1482"/>
      <c r="Q103" s="1482"/>
      <c r="R103" s="1482"/>
      <c r="S103" s="1482"/>
      <c r="T103" s="1482"/>
      <c r="U103" s="1482"/>
      <c r="V103" s="1482"/>
    </row>
    <row r="104" spans="3:22" ht="23.25" x14ac:dyDescent="0.5">
      <c r="C104" s="1482"/>
      <c r="D104" s="1482"/>
      <c r="E104" s="1482"/>
      <c r="F104" s="1482"/>
      <c r="G104" s="1482"/>
      <c r="H104" s="1482"/>
      <c r="I104" s="1482"/>
      <c r="J104" s="1482"/>
      <c r="K104" s="1482"/>
      <c r="L104" s="1482"/>
      <c r="M104" s="1482"/>
      <c r="N104" s="1482"/>
      <c r="O104" s="1482"/>
      <c r="P104" s="1482"/>
      <c r="Q104" s="1482"/>
      <c r="R104" s="1482"/>
      <c r="S104" s="1482"/>
      <c r="T104" s="1482"/>
      <c r="U104" s="1482"/>
      <c r="V104" s="1482"/>
    </row>
    <row r="105" spans="3:22" ht="23.25" x14ac:dyDescent="0.5">
      <c r="C105" s="1482"/>
      <c r="D105" s="1482"/>
      <c r="E105" s="1482"/>
      <c r="F105" s="1482"/>
      <c r="G105" s="1482"/>
      <c r="H105" s="1482"/>
      <c r="I105" s="1482"/>
      <c r="J105" s="1482"/>
      <c r="K105" s="1482"/>
      <c r="L105" s="1482"/>
      <c r="M105" s="1482"/>
      <c r="N105" s="1482"/>
      <c r="O105" s="1482"/>
      <c r="P105" s="1482"/>
      <c r="Q105" s="1482"/>
      <c r="R105" s="1482"/>
      <c r="S105" s="1482"/>
      <c r="T105" s="1482"/>
      <c r="U105" s="1482"/>
      <c r="V105" s="1482"/>
    </row>
    <row r="106" spans="3:22" ht="23.25" x14ac:dyDescent="0.5">
      <c r="C106" s="1482"/>
      <c r="D106" s="1482"/>
      <c r="E106" s="1482"/>
      <c r="F106" s="1482"/>
      <c r="G106" s="1482"/>
      <c r="H106" s="1482"/>
      <c r="I106" s="1482"/>
      <c r="J106" s="1482"/>
      <c r="K106" s="1482"/>
      <c r="L106" s="1482"/>
      <c r="M106" s="1482"/>
      <c r="N106" s="1482"/>
      <c r="O106" s="1482"/>
      <c r="P106" s="1482"/>
      <c r="Q106" s="1482"/>
      <c r="R106" s="1482"/>
      <c r="S106" s="1482"/>
      <c r="T106" s="1482"/>
      <c r="U106" s="1482"/>
      <c r="V106" s="1482"/>
    </row>
    <row r="107" spans="3:22" ht="23.25" x14ac:dyDescent="0.5">
      <c r="C107" s="1482"/>
      <c r="D107" s="1482"/>
      <c r="E107" s="1482"/>
      <c r="F107" s="1482"/>
      <c r="G107" s="1482"/>
      <c r="H107" s="1482"/>
      <c r="I107" s="1482"/>
      <c r="J107" s="1482"/>
      <c r="K107" s="1482"/>
      <c r="L107" s="1482"/>
      <c r="M107" s="1482"/>
      <c r="N107" s="1482"/>
      <c r="O107" s="1482"/>
      <c r="P107" s="1482"/>
      <c r="Q107" s="1482"/>
      <c r="R107" s="1482"/>
      <c r="S107" s="1482"/>
      <c r="T107" s="1482"/>
      <c r="U107" s="1482"/>
      <c r="V107" s="1482"/>
    </row>
    <row r="108" spans="3:22" ht="23.25" x14ac:dyDescent="0.5">
      <c r="C108" s="1482"/>
      <c r="D108" s="1482"/>
      <c r="E108" s="1482"/>
      <c r="F108" s="1482"/>
      <c r="G108" s="1482"/>
      <c r="H108" s="1482"/>
      <c r="I108" s="1482"/>
      <c r="J108" s="1482"/>
      <c r="K108" s="1482"/>
      <c r="L108" s="1482"/>
      <c r="M108" s="1482"/>
      <c r="N108" s="1482"/>
      <c r="O108" s="1482"/>
      <c r="P108" s="1482"/>
      <c r="Q108" s="1482"/>
      <c r="R108" s="1482"/>
      <c r="S108" s="1482"/>
      <c r="T108" s="1482"/>
      <c r="U108" s="1482"/>
      <c r="V108" s="1482"/>
    </row>
    <row r="109" spans="3:22" ht="23.25" x14ac:dyDescent="0.5">
      <c r="C109" s="1482"/>
      <c r="D109" s="1482"/>
      <c r="E109" s="1482"/>
      <c r="F109" s="1482"/>
      <c r="G109" s="1482"/>
      <c r="H109" s="1482"/>
      <c r="I109" s="1482"/>
      <c r="J109" s="1482"/>
      <c r="K109" s="1482"/>
      <c r="L109" s="1482"/>
      <c r="M109" s="1482"/>
      <c r="N109" s="1482"/>
      <c r="O109" s="1482"/>
      <c r="P109" s="1482"/>
      <c r="Q109" s="1482"/>
      <c r="R109" s="1482"/>
      <c r="S109" s="1482"/>
      <c r="T109" s="1482"/>
      <c r="U109" s="1482"/>
      <c r="V109" s="1482"/>
    </row>
    <row r="110" spans="3:22" ht="23.25" x14ac:dyDescent="0.5">
      <c r="C110" s="1482"/>
      <c r="D110" s="1482"/>
      <c r="E110" s="1482"/>
      <c r="F110" s="1482"/>
      <c r="G110" s="1482"/>
      <c r="H110" s="1482"/>
      <c r="I110" s="1482"/>
      <c r="J110" s="1482"/>
      <c r="K110" s="1482"/>
      <c r="L110" s="1482"/>
      <c r="M110" s="1482"/>
      <c r="N110" s="1482"/>
      <c r="O110" s="1482"/>
      <c r="P110" s="1482"/>
      <c r="Q110" s="1482"/>
      <c r="R110" s="1482"/>
      <c r="S110" s="1482"/>
      <c r="T110" s="1482"/>
      <c r="U110" s="1482"/>
      <c r="V110" s="1482"/>
    </row>
    <row r="111" spans="3:22" ht="23.25" x14ac:dyDescent="0.5">
      <c r="C111" s="1482"/>
      <c r="D111" s="1482"/>
      <c r="E111" s="1482"/>
      <c r="F111" s="1482"/>
      <c r="G111" s="1482"/>
      <c r="H111" s="1482"/>
      <c r="I111" s="1482"/>
      <c r="J111" s="1482"/>
      <c r="K111" s="1482"/>
      <c r="L111" s="1482"/>
      <c r="M111" s="1482"/>
      <c r="N111" s="1482"/>
      <c r="O111" s="1482"/>
      <c r="P111" s="1482"/>
      <c r="Q111" s="1482"/>
      <c r="R111" s="1482"/>
      <c r="S111" s="1482"/>
      <c r="T111" s="1482"/>
      <c r="U111" s="1482"/>
      <c r="V111" s="1482"/>
    </row>
    <row r="112" spans="3:22" ht="23.25" x14ac:dyDescent="0.5">
      <c r="C112" s="1482"/>
      <c r="D112" s="1482"/>
      <c r="E112" s="1482"/>
      <c r="F112" s="1482"/>
      <c r="G112" s="1482"/>
      <c r="H112" s="1482"/>
      <c r="I112" s="1482"/>
      <c r="J112" s="1482"/>
      <c r="K112" s="1482"/>
      <c r="L112" s="1482"/>
      <c r="M112" s="1482"/>
      <c r="N112" s="1482"/>
      <c r="O112" s="1482"/>
      <c r="P112" s="1482"/>
      <c r="Q112" s="1482"/>
      <c r="R112" s="1482"/>
      <c r="S112" s="1482"/>
      <c r="T112" s="1482"/>
      <c r="U112" s="1482"/>
      <c r="V112" s="1482"/>
    </row>
    <row r="113" spans="3:22" ht="23.25" x14ac:dyDescent="0.5">
      <c r="C113" s="1482"/>
      <c r="D113" s="1482"/>
      <c r="E113" s="1482"/>
      <c r="F113" s="1482"/>
      <c r="G113" s="1482"/>
      <c r="H113" s="1482"/>
      <c r="I113" s="1482"/>
      <c r="J113" s="1482"/>
      <c r="K113" s="1482"/>
      <c r="L113" s="1482"/>
      <c r="M113" s="1482"/>
      <c r="N113" s="1482"/>
      <c r="O113" s="1482"/>
      <c r="P113" s="1482"/>
      <c r="Q113" s="1482"/>
      <c r="R113" s="1482"/>
      <c r="S113" s="1482"/>
      <c r="T113" s="1482"/>
      <c r="U113" s="1482"/>
      <c r="V113" s="1482"/>
    </row>
    <row r="114" spans="3:22" ht="23.25" x14ac:dyDescent="0.5">
      <c r="C114" s="1482"/>
      <c r="D114" s="1482"/>
      <c r="E114" s="1482"/>
      <c r="F114" s="1482"/>
      <c r="G114" s="1482"/>
      <c r="H114" s="1482"/>
      <c r="I114" s="1482"/>
      <c r="J114" s="1482"/>
      <c r="K114" s="1482"/>
      <c r="L114" s="1482"/>
      <c r="M114" s="1482"/>
      <c r="N114" s="1482"/>
      <c r="O114" s="1482"/>
      <c r="P114" s="1482"/>
      <c r="Q114" s="1482"/>
      <c r="R114" s="1482"/>
      <c r="S114" s="1482"/>
      <c r="T114" s="1482"/>
      <c r="U114" s="1482"/>
      <c r="V114" s="1482"/>
    </row>
    <row r="115" spans="3:22" ht="23.25" x14ac:dyDescent="0.5">
      <c r="C115" s="1482"/>
      <c r="D115" s="1482"/>
      <c r="E115" s="1482"/>
      <c r="F115" s="1482"/>
      <c r="G115" s="1482"/>
      <c r="H115" s="1482"/>
      <c r="I115" s="1482"/>
      <c r="J115" s="1482"/>
      <c r="K115" s="1482"/>
      <c r="L115" s="1482"/>
      <c r="M115" s="1482"/>
      <c r="N115" s="1482"/>
      <c r="O115" s="1482"/>
      <c r="P115" s="1482"/>
      <c r="Q115" s="1482"/>
      <c r="R115" s="1482"/>
      <c r="S115" s="1482"/>
      <c r="T115" s="1482"/>
      <c r="U115" s="1482"/>
      <c r="V115" s="1482"/>
    </row>
    <row r="116" spans="3:22" ht="23.25" x14ac:dyDescent="0.5">
      <c r="C116" s="1482"/>
      <c r="D116" s="1482"/>
      <c r="E116" s="1482"/>
      <c r="F116" s="1482"/>
      <c r="G116" s="1482"/>
      <c r="H116" s="1482"/>
      <c r="I116" s="1482"/>
      <c r="J116" s="1482"/>
      <c r="K116" s="1482"/>
      <c r="L116" s="1482"/>
      <c r="M116" s="1482"/>
      <c r="N116" s="1482"/>
      <c r="O116" s="1482"/>
      <c r="P116" s="1482"/>
      <c r="Q116" s="1482"/>
      <c r="R116" s="1482"/>
      <c r="S116" s="1482"/>
      <c r="T116" s="1482"/>
      <c r="U116" s="1482"/>
      <c r="V116" s="1482"/>
    </row>
    <row r="117" spans="3:22" ht="23.25" x14ac:dyDescent="0.5">
      <c r="C117" s="1482"/>
      <c r="D117" s="1482"/>
      <c r="E117" s="1482"/>
      <c r="F117" s="1482"/>
      <c r="G117" s="1482"/>
      <c r="H117" s="1482"/>
      <c r="I117" s="1482"/>
      <c r="J117" s="1482"/>
      <c r="K117" s="1482"/>
      <c r="L117" s="1482"/>
      <c r="M117" s="1482"/>
      <c r="N117" s="1482"/>
      <c r="O117" s="1482"/>
      <c r="P117" s="1482"/>
      <c r="Q117" s="1482"/>
      <c r="R117" s="1482"/>
      <c r="S117" s="1482"/>
      <c r="T117" s="1482"/>
      <c r="U117" s="1482"/>
      <c r="V117" s="1482"/>
    </row>
    <row r="118" spans="3:22" ht="23.25" x14ac:dyDescent="0.5">
      <c r="C118" s="1482"/>
      <c r="D118" s="1482"/>
      <c r="E118" s="1482"/>
      <c r="F118" s="1482"/>
      <c r="G118" s="1482"/>
      <c r="H118" s="1482"/>
      <c r="I118" s="1482"/>
      <c r="J118" s="1482"/>
      <c r="K118" s="1482"/>
      <c r="L118" s="1482"/>
      <c r="M118" s="1482"/>
      <c r="N118" s="1482"/>
      <c r="O118" s="1482"/>
      <c r="P118" s="1482"/>
      <c r="Q118" s="1482"/>
      <c r="R118" s="1482"/>
      <c r="S118" s="1482"/>
      <c r="T118" s="1482"/>
      <c r="U118" s="1482"/>
      <c r="V118" s="1482"/>
    </row>
    <row r="119" spans="3:22" ht="23.25" x14ac:dyDescent="0.5">
      <c r="C119" s="1482"/>
      <c r="D119" s="1482"/>
      <c r="E119" s="1482"/>
      <c r="F119" s="1482"/>
      <c r="G119" s="1482"/>
      <c r="H119" s="1482"/>
      <c r="I119" s="1482"/>
      <c r="J119" s="1482"/>
      <c r="K119" s="1482"/>
      <c r="L119" s="1482"/>
      <c r="M119" s="1482"/>
      <c r="N119" s="1482"/>
      <c r="O119" s="1482"/>
      <c r="P119" s="1482"/>
      <c r="Q119" s="1482"/>
      <c r="R119" s="1482"/>
      <c r="S119" s="1482"/>
      <c r="T119" s="1482"/>
      <c r="U119" s="1482"/>
      <c r="V119" s="1482"/>
    </row>
    <row r="120" spans="3:22" ht="23.25" x14ac:dyDescent="0.5">
      <c r="C120" s="1482"/>
      <c r="D120" s="1482"/>
      <c r="E120" s="1482"/>
      <c r="F120" s="1482"/>
      <c r="G120" s="1482"/>
      <c r="H120" s="1482"/>
      <c r="I120" s="1482"/>
      <c r="J120" s="1482"/>
      <c r="K120" s="1482"/>
      <c r="L120" s="1482"/>
      <c r="M120" s="1482"/>
      <c r="N120" s="1482"/>
      <c r="O120" s="1482"/>
      <c r="P120" s="1482"/>
      <c r="Q120" s="1482"/>
      <c r="R120" s="1482"/>
      <c r="S120" s="1482"/>
      <c r="T120" s="1482"/>
      <c r="U120" s="1482"/>
      <c r="V120" s="1482"/>
    </row>
    <row r="121" spans="3:22" ht="23.25" x14ac:dyDescent="0.5">
      <c r="C121" s="1482"/>
      <c r="D121" s="1482"/>
      <c r="E121" s="1482"/>
      <c r="F121" s="1482"/>
      <c r="G121" s="1482"/>
      <c r="H121" s="1482"/>
      <c r="I121" s="1482"/>
      <c r="J121" s="1482"/>
      <c r="K121" s="1482"/>
      <c r="L121" s="1482"/>
      <c r="M121" s="1482"/>
      <c r="N121" s="1482"/>
      <c r="O121" s="1482"/>
      <c r="P121" s="1482"/>
      <c r="Q121" s="1482"/>
      <c r="R121" s="1482"/>
      <c r="S121" s="1482"/>
      <c r="T121" s="1482"/>
      <c r="U121" s="1482"/>
      <c r="V121" s="1482"/>
    </row>
    <row r="122" spans="3:22" ht="23.25" x14ac:dyDescent="0.5">
      <c r="C122" s="1482"/>
      <c r="D122" s="1482"/>
      <c r="E122" s="1482"/>
      <c r="F122" s="1482"/>
      <c r="G122" s="1482"/>
      <c r="H122" s="1482"/>
      <c r="I122" s="1482"/>
      <c r="J122" s="1482"/>
      <c r="K122" s="1482"/>
      <c r="L122" s="1482"/>
      <c r="M122" s="1482"/>
      <c r="N122" s="1482"/>
      <c r="O122" s="1482"/>
      <c r="P122" s="1482"/>
      <c r="Q122" s="1482"/>
      <c r="R122" s="1482"/>
      <c r="S122" s="1482"/>
      <c r="T122" s="1482"/>
      <c r="U122" s="1482"/>
      <c r="V122" s="1482"/>
    </row>
    <row r="123" spans="3:22" ht="23.25" x14ac:dyDescent="0.5">
      <c r="C123" s="1482"/>
      <c r="D123" s="1482"/>
      <c r="E123" s="1482"/>
      <c r="F123" s="1482"/>
      <c r="G123" s="1482"/>
      <c r="H123" s="1482"/>
      <c r="I123" s="1482"/>
      <c r="J123" s="1482"/>
      <c r="K123" s="1482"/>
      <c r="L123" s="1482"/>
      <c r="M123" s="1482"/>
      <c r="N123" s="1482"/>
      <c r="O123" s="1482"/>
      <c r="P123" s="1482"/>
      <c r="Q123" s="1482"/>
      <c r="R123" s="1482"/>
      <c r="S123" s="1482"/>
      <c r="T123" s="1482"/>
      <c r="U123" s="1482"/>
      <c r="V123" s="1482"/>
    </row>
    <row r="124" spans="3:22" ht="23.25" x14ac:dyDescent="0.5">
      <c r="C124" s="1482"/>
      <c r="D124" s="1482"/>
      <c r="E124" s="1482"/>
      <c r="F124" s="1482"/>
      <c r="G124" s="1482"/>
      <c r="H124" s="1482"/>
      <c r="I124" s="1482"/>
      <c r="J124" s="1482"/>
      <c r="K124" s="1482"/>
      <c r="L124" s="1482"/>
      <c r="M124" s="1482"/>
      <c r="N124" s="1482"/>
      <c r="O124" s="1482"/>
      <c r="P124" s="1482"/>
      <c r="Q124" s="1482"/>
      <c r="R124" s="1482"/>
      <c r="S124" s="1482"/>
      <c r="T124" s="1482"/>
      <c r="U124" s="1482"/>
      <c r="V124" s="1482"/>
    </row>
    <row r="125" spans="3:22" ht="23.25" x14ac:dyDescent="0.5">
      <c r="C125" s="1482"/>
      <c r="D125" s="1482"/>
      <c r="E125" s="1482"/>
      <c r="F125" s="1482"/>
      <c r="G125" s="1482"/>
      <c r="H125" s="1482"/>
      <c r="I125" s="1482"/>
      <c r="J125" s="1482"/>
      <c r="K125" s="1482"/>
      <c r="L125" s="1482"/>
      <c r="M125" s="1482"/>
      <c r="N125" s="1482"/>
      <c r="O125" s="1482"/>
      <c r="P125" s="1482"/>
      <c r="Q125" s="1482"/>
      <c r="R125" s="1482"/>
      <c r="S125" s="1482"/>
      <c r="T125" s="1482"/>
      <c r="U125" s="1482"/>
      <c r="V125" s="1482"/>
    </row>
    <row r="126" spans="3:22" ht="23.25" x14ac:dyDescent="0.5">
      <c r="C126" s="1482"/>
      <c r="D126" s="1482"/>
      <c r="E126" s="1482"/>
      <c r="F126" s="1482"/>
      <c r="G126" s="1482"/>
      <c r="H126" s="1482"/>
      <c r="I126" s="1482"/>
      <c r="J126" s="1482"/>
      <c r="K126" s="1482"/>
      <c r="L126" s="1482"/>
      <c r="M126" s="1482"/>
      <c r="N126" s="1482"/>
      <c r="O126" s="1482"/>
      <c r="P126" s="1482"/>
      <c r="Q126" s="1482"/>
      <c r="R126" s="1482"/>
      <c r="S126" s="1482"/>
      <c r="T126" s="1482"/>
      <c r="U126" s="1482"/>
      <c r="V126" s="1482"/>
    </row>
    <row r="127" spans="3:22" ht="23.25" x14ac:dyDescent="0.5">
      <c r="C127" s="1482"/>
      <c r="D127" s="1482"/>
      <c r="E127" s="1482"/>
      <c r="F127" s="1482"/>
      <c r="G127" s="1482"/>
      <c r="H127" s="1482"/>
      <c r="I127" s="1482"/>
      <c r="J127" s="1482"/>
      <c r="K127" s="1482"/>
      <c r="L127" s="1482"/>
      <c r="M127" s="1482"/>
      <c r="N127" s="1482"/>
      <c r="O127" s="1482"/>
      <c r="P127" s="1482"/>
      <c r="Q127" s="1482"/>
      <c r="R127" s="1482"/>
      <c r="S127" s="1482"/>
      <c r="T127" s="1482"/>
      <c r="U127" s="1482"/>
      <c r="V127" s="1482"/>
    </row>
    <row r="128" spans="3:22" ht="23.25" x14ac:dyDescent="0.5">
      <c r="C128" s="1482"/>
      <c r="D128" s="1482"/>
      <c r="E128" s="1482"/>
      <c r="F128" s="1482"/>
      <c r="G128" s="1482"/>
      <c r="H128" s="1482"/>
      <c r="I128" s="1482"/>
      <c r="J128" s="1482"/>
      <c r="K128" s="1482"/>
      <c r="L128" s="1482"/>
      <c r="M128" s="1482"/>
      <c r="N128" s="1482"/>
      <c r="O128" s="1482"/>
      <c r="P128" s="1482"/>
      <c r="Q128" s="1482"/>
      <c r="R128" s="1482"/>
      <c r="S128" s="1482"/>
      <c r="T128" s="1482"/>
      <c r="U128" s="1482"/>
      <c r="V128" s="1482"/>
    </row>
    <row r="129" spans="3:22" ht="23.25" x14ac:dyDescent="0.5">
      <c r="C129" s="1482"/>
      <c r="D129" s="1482"/>
      <c r="E129" s="1482"/>
      <c r="F129" s="1482"/>
      <c r="G129" s="1482"/>
      <c r="H129" s="1482"/>
      <c r="I129" s="1482"/>
      <c r="J129" s="1482"/>
      <c r="K129" s="1482"/>
      <c r="L129" s="1482"/>
      <c r="M129" s="1482"/>
      <c r="N129" s="1482"/>
      <c r="O129" s="1482"/>
      <c r="P129" s="1482"/>
      <c r="Q129" s="1482"/>
      <c r="R129" s="1482"/>
      <c r="S129" s="1482"/>
      <c r="T129" s="1482"/>
      <c r="U129" s="1482"/>
      <c r="V129" s="1482"/>
    </row>
    <row r="130" spans="3:22" ht="23.25" x14ac:dyDescent="0.5">
      <c r="C130" s="1482"/>
      <c r="D130" s="1482"/>
      <c r="E130" s="1482"/>
      <c r="F130" s="1482"/>
      <c r="G130" s="1482"/>
      <c r="H130" s="1482"/>
      <c r="I130" s="1482"/>
      <c r="J130" s="1482"/>
      <c r="K130" s="1482"/>
      <c r="L130" s="1482"/>
      <c r="M130" s="1482"/>
      <c r="N130" s="1482"/>
      <c r="O130" s="1482"/>
      <c r="P130" s="1482"/>
      <c r="Q130" s="1482"/>
      <c r="R130" s="1482"/>
      <c r="S130" s="1482"/>
      <c r="T130" s="1482"/>
      <c r="U130" s="1482"/>
      <c r="V130" s="1482"/>
    </row>
    <row r="131" spans="3:22" ht="23.25" x14ac:dyDescent="0.5">
      <c r="C131" s="1482"/>
      <c r="D131" s="1482"/>
      <c r="E131" s="1482"/>
      <c r="F131" s="1482"/>
      <c r="G131" s="1482"/>
      <c r="H131" s="1482"/>
      <c r="I131" s="1482"/>
      <c r="J131" s="1482"/>
      <c r="K131" s="1482"/>
      <c r="L131" s="1482"/>
      <c r="M131" s="1482"/>
      <c r="N131" s="1482"/>
      <c r="O131" s="1482"/>
      <c r="P131" s="1482"/>
      <c r="Q131" s="1482"/>
      <c r="R131" s="1482"/>
      <c r="S131" s="1482"/>
      <c r="T131" s="1482"/>
      <c r="U131" s="1482"/>
      <c r="V131" s="1482"/>
    </row>
    <row r="132" spans="3:22" ht="23.25" x14ac:dyDescent="0.5">
      <c r="C132" s="1482"/>
      <c r="D132" s="1482"/>
      <c r="E132" s="1482"/>
      <c r="F132" s="1482"/>
      <c r="G132" s="1482"/>
      <c r="H132" s="1482"/>
      <c r="I132" s="1482"/>
      <c r="J132" s="1482"/>
      <c r="K132" s="1482"/>
      <c r="L132" s="1482"/>
      <c r="M132" s="1482"/>
      <c r="N132" s="1482"/>
      <c r="O132" s="1482"/>
      <c r="P132" s="1482"/>
      <c r="Q132" s="1482"/>
      <c r="R132" s="1482"/>
      <c r="S132" s="1482"/>
      <c r="T132" s="1482"/>
      <c r="U132" s="1482"/>
      <c r="V132" s="1482"/>
    </row>
    <row r="133" spans="3:22" ht="23.25" x14ac:dyDescent="0.5">
      <c r="C133" s="1482"/>
      <c r="D133" s="1482"/>
      <c r="E133" s="1482"/>
      <c r="F133" s="1482"/>
      <c r="G133" s="1482"/>
      <c r="H133" s="1482"/>
      <c r="I133" s="1482"/>
      <c r="J133" s="1482"/>
      <c r="K133" s="1482"/>
      <c r="L133" s="1482"/>
      <c r="M133" s="1482"/>
      <c r="N133" s="1482"/>
      <c r="O133" s="1482"/>
      <c r="P133" s="1482"/>
      <c r="Q133" s="1482"/>
      <c r="R133" s="1482"/>
      <c r="S133" s="1482"/>
      <c r="T133" s="1482"/>
      <c r="U133" s="1482"/>
      <c r="V133" s="1482"/>
    </row>
    <row r="134" spans="3:22" ht="23.25" x14ac:dyDescent="0.5">
      <c r="C134" s="1482"/>
      <c r="D134" s="1482"/>
      <c r="E134" s="1482"/>
      <c r="F134" s="1482"/>
      <c r="G134" s="1482"/>
      <c r="H134" s="1482"/>
      <c r="I134" s="1482"/>
      <c r="J134" s="1482"/>
      <c r="K134" s="1482"/>
      <c r="L134" s="1482"/>
      <c r="M134" s="1482"/>
      <c r="N134" s="1482"/>
      <c r="O134" s="1482"/>
      <c r="P134" s="1482"/>
      <c r="Q134" s="1482"/>
      <c r="R134" s="1482"/>
      <c r="S134" s="1482"/>
      <c r="T134" s="1482"/>
      <c r="U134" s="1482"/>
      <c r="V134" s="1482"/>
    </row>
    <row r="135" spans="3:22" ht="23.25" x14ac:dyDescent="0.5">
      <c r="C135" s="1482"/>
      <c r="D135" s="1482"/>
      <c r="E135" s="1482"/>
      <c r="F135" s="1482"/>
      <c r="G135" s="1482"/>
      <c r="H135" s="1482"/>
      <c r="I135" s="1482"/>
      <c r="J135" s="1482"/>
      <c r="K135" s="1482"/>
      <c r="L135" s="1482"/>
      <c r="M135" s="1482"/>
      <c r="N135" s="1482"/>
      <c r="O135" s="1482"/>
      <c r="P135" s="1482"/>
      <c r="Q135" s="1482"/>
      <c r="R135" s="1482"/>
      <c r="S135" s="1482"/>
      <c r="T135" s="1482"/>
      <c r="U135" s="1482"/>
      <c r="V135" s="1482"/>
    </row>
    <row r="136" spans="3:22" ht="23.25" x14ac:dyDescent="0.5">
      <c r="C136" s="1482"/>
      <c r="D136" s="1482"/>
      <c r="E136" s="1482"/>
      <c r="F136" s="1482"/>
      <c r="G136" s="1482"/>
      <c r="H136" s="1482"/>
      <c r="I136" s="1482"/>
      <c r="J136" s="1482"/>
      <c r="K136" s="1482"/>
      <c r="L136" s="1482"/>
      <c r="M136" s="1482"/>
      <c r="N136" s="1482"/>
      <c r="O136" s="1482"/>
      <c r="P136" s="1482"/>
      <c r="Q136" s="1482"/>
      <c r="R136" s="1482"/>
      <c r="S136" s="1482"/>
      <c r="T136" s="1482"/>
      <c r="U136" s="1482"/>
      <c r="V136" s="1482"/>
    </row>
    <row r="137" spans="3:22" ht="23.25" x14ac:dyDescent="0.5">
      <c r="C137" s="1482"/>
      <c r="D137" s="1482"/>
      <c r="E137" s="1482"/>
      <c r="F137" s="1482"/>
      <c r="G137" s="1482"/>
      <c r="H137" s="1482"/>
      <c r="I137" s="1482"/>
      <c r="J137" s="1482"/>
      <c r="K137" s="1482"/>
      <c r="L137" s="1482"/>
      <c r="M137" s="1482"/>
      <c r="N137" s="1482"/>
      <c r="O137" s="1482"/>
      <c r="P137" s="1482"/>
      <c r="Q137" s="1482"/>
      <c r="R137" s="1482"/>
      <c r="S137" s="1482"/>
      <c r="T137" s="1482"/>
      <c r="U137" s="1482"/>
      <c r="V137" s="1482"/>
    </row>
    <row r="138" spans="3:22" ht="23.25" x14ac:dyDescent="0.5">
      <c r="C138" s="1482"/>
      <c r="D138" s="1482"/>
      <c r="E138" s="1482"/>
      <c r="F138" s="1482"/>
      <c r="G138" s="1482"/>
      <c r="H138" s="1482"/>
      <c r="I138" s="1482"/>
      <c r="J138" s="1482"/>
      <c r="K138" s="1482"/>
      <c r="L138" s="1482"/>
      <c r="M138" s="1482"/>
      <c r="N138" s="1482"/>
      <c r="O138" s="1482"/>
      <c r="P138" s="1482"/>
      <c r="Q138" s="1482"/>
      <c r="R138" s="1482"/>
      <c r="S138" s="1482"/>
      <c r="T138" s="1482"/>
      <c r="U138" s="1482"/>
      <c r="V138" s="1482"/>
    </row>
    <row r="139" spans="3:22" ht="23.25" x14ac:dyDescent="0.5">
      <c r="C139" s="1482"/>
      <c r="D139" s="1482"/>
      <c r="E139" s="1482"/>
      <c r="F139" s="1482"/>
      <c r="G139" s="1482"/>
      <c r="H139" s="1482"/>
      <c r="I139" s="1482"/>
      <c r="J139" s="1482"/>
      <c r="K139" s="1482"/>
      <c r="L139" s="1482"/>
      <c r="M139" s="1482"/>
      <c r="N139" s="1482"/>
      <c r="O139" s="1482"/>
      <c r="P139" s="1482"/>
      <c r="Q139" s="1482"/>
      <c r="R139" s="1482"/>
      <c r="S139" s="1482"/>
      <c r="T139" s="1482"/>
      <c r="U139" s="1482"/>
      <c r="V139" s="1482"/>
    </row>
    <row r="140" spans="3:22" ht="23.25" x14ac:dyDescent="0.5">
      <c r="C140" s="1482"/>
      <c r="D140" s="1482"/>
      <c r="E140" s="1482"/>
      <c r="F140" s="1482"/>
      <c r="G140" s="1482"/>
      <c r="H140" s="1482"/>
      <c r="I140" s="1482"/>
      <c r="J140" s="1482"/>
      <c r="K140" s="1482"/>
      <c r="L140" s="1482"/>
      <c r="M140" s="1482"/>
      <c r="N140" s="1482"/>
      <c r="O140" s="1482"/>
      <c r="P140" s="1482"/>
      <c r="Q140" s="1482"/>
      <c r="R140" s="1482"/>
      <c r="S140" s="1482"/>
      <c r="T140" s="1482"/>
      <c r="U140" s="1482"/>
      <c r="V140" s="1482"/>
    </row>
    <row r="141" spans="3:22" ht="23.25" x14ac:dyDescent="0.5">
      <c r="C141" s="1482"/>
      <c r="D141" s="1482"/>
      <c r="E141" s="1482"/>
      <c r="F141" s="1482"/>
      <c r="G141" s="1482"/>
      <c r="H141" s="1482"/>
      <c r="I141" s="1482"/>
      <c r="J141" s="1482"/>
      <c r="K141" s="1482"/>
      <c r="L141" s="1482"/>
      <c r="M141" s="1482"/>
      <c r="N141" s="1482"/>
      <c r="O141" s="1482"/>
      <c r="P141" s="1482"/>
      <c r="Q141" s="1482"/>
      <c r="R141" s="1482"/>
      <c r="S141" s="1482"/>
      <c r="T141" s="1482"/>
      <c r="U141" s="1482"/>
      <c r="V141" s="1482"/>
    </row>
    <row r="142" spans="3:22" ht="23.25" x14ac:dyDescent="0.5">
      <c r="C142" s="1482"/>
      <c r="D142" s="1482"/>
      <c r="E142" s="1482"/>
      <c r="F142" s="1482"/>
      <c r="G142" s="1482"/>
      <c r="H142" s="1482"/>
      <c r="I142" s="1482"/>
      <c r="J142" s="1482"/>
      <c r="K142" s="1482"/>
      <c r="L142" s="1482"/>
      <c r="M142" s="1482"/>
      <c r="N142" s="1482"/>
      <c r="O142" s="1482"/>
      <c r="P142" s="1482"/>
      <c r="Q142" s="1482"/>
      <c r="R142" s="1482"/>
      <c r="S142" s="1482"/>
      <c r="T142" s="1482"/>
      <c r="U142" s="1482"/>
      <c r="V142" s="1482"/>
    </row>
    <row r="143" spans="3:22" ht="23.25" x14ac:dyDescent="0.5">
      <c r="C143" s="1482"/>
      <c r="D143" s="1482"/>
      <c r="E143" s="1482"/>
      <c r="F143" s="1482"/>
      <c r="G143" s="1482"/>
      <c r="H143" s="1482"/>
      <c r="I143" s="1482"/>
      <c r="J143" s="1482"/>
      <c r="K143" s="1482"/>
      <c r="L143" s="1482"/>
      <c r="M143" s="1482"/>
      <c r="N143" s="1482"/>
      <c r="O143" s="1482"/>
      <c r="P143" s="1482"/>
      <c r="Q143" s="1482"/>
      <c r="R143" s="1482"/>
      <c r="S143" s="1482"/>
      <c r="T143" s="1482"/>
      <c r="U143" s="1482"/>
      <c r="V143" s="1482"/>
    </row>
    <row r="144" spans="3:22" ht="23.25" x14ac:dyDescent="0.5">
      <c r="C144" s="1482"/>
      <c r="D144" s="1482"/>
      <c r="E144" s="1482"/>
      <c r="F144" s="1482"/>
      <c r="G144" s="1482"/>
      <c r="H144" s="1482"/>
      <c r="I144" s="1482"/>
      <c r="J144" s="1482"/>
      <c r="K144" s="1482"/>
      <c r="L144" s="1482"/>
      <c r="M144" s="1482"/>
      <c r="N144" s="1482"/>
      <c r="O144" s="1482"/>
      <c r="P144" s="1482"/>
      <c r="Q144" s="1482"/>
      <c r="R144" s="1482"/>
      <c r="S144" s="1482"/>
      <c r="T144" s="1482"/>
      <c r="U144" s="1482"/>
      <c r="V144" s="1482"/>
    </row>
    <row r="145" spans="3:22" ht="23.25" x14ac:dyDescent="0.5">
      <c r="C145" s="1482"/>
      <c r="D145" s="1482"/>
      <c r="E145" s="1482"/>
      <c r="F145" s="1482"/>
      <c r="G145" s="1482"/>
      <c r="H145" s="1482"/>
      <c r="I145" s="1482"/>
      <c r="J145" s="1482"/>
      <c r="K145" s="1482"/>
      <c r="L145" s="1482"/>
      <c r="M145" s="1482"/>
      <c r="N145" s="1482"/>
      <c r="O145" s="1482"/>
      <c r="P145" s="1482"/>
      <c r="Q145" s="1482"/>
      <c r="R145" s="1482"/>
      <c r="S145" s="1482"/>
      <c r="T145" s="1482"/>
      <c r="U145" s="1482"/>
      <c r="V145" s="1482"/>
    </row>
    <row r="146" spans="3:22" ht="23.25" x14ac:dyDescent="0.5">
      <c r="C146" s="1482"/>
      <c r="D146" s="1482"/>
      <c r="E146" s="1482"/>
      <c r="F146" s="1482"/>
      <c r="G146" s="1482"/>
      <c r="H146" s="1482"/>
      <c r="I146" s="1482"/>
      <c r="J146" s="1482"/>
      <c r="K146" s="1482"/>
      <c r="L146" s="1482"/>
      <c r="M146" s="1482"/>
      <c r="N146" s="1482"/>
      <c r="O146" s="1482"/>
      <c r="P146" s="1482"/>
      <c r="Q146" s="1482"/>
      <c r="R146" s="1482"/>
      <c r="S146" s="1482"/>
      <c r="T146" s="1482"/>
      <c r="U146" s="1482"/>
      <c r="V146" s="1482"/>
    </row>
    <row r="147" spans="3:22" ht="23.25" x14ac:dyDescent="0.5">
      <c r="C147" s="1482"/>
      <c r="D147" s="1482"/>
      <c r="E147" s="1482"/>
      <c r="F147" s="1482"/>
      <c r="G147" s="1482"/>
      <c r="H147" s="1482"/>
      <c r="I147" s="1482"/>
      <c r="J147" s="1482"/>
      <c r="K147" s="1482"/>
      <c r="L147" s="1482"/>
      <c r="M147" s="1482"/>
      <c r="N147" s="1482"/>
      <c r="O147" s="1482"/>
      <c r="P147" s="1482"/>
      <c r="Q147" s="1482"/>
      <c r="R147" s="1482"/>
      <c r="S147" s="1482"/>
      <c r="T147" s="1482"/>
      <c r="U147" s="1482"/>
      <c r="V147" s="1482"/>
    </row>
    <row r="148" spans="3:22" ht="23.25" x14ac:dyDescent="0.5">
      <c r="C148" s="1482"/>
      <c r="D148" s="1482"/>
      <c r="E148" s="1482"/>
      <c r="F148" s="1482"/>
      <c r="G148" s="1482"/>
      <c r="H148" s="1482"/>
      <c r="I148" s="1482"/>
      <c r="J148" s="1482"/>
      <c r="K148" s="1482"/>
      <c r="L148" s="1482"/>
      <c r="M148" s="1482"/>
      <c r="N148" s="1482"/>
      <c r="O148" s="1482"/>
      <c r="P148" s="1482"/>
      <c r="Q148" s="1482"/>
      <c r="R148" s="1482"/>
      <c r="S148" s="1482"/>
      <c r="T148" s="1482"/>
      <c r="U148" s="1482"/>
      <c r="V148" s="1482"/>
    </row>
    <row r="149" spans="3:22" ht="23.25" x14ac:dyDescent="0.5">
      <c r="C149" s="1482"/>
      <c r="D149" s="1482"/>
      <c r="E149" s="1482"/>
      <c r="F149" s="1482"/>
      <c r="G149" s="1482"/>
      <c r="H149" s="1482"/>
      <c r="I149" s="1482"/>
      <c r="J149" s="1482"/>
      <c r="K149" s="1482"/>
      <c r="L149" s="1482"/>
      <c r="M149" s="1482"/>
      <c r="N149" s="1482"/>
      <c r="O149" s="1482"/>
      <c r="P149" s="1482"/>
      <c r="Q149" s="1482"/>
      <c r="R149" s="1482"/>
      <c r="S149" s="1482"/>
      <c r="T149" s="1482"/>
      <c r="U149" s="1482"/>
      <c r="V149" s="1482"/>
    </row>
    <row r="150" spans="3:22" ht="23.25" x14ac:dyDescent="0.5">
      <c r="C150" s="1482"/>
      <c r="D150" s="1482"/>
      <c r="E150" s="1482"/>
      <c r="F150" s="1482"/>
      <c r="G150" s="1482"/>
      <c r="H150" s="1482"/>
      <c r="I150" s="1482"/>
      <c r="J150" s="1482"/>
      <c r="K150" s="1482"/>
      <c r="L150" s="1482"/>
      <c r="M150" s="1482"/>
      <c r="N150" s="1482"/>
      <c r="O150" s="1482"/>
      <c r="P150" s="1482"/>
      <c r="Q150" s="1482"/>
      <c r="R150" s="1482"/>
      <c r="S150" s="1482"/>
      <c r="T150" s="1482"/>
      <c r="U150" s="1482"/>
      <c r="V150" s="1482"/>
    </row>
    <row r="151" spans="3:22" ht="23.25" x14ac:dyDescent="0.5">
      <c r="C151" s="1482"/>
      <c r="D151" s="1482"/>
      <c r="E151" s="1482"/>
      <c r="F151" s="1482"/>
      <c r="G151" s="1482"/>
      <c r="H151" s="1482"/>
      <c r="I151" s="1482"/>
      <c r="J151" s="1482"/>
      <c r="K151" s="1482"/>
      <c r="L151" s="1482"/>
      <c r="M151" s="1482"/>
      <c r="N151" s="1482"/>
      <c r="O151" s="1482"/>
      <c r="P151" s="1482"/>
      <c r="Q151" s="1482"/>
      <c r="R151" s="1482"/>
      <c r="S151" s="1482"/>
      <c r="T151" s="1482"/>
      <c r="U151" s="1482"/>
      <c r="V151" s="1482"/>
    </row>
    <row r="152" spans="3:22" ht="23.25" x14ac:dyDescent="0.5">
      <c r="C152" s="1482"/>
      <c r="D152" s="1482"/>
      <c r="E152" s="1482"/>
      <c r="F152" s="1482"/>
      <c r="G152" s="1482"/>
      <c r="H152" s="1482"/>
      <c r="I152" s="1482"/>
      <c r="J152" s="1482"/>
      <c r="K152" s="1482"/>
      <c r="L152" s="1482"/>
      <c r="M152" s="1482"/>
      <c r="N152" s="1482"/>
      <c r="O152" s="1482"/>
      <c r="P152" s="1482"/>
      <c r="Q152" s="1482"/>
      <c r="R152" s="1482"/>
      <c r="S152" s="1482"/>
      <c r="T152" s="1482"/>
      <c r="U152" s="1482"/>
      <c r="V152" s="1482"/>
    </row>
    <row r="153" spans="3:22" ht="23.25" x14ac:dyDescent="0.5">
      <c r="C153" s="1482"/>
      <c r="D153" s="1482"/>
      <c r="E153" s="1482"/>
      <c r="F153" s="1482"/>
      <c r="G153" s="1482"/>
      <c r="H153" s="1482"/>
      <c r="I153" s="1482"/>
      <c r="J153" s="1482"/>
      <c r="K153" s="1482"/>
      <c r="L153" s="1482"/>
      <c r="M153" s="1482"/>
      <c r="N153" s="1482"/>
      <c r="O153" s="1482"/>
      <c r="P153" s="1482"/>
      <c r="Q153" s="1482"/>
      <c r="R153" s="1482"/>
      <c r="S153" s="1482"/>
      <c r="T153" s="1482"/>
      <c r="U153" s="1482"/>
      <c r="V153" s="1482"/>
    </row>
    <row r="154" spans="3:22" ht="23.25" x14ac:dyDescent="0.5">
      <c r="C154" s="1482"/>
      <c r="D154" s="1482"/>
      <c r="E154" s="1482"/>
      <c r="F154" s="1482"/>
      <c r="G154" s="1482"/>
      <c r="H154" s="1482"/>
      <c r="I154" s="1482"/>
      <c r="J154" s="1482"/>
      <c r="K154" s="1482"/>
      <c r="L154" s="1482"/>
      <c r="M154" s="1482"/>
      <c r="N154" s="1482"/>
      <c r="O154" s="1482"/>
      <c r="P154" s="1482"/>
      <c r="Q154" s="1482"/>
      <c r="R154" s="1482"/>
      <c r="S154" s="1482"/>
      <c r="T154" s="1482"/>
      <c r="U154" s="1482"/>
      <c r="V154" s="1482"/>
    </row>
    <row r="155" spans="3:22" ht="23.25" x14ac:dyDescent="0.5">
      <c r="C155" s="1482"/>
      <c r="D155" s="1482"/>
      <c r="E155" s="1482"/>
      <c r="F155" s="1482"/>
      <c r="G155" s="1482"/>
      <c r="H155" s="1482"/>
      <c r="I155" s="1482"/>
      <c r="J155" s="1482"/>
      <c r="K155" s="1482"/>
      <c r="L155" s="1482"/>
      <c r="M155" s="1482"/>
      <c r="N155" s="1482"/>
      <c r="O155" s="1482"/>
      <c r="P155" s="1482"/>
      <c r="Q155" s="1482"/>
      <c r="R155" s="1482"/>
      <c r="S155" s="1482"/>
      <c r="T155" s="1482"/>
      <c r="U155" s="1482"/>
      <c r="V155" s="1482"/>
    </row>
    <row r="156" spans="3:22" ht="23.25" x14ac:dyDescent="0.5">
      <c r="C156" s="1482"/>
      <c r="D156" s="1482"/>
      <c r="E156" s="1482"/>
      <c r="F156" s="1482"/>
      <c r="G156" s="1482"/>
      <c r="H156" s="1482"/>
      <c r="I156" s="1482"/>
      <c r="J156" s="1482"/>
      <c r="K156" s="1482"/>
      <c r="L156" s="1482"/>
      <c r="M156" s="1482"/>
      <c r="N156" s="1482"/>
      <c r="O156" s="1482"/>
      <c r="P156" s="1482"/>
      <c r="Q156" s="1482"/>
      <c r="R156" s="1482"/>
      <c r="S156" s="1482"/>
      <c r="T156" s="1482"/>
      <c r="U156" s="1482"/>
      <c r="V156" s="1482"/>
    </row>
    <row r="157" spans="3:22" ht="23.25" x14ac:dyDescent="0.5">
      <c r="C157" s="1482"/>
      <c r="D157" s="1482"/>
      <c r="E157" s="1482"/>
      <c r="F157" s="1482"/>
      <c r="G157" s="1482"/>
      <c r="H157" s="1482"/>
      <c r="I157" s="1482"/>
      <c r="J157" s="1482"/>
      <c r="K157" s="1482"/>
      <c r="L157" s="1482"/>
      <c r="M157" s="1482"/>
      <c r="N157" s="1482"/>
      <c r="O157" s="1482"/>
      <c r="P157" s="1482"/>
      <c r="Q157" s="1482"/>
      <c r="R157" s="1482"/>
      <c r="S157" s="1482"/>
      <c r="T157" s="1482"/>
      <c r="U157" s="1482"/>
      <c r="V157" s="1482"/>
    </row>
  </sheetData>
  <mergeCells count="24">
    <mergeCell ref="B85:I85"/>
    <mergeCell ref="J85:W85"/>
    <mergeCell ref="Q9:Q11"/>
    <mergeCell ref="R9:R11"/>
    <mergeCell ref="S9:S11"/>
    <mergeCell ref="T9:T11"/>
    <mergeCell ref="U9:U11"/>
    <mergeCell ref="W9:W11"/>
    <mergeCell ref="J9:J11"/>
    <mergeCell ref="K9:K11"/>
    <mergeCell ref="L9:L11"/>
    <mergeCell ref="N9:N11"/>
    <mergeCell ref="O9:O11"/>
    <mergeCell ref="P9:P11"/>
    <mergeCell ref="B3:W3"/>
    <mergeCell ref="B5:W5"/>
    <mergeCell ref="B9:B11"/>
    <mergeCell ref="C9:C11"/>
    <mergeCell ref="D9:D11"/>
    <mergeCell ref="E9:E11"/>
    <mergeCell ref="F9:F11"/>
    <mergeCell ref="G9:G11"/>
    <mergeCell ref="H9:H11"/>
    <mergeCell ref="I9:I11"/>
  </mergeCells>
  <printOptions horizontalCentered="1"/>
  <pageMargins left="0.19685039370078741" right="0.19685039370078741" top="0.59055118110236227" bottom="0.31496062992125984" header="0.51181102362204722" footer="0.39370078740157483"/>
  <pageSetup paperSize="9" scale="40" orientation="portrait" r:id="rId1"/>
  <headerFooter alignWithMargins="0">
    <oddFooter>&amp;C&amp;"Times New Roman,Regular"&amp;20- 8 -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J274"/>
  <sheetViews>
    <sheetView rightToLeft="1" view="pageBreakPreview" zoomScale="50" zoomScaleNormal="50" zoomScaleSheetLayoutView="50" workbookViewId="0">
      <selection activeCell="U16" sqref="U16"/>
    </sheetView>
  </sheetViews>
  <sheetFormatPr defaultRowHeight="21.75" x14ac:dyDescent="0.5"/>
  <cols>
    <col min="1" max="1" width="9.140625" style="47"/>
    <col min="2" max="2" width="67.5703125" style="36" customWidth="1"/>
    <col min="3" max="3" width="13.140625" style="47" hidden="1" customWidth="1"/>
    <col min="4" max="6" width="15.7109375" style="47" hidden="1" customWidth="1"/>
    <col min="7" max="7" width="14.85546875" style="47" hidden="1" customWidth="1"/>
    <col min="8" max="12" width="15.7109375" style="47" hidden="1" customWidth="1"/>
    <col min="13" max="13" width="1.140625" style="47" hidden="1" customWidth="1"/>
    <col min="14" max="14" width="14.85546875" style="277" hidden="1" customWidth="1"/>
    <col min="15" max="15" width="15.7109375" style="47" hidden="1" customWidth="1"/>
    <col min="16" max="22" width="15.7109375" style="47" customWidth="1"/>
    <col min="23" max="23" width="59.5703125" style="36" customWidth="1"/>
    <col min="24" max="25" width="15.85546875" style="47" bestFit="1" customWidth="1"/>
    <col min="26" max="26" width="9.140625" style="47"/>
    <col min="27" max="27" width="9.5703125" style="47" bestFit="1" customWidth="1"/>
    <col min="28" max="16384" width="9.140625" style="47"/>
  </cols>
  <sheetData>
    <row r="1" spans="2:36" s="75" customFormat="1" ht="19.5" customHeight="1" x14ac:dyDescent="0.65">
      <c r="C1" s="74"/>
      <c r="D1" s="74"/>
      <c r="E1" s="74"/>
      <c r="F1" s="74"/>
      <c r="G1" s="74"/>
      <c r="H1" s="74"/>
      <c r="I1" s="74"/>
      <c r="J1" s="74"/>
      <c r="K1" s="74"/>
      <c r="L1" s="74"/>
      <c r="M1" s="74"/>
      <c r="N1" s="276"/>
      <c r="O1" s="74"/>
      <c r="P1" s="74"/>
      <c r="Q1" s="74"/>
      <c r="R1" s="74"/>
      <c r="S1" s="74"/>
      <c r="T1" s="74"/>
      <c r="U1" s="74"/>
      <c r="V1" s="74"/>
      <c r="W1" s="74"/>
      <c r="X1" s="74"/>
      <c r="Y1" s="74"/>
      <c r="Z1" s="74"/>
      <c r="AA1" s="74"/>
      <c r="AB1" s="74"/>
      <c r="AC1" s="74"/>
      <c r="AD1" s="74"/>
      <c r="AE1" s="74"/>
      <c r="AF1" s="74"/>
      <c r="AG1" s="74"/>
      <c r="AH1" s="74"/>
      <c r="AI1" s="74"/>
      <c r="AJ1" s="74"/>
    </row>
    <row r="2" spans="2:36" s="75" customFormat="1" ht="19.5" customHeight="1" x14ac:dyDescent="0.65">
      <c r="B2" s="74"/>
      <c r="C2" s="74"/>
      <c r="D2" s="74"/>
      <c r="E2" s="74"/>
      <c r="F2" s="74"/>
      <c r="G2" s="74"/>
      <c r="H2" s="74"/>
      <c r="I2" s="74"/>
      <c r="J2" s="74"/>
      <c r="K2" s="74"/>
      <c r="L2" s="74"/>
      <c r="M2" s="74"/>
      <c r="N2" s="276"/>
      <c r="O2" s="74"/>
      <c r="P2" s="74"/>
      <c r="Q2" s="74"/>
      <c r="R2" s="74"/>
      <c r="S2" s="74"/>
      <c r="T2" s="74"/>
      <c r="U2" s="74"/>
      <c r="V2" s="74"/>
      <c r="W2" s="74"/>
      <c r="X2" s="74"/>
      <c r="Y2" s="74"/>
      <c r="Z2" s="74"/>
      <c r="AA2" s="74"/>
      <c r="AB2" s="74"/>
      <c r="AC2" s="74"/>
      <c r="AD2" s="74"/>
      <c r="AE2" s="74"/>
      <c r="AF2" s="74"/>
      <c r="AG2" s="74"/>
      <c r="AH2" s="74"/>
      <c r="AI2" s="74"/>
    </row>
    <row r="3" spans="2:36" s="1478" customFormat="1" ht="36.75" x14ac:dyDescent="0.85">
      <c r="B3" s="1749" t="s">
        <v>1133</v>
      </c>
      <c r="C3" s="1749"/>
      <c r="D3" s="1749"/>
      <c r="E3" s="1749"/>
      <c r="F3" s="1749"/>
      <c r="G3" s="1749"/>
      <c r="H3" s="1749"/>
      <c r="I3" s="1749"/>
      <c r="J3" s="1749"/>
      <c r="K3" s="1749"/>
      <c r="L3" s="1749"/>
      <c r="M3" s="1749"/>
      <c r="N3" s="1749"/>
      <c r="O3" s="1749"/>
      <c r="P3" s="1749"/>
      <c r="Q3" s="1749"/>
      <c r="R3" s="1749"/>
      <c r="S3" s="1749"/>
      <c r="T3" s="1749"/>
      <c r="U3" s="1749"/>
      <c r="V3" s="1749"/>
      <c r="W3" s="1749"/>
    </row>
    <row r="4" spans="2:36" s="1478" customFormat="1" ht="12.75" customHeight="1" x14ac:dyDescent="0.85">
      <c r="N4" s="390"/>
    </row>
    <row r="5" spans="2:36" s="1478" customFormat="1" ht="36.75" x14ac:dyDescent="0.85">
      <c r="B5" s="1749" t="s">
        <v>1134</v>
      </c>
      <c r="C5" s="1749"/>
      <c r="D5" s="1749"/>
      <c r="E5" s="1749"/>
      <c r="F5" s="1749"/>
      <c r="G5" s="1749"/>
      <c r="H5" s="1750"/>
      <c r="I5" s="1750"/>
      <c r="J5" s="1750"/>
      <c r="K5" s="1750"/>
      <c r="L5" s="1750"/>
      <c r="M5" s="1750"/>
      <c r="N5" s="1750"/>
      <c r="O5" s="1750"/>
      <c r="P5" s="1750"/>
      <c r="Q5" s="1750"/>
      <c r="R5" s="1750"/>
      <c r="S5" s="1750"/>
      <c r="T5" s="1750"/>
      <c r="U5" s="1750"/>
      <c r="V5" s="1750"/>
      <c r="W5" s="1750"/>
    </row>
    <row r="6" spans="2:36" s="75" customFormat="1" ht="19.5" customHeight="1" x14ac:dyDescent="0.65">
      <c r="B6" s="74"/>
      <c r="C6" s="74"/>
      <c r="D6" s="74"/>
      <c r="E6" s="74"/>
      <c r="F6" s="74"/>
      <c r="G6" s="74"/>
      <c r="H6" s="74"/>
      <c r="I6" s="74"/>
      <c r="J6" s="74"/>
      <c r="K6" s="74"/>
      <c r="L6" s="74"/>
      <c r="M6" s="74"/>
      <c r="N6" s="276"/>
      <c r="O6" s="74"/>
      <c r="P6" s="74"/>
      <c r="Q6" s="74"/>
      <c r="R6" s="74"/>
      <c r="S6" s="74"/>
      <c r="T6" s="74"/>
      <c r="U6" s="74"/>
      <c r="V6" s="74"/>
      <c r="W6" s="74"/>
      <c r="X6" s="74"/>
      <c r="Y6" s="74"/>
      <c r="Z6" s="74"/>
      <c r="AA6" s="74"/>
      <c r="AB6" s="74"/>
      <c r="AC6" s="74"/>
      <c r="AD6" s="74"/>
      <c r="AE6" s="74"/>
      <c r="AF6" s="74"/>
      <c r="AG6" s="74"/>
      <c r="AH6" s="74"/>
      <c r="AI6" s="74"/>
    </row>
    <row r="7" spans="2:36" s="50" customFormat="1" ht="23.25" x14ac:dyDescent="0.5">
      <c r="B7" s="353" t="s">
        <v>290</v>
      </c>
      <c r="N7" s="408"/>
      <c r="W7" s="79" t="s">
        <v>269</v>
      </c>
    </row>
    <row r="8" spans="2:36" s="75" customFormat="1" ht="19.5" customHeight="1" thickBot="1" x14ac:dyDescent="0.7">
      <c r="B8" s="74"/>
      <c r="C8" s="74"/>
      <c r="D8" s="74"/>
      <c r="E8" s="74"/>
      <c r="F8" s="74"/>
      <c r="G8" s="74"/>
      <c r="H8" s="74"/>
      <c r="I8" s="74"/>
      <c r="J8" s="74"/>
      <c r="K8" s="74"/>
      <c r="L8" s="74"/>
      <c r="M8" s="74"/>
      <c r="N8" s="276"/>
      <c r="O8" s="74"/>
      <c r="P8" s="74"/>
      <c r="Q8" s="74"/>
      <c r="R8" s="74"/>
      <c r="S8" s="74"/>
      <c r="T8" s="74"/>
      <c r="U8" s="74"/>
      <c r="V8" s="74"/>
      <c r="W8" s="74"/>
      <c r="X8" s="74"/>
      <c r="Y8" s="74"/>
      <c r="Z8" s="74"/>
      <c r="AA8" s="74"/>
      <c r="AB8" s="74"/>
      <c r="AC8" s="74"/>
      <c r="AD8" s="74"/>
      <c r="AE8" s="74"/>
      <c r="AF8" s="74"/>
      <c r="AG8" s="74"/>
      <c r="AH8" s="74"/>
      <c r="AI8" s="74"/>
    </row>
    <row r="9" spans="2:36" s="1479" customFormat="1" ht="24.95" customHeight="1" thickTop="1" x14ac:dyDescent="0.7">
      <c r="B9" s="1746" t="s">
        <v>883</v>
      </c>
      <c r="C9" s="1736">
        <v>2002</v>
      </c>
      <c r="D9" s="1736">
        <v>2003</v>
      </c>
      <c r="E9" s="1736">
        <v>2004</v>
      </c>
      <c r="F9" s="1736">
        <v>2005</v>
      </c>
      <c r="G9" s="1736">
        <v>2006</v>
      </c>
      <c r="H9" s="1736">
        <v>2007</v>
      </c>
      <c r="I9" s="1736">
        <v>2008</v>
      </c>
      <c r="J9" s="1736">
        <v>2009</v>
      </c>
      <c r="K9" s="1736">
        <v>2010</v>
      </c>
      <c r="L9" s="1736">
        <v>2011</v>
      </c>
      <c r="M9" s="331"/>
      <c r="N9" s="1754" t="s">
        <v>1605</v>
      </c>
      <c r="O9" s="1736">
        <v>2012</v>
      </c>
      <c r="P9" s="1736">
        <v>2013</v>
      </c>
      <c r="Q9" s="1736">
        <v>2014</v>
      </c>
      <c r="R9" s="1736">
        <v>2015</v>
      </c>
      <c r="S9" s="1736">
        <v>2016</v>
      </c>
      <c r="T9" s="1736" t="s">
        <v>1574</v>
      </c>
      <c r="U9" s="1736" t="s">
        <v>1586</v>
      </c>
      <c r="V9" s="1359" t="s">
        <v>1619</v>
      </c>
      <c r="W9" s="1743" t="s">
        <v>882</v>
      </c>
    </row>
    <row r="10" spans="2:36" s="254" customFormat="1" ht="22.5" customHeight="1" x14ac:dyDescent="0.7">
      <c r="B10" s="1747"/>
      <c r="C10" s="1737"/>
      <c r="D10" s="1737"/>
      <c r="E10" s="1737"/>
      <c r="F10" s="1737"/>
      <c r="G10" s="1737"/>
      <c r="H10" s="1737"/>
      <c r="I10" s="1737"/>
      <c r="J10" s="1737"/>
      <c r="K10" s="1737"/>
      <c r="L10" s="1737"/>
      <c r="M10" s="332"/>
      <c r="N10" s="1755"/>
      <c r="O10" s="1737"/>
      <c r="P10" s="1737"/>
      <c r="Q10" s="1737"/>
      <c r="R10" s="1737"/>
      <c r="S10" s="1737"/>
      <c r="T10" s="1737"/>
      <c r="U10" s="1737"/>
      <c r="V10" s="1473" t="s">
        <v>375</v>
      </c>
      <c r="W10" s="1744"/>
    </row>
    <row r="11" spans="2:36" s="334" customFormat="1" ht="17.25" customHeight="1" x14ac:dyDescent="0.7">
      <c r="B11" s="1747"/>
      <c r="C11" s="1737"/>
      <c r="D11" s="1737"/>
      <c r="E11" s="1737"/>
      <c r="F11" s="1737"/>
      <c r="G11" s="1737"/>
      <c r="H11" s="1737"/>
      <c r="I11" s="1737"/>
      <c r="J11" s="1737"/>
      <c r="K11" s="1737"/>
      <c r="L11" s="1753"/>
      <c r="M11" s="333"/>
      <c r="N11" s="1756"/>
      <c r="O11" s="1753"/>
      <c r="P11" s="1738"/>
      <c r="Q11" s="1738"/>
      <c r="R11" s="1738"/>
      <c r="S11" s="1738"/>
      <c r="T11" s="1738"/>
      <c r="U11" s="1738"/>
      <c r="V11" s="1474" t="s">
        <v>151</v>
      </c>
      <c r="W11" s="1744"/>
    </row>
    <row r="12" spans="2:36" s="335" customFormat="1" ht="15" customHeight="1" x14ac:dyDescent="0.7">
      <c r="B12" s="384"/>
      <c r="C12" s="385"/>
      <c r="D12" s="385"/>
      <c r="E12" s="385"/>
      <c r="F12" s="385"/>
      <c r="G12" s="385"/>
      <c r="H12" s="385"/>
      <c r="I12" s="385"/>
      <c r="J12" s="385"/>
      <c r="K12" s="385"/>
      <c r="L12" s="386"/>
      <c r="M12" s="386"/>
      <c r="N12" s="387"/>
      <c r="O12" s="386"/>
      <c r="P12" s="386"/>
      <c r="Q12" s="386"/>
      <c r="R12" s="386"/>
      <c r="S12" s="386"/>
      <c r="T12" s="386"/>
      <c r="U12" s="370"/>
      <c r="V12" s="370"/>
      <c r="W12" s="939" t="s">
        <v>867</v>
      </c>
    </row>
    <row r="13" spans="2:36" s="355" customFormat="1" ht="24.95" customHeight="1" x14ac:dyDescent="0.2">
      <c r="B13" s="450" t="s">
        <v>1241</v>
      </c>
      <c r="C13" s="612"/>
      <c r="D13" s="612"/>
      <c r="E13" s="612"/>
      <c r="F13" s="612"/>
      <c r="G13" s="612"/>
      <c r="H13" s="612"/>
      <c r="I13" s="612"/>
      <c r="J13" s="612"/>
      <c r="K13" s="612"/>
      <c r="L13" s="613"/>
      <c r="M13" s="613"/>
      <c r="N13" s="893"/>
      <c r="O13" s="613"/>
      <c r="P13" s="613"/>
      <c r="Q13" s="613"/>
      <c r="R13" s="613"/>
      <c r="S13" s="613"/>
      <c r="T13" s="613"/>
      <c r="U13" s="613"/>
      <c r="V13" s="613"/>
      <c r="W13" s="374" t="s">
        <v>155</v>
      </c>
    </row>
    <row r="14" spans="2:36" s="355" customFormat="1" ht="15" customHeight="1" x14ac:dyDescent="0.2">
      <c r="B14" s="449"/>
      <c r="C14" s="612"/>
      <c r="D14" s="612"/>
      <c r="E14" s="612"/>
      <c r="F14" s="612"/>
      <c r="G14" s="612"/>
      <c r="H14" s="612"/>
      <c r="I14" s="612"/>
      <c r="J14" s="612"/>
      <c r="K14" s="612"/>
      <c r="L14" s="612"/>
      <c r="M14" s="613"/>
      <c r="N14" s="893"/>
      <c r="O14" s="613"/>
      <c r="P14" s="613"/>
      <c r="Q14" s="613"/>
      <c r="R14" s="613"/>
      <c r="S14" s="613"/>
      <c r="T14" s="613"/>
      <c r="U14" s="613"/>
      <c r="V14" s="613"/>
      <c r="W14" s="597" t="s">
        <v>867</v>
      </c>
    </row>
    <row r="15" spans="2:36" s="355" customFormat="1" ht="25.5" customHeight="1" x14ac:dyDescent="0.2">
      <c r="B15" s="449" t="s">
        <v>175</v>
      </c>
      <c r="C15" s="356" t="e">
        <f t="shared" ref="C15:I15" si="0">+C16+C17</f>
        <v>#REF!</v>
      </c>
      <c r="D15" s="356" t="e">
        <f t="shared" si="0"/>
        <v>#REF!</v>
      </c>
      <c r="E15" s="356" t="e">
        <f t="shared" si="0"/>
        <v>#REF!</v>
      </c>
      <c r="F15" s="356" t="e">
        <f t="shared" si="0"/>
        <v>#REF!</v>
      </c>
      <c r="G15" s="361" t="e">
        <f t="shared" si="0"/>
        <v>#REF!</v>
      </c>
      <c r="H15" s="361" t="e">
        <f t="shared" si="0"/>
        <v>#REF!</v>
      </c>
      <c r="I15" s="361" t="e">
        <f t="shared" si="0"/>
        <v>#REF!</v>
      </c>
      <c r="J15" s="356" t="e">
        <f>+J16+J17</f>
        <v>#REF!</v>
      </c>
      <c r="K15" s="356" t="e">
        <f>+K16+K17</f>
        <v>#REF!</v>
      </c>
      <c r="L15" s="361" t="e">
        <f>+L16+L17</f>
        <v>#REF!</v>
      </c>
      <c r="M15" s="357"/>
      <c r="N15" s="894" t="e">
        <f t="shared" ref="N15:V15" si="1">+N16+N17</f>
        <v>#REF!</v>
      </c>
      <c r="O15" s="917" t="e">
        <f t="shared" si="1"/>
        <v>#REF!</v>
      </c>
      <c r="P15" s="917" t="e">
        <f t="shared" si="1"/>
        <v>#REF!</v>
      </c>
      <c r="Q15" s="917" t="e">
        <f t="shared" si="1"/>
        <v>#REF!</v>
      </c>
      <c r="R15" s="917" t="e">
        <f t="shared" si="1"/>
        <v>#REF!</v>
      </c>
      <c r="S15" s="917" t="e">
        <f t="shared" si="1"/>
        <v>#REF!</v>
      </c>
      <c r="T15" s="917" t="e">
        <f t="shared" si="1"/>
        <v>#REF!</v>
      </c>
      <c r="U15" s="917" t="e">
        <f t="shared" si="1"/>
        <v>#REF!</v>
      </c>
      <c r="V15" s="917" t="e">
        <f t="shared" si="1"/>
        <v>#REF!</v>
      </c>
      <c r="W15" s="597" t="s">
        <v>873</v>
      </c>
      <c r="X15" s="928"/>
      <c r="Y15" s="928"/>
      <c r="Z15" s="928"/>
      <c r="AA15" s="928"/>
      <c r="AB15" s="928"/>
      <c r="AC15" s="928"/>
      <c r="AD15" s="928"/>
      <c r="AE15" s="928"/>
      <c r="AF15" s="928"/>
      <c r="AG15" s="928"/>
    </row>
    <row r="16" spans="2:36" s="360" customFormat="1" ht="25.5" customHeight="1" x14ac:dyDescent="0.2">
      <c r="B16" s="598" t="s">
        <v>1129</v>
      </c>
      <c r="C16" s="327" t="e">
        <f>+#REF!/#REF!*100</f>
        <v>#REF!</v>
      </c>
      <c r="D16" s="327" t="e">
        <f>+#REF!/#REF!*100</f>
        <v>#REF!</v>
      </c>
      <c r="E16" s="327" t="e">
        <f>+#REF!/#REF!*100</f>
        <v>#REF!</v>
      </c>
      <c r="F16" s="327" t="e">
        <f>+#REF!/#REF!*100</f>
        <v>#REF!</v>
      </c>
      <c r="G16" s="327" t="e">
        <f>+#REF!/#REF!*100</f>
        <v>#REF!</v>
      </c>
      <c r="H16" s="327" t="e">
        <f>+#REF!/#REF!*100</f>
        <v>#REF!</v>
      </c>
      <c r="I16" s="327" t="e">
        <f>+#REF!/#REF!*100</f>
        <v>#REF!</v>
      </c>
      <c r="J16" s="327" t="e">
        <f>+#REF!/#REF!*100</f>
        <v>#REF!</v>
      </c>
      <c r="K16" s="327" t="e">
        <f>+#REF!/#REF!*100</f>
        <v>#REF!</v>
      </c>
      <c r="L16" s="897" t="e">
        <f>+#REF!/#REF!*100</f>
        <v>#REF!</v>
      </c>
      <c r="M16" s="325"/>
      <c r="N16" s="898" t="e">
        <f>+#REF!/#REF!*100</f>
        <v>#REF!</v>
      </c>
      <c r="O16" s="868" t="e">
        <f>+#REF!/#REF!*100</f>
        <v>#REF!</v>
      </c>
      <c r="P16" s="868" t="e">
        <f>+#REF!/#REF!*100</f>
        <v>#REF!</v>
      </c>
      <c r="Q16" s="868" t="e">
        <f>+#REF!/#REF!*100</f>
        <v>#REF!</v>
      </c>
      <c r="R16" s="868" t="e">
        <f>+#REF!/#REF!*100</f>
        <v>#REF!</v>
      </c>
      <c r="S16" s="868" t="e">
        <f>+#REF!/#REF!*100</f>
        <v>#REF!</v>
      </c>
      <c r="T16" s="868" t="e">
        <f>+#REF!/#REF!*100</f>
        <v>#REF!</v>
      </c>
      <c r="U16" s="868" t="e">
        <f>+#REF!/#REF!*100</f>
        <v>#REF!</v>
      </c>
      <c r="V16" s="868" t="e">
        <f>+#REF!/#REF!*100</f>
        <v>#REF!</v>
      </c>
      <c r="W16" s="599" t="s">
        <v>1130</v>
      </c>
      <c r="X16" s="928"/>
      <c r="Y16" s="928"/>
      <c r="Z16" s="928"/>
      <c r="AA16" s="928"/>
      <c r="AB16" s="928"/>
      <c r="AC16" s="928"/>
      <c r="AD16" s="928"/>
      <c r="AE16" s="928"/>
      <c r="AF16" s="928"/>
      <c r="AG16" s="928"/>
    </row>
    <row r="17" spans="2:33" s="360" customFormat="1" ht="25.5" customHeight="1" x14ac:dyDescent="0.2">
      <c r="B17" s="598" t="s">
        <v>1493</v>
      </c>
      <c r="C17" s="327" t="e">
        <f>+#REF!/#REF!*100</f>
        <v>#REF!</v>
      </c>
      <c r="D17" s="327" t="e">
        <f>+#REF!/#REF!*100</f>
        <v>#REF!</v>
      </c>
      <c r="E17" s="327" t="e">
        <f>+#REF!/#REF!*100</f>
        <v>#REF!</v>
      </c>
      <c r="F17" s="897" t="e">
        <f>+#REF!/#REF!*100</f>
        <v>#REF!</v>
      </c>
      <c r="G17" s="897" t="e">
        <f>+#REF!/#REF!*100</f>
        <v>#REF!</v>
      </c>
      <c r="H17" s="897" t="e">
        <f>+#REF!/#REF!*100</f>
        <v>#REF!</v>
      </c>
      <c r="I17" s="897" t="e">
        <f>+#REF!/#REF!*100</f>
        <v>#REF!</v>
      </c>
      <c r="J17" s="327" t="e">
        <f>+#REF!/#REF!*100</f>
        <v>#REF!</v>
      </c>
      <c r="K17" s="327" t="e">
        <f>+#REF!/#REF!*100</f>
        <v>#REF!</v>
      </c>
      <c r="L17" s="897" t="e">
        <f>+#REF!/#REF!*100</f>
        <v>#REF!</v>
      </c>
      <c r="M17" s="900"/>
      <c r="N17" s="901" t="e">
        <f>+#REF!/#REF!*100</f>
        <v>#REF!</v>
      </c>
      <c r="O17" s="868" t="e">
        <f>+#REF!/#REF!*100</f>
        <v>#REF!</v>
      </c>
      <c r="P17" s="868" t="e">
        <f>+#REF!/#REF!*100</f>
        <v>#REF!</v>
      </c>
      <c r="Q17" s="868" t="e">
        <f>+#REF!/#REF!*100</f>
        <v>#REF!</v>
      </c>
      <c r="R17" s="868" t="e">
        <f>+#REF!/#REF!*100</f>
        <v>#REF!</v>
      </c>
      <c r="S17" s="868" t="e">
        <f>+#REF!/#REF!*100</f>
        <v>#REF!</v>
      </c>
      <c r="T17" s="868" t="e">
        <f>+#REF!/#REF!*100</f>
        <v>#REF!</v>
      </c>
      <c r="U17" s="868" t="e">
        <f>+#REF!/#REF!*100</f>
        <v>#REF!</v>
      </c>
      <c r="V17" s="868" t="e">
        <f>+#REF!/#REF!*100</f>
        <v>#REF!</v>
      </c>
      <c r="W17" s="599" t="s">
        <v>875</v>
      </c>
      <c r="X17" s="928"/>
      <c r="Y17" s="928"/>
      <c r="Z17" s="928"/>
      <c r="AA17" s="928"/>
      <c r="AB17" s="928"/>
      <c r="AC17" s="928"/>
      <c r="AD17" s="928"/>
      <c r="AE17" s="928"/>
      <c r="AF17" s="928"/>
      <c r="AG17" s="928"/>
    </row>
    <row r="18" spans="2:33" s="355" customFormat="1" ht="12" customHeight="1" x14ac:dyDescent="0.2">
      <c r="B18" s="449"/>
      <c r="C18" s="356"/>
      <c r="D18" s="356"/>
      <c r="E18" s="356"/>
      <c r="F18" s="356"/>
      <c r="G18" s="356"/>
      <c r="H18" s="356"/>
      <c r="I18" s="356"/>
      <c r="J18" s="356"/>
      <c r="K18" s="356"/>
      <c r="L18" s="361"/>
      <c r="M18" s="611"/>
      <c r="N18" s="902"/>
      <c r="O18" s="917"/>
      <c r="P18" s="917"/>
      <c r="Q18" s="917"/>
      <c r="R18" s="917"/>
      <c r="S18" s="917"/>
      <c r="T18" s="917"/>
      <c r="U18" s="917"/>
      <c r="V18" s="917"/>
      <c r="W18" s="597" t="s">
        <v>867</v>
      </c>
      <c r="X18" s="928"/>
      <c r="Y18" s="928"/>
      <c r="Z18" s="928"/>
      <c r="AA18" s="928"/>
      <c r="AB18" s="928"/>
      <c r="AC18" s="928"/>
      <c r="AD18" s="928"/>
      <c r="AE18" s="928"/>
      <c r="AF18" s="928"/>
      <c r="AG18" s="928"/>
    </row>
    <row r="19" spans="2:33" s="355" customFormat="1" ht="25.5" customHeight="1" x14ac:dyDescent="0.2">
      <c r="B19" s="449" t="s">
        <v>876</v>
      </c>
      <c r="C19" s="356" t="e">
        <f>+C20+C21+C22+C24</f>
        <v>#REF!</v>
      </c>
      <c r="D19" s="356" t="e">
        <f t="shared" ref="D19:J19" si="2">+D20+D21+D22+D23+D24</f>
        <v>#REF!</v>
      </c>
      <c r="E19" s="356" t="e">
        <f t="shared" si="2"/>
        <v>#REF!</v>
      </c>
      <c r="F19" s="356" t="e">
        <f t="shared" si="2"/>
        <v>#REF!</v>
      </c>
      <c r="G19" s="356" t="e">
        <f t="shared" si="2"/>
        <v>#REF!</v>
      </c>
      <c r="H19" s="356" t="e">
        <f t="shared" si="2"/>
        <v>#REF!</v>
      </c>
      <c r="I19" s="356" t="e">
        <f t="shared" si="2"/>
        <v>#REF!</v>
      </c>
      <c r="J19" s="356" t="e">
        <f t="shared" si="2"/>
        <v>#REF!</v>
      </c>
      <c r="K19" s="356" t="e">
        <f>+K20+K21+K22+K23+K24</f>
        <v>#REF!</v>
      </c>
      <c r="L19" s="356" t="e">
        <f>+L20+L21+L22+L23+L24</f>
        <v>#REF!</v>
      </c>
      <c r="M19" s="357"/>
      <c r="N19" s="894" t="e">
        <f t="shared" ref="N19:V19" si="3">+N20+N21+N22+N23+N24</f>
        <v>#REF!</v>
      </c>
      <c r="O19" s="917" t="e">
        <f t="shared" si="3"/>
        <v>#REF!</v>
      </c>
      <c r="P19" s="917" t="e">
        <f t="shared" si="3"/>
        <v>#REF!</v>
      </c>
      <c r="Q19" s="917" t="e">
        <f t="shared" si="3"/>
        <v>#REF!</v>
      </c>
      <c r="R19" s="917" t="e">
        <f t="shared" si="3"/>
        <v>#REF!</v>
      </c>
      <c r="S19" s="917" t="e">
        <f t="shared" si="3"/>
        <v>#REF!</v>
      </c>
      <c r="T19" s="917" t="e">
        <f t="shared" si="3"/>
        <v>#REF!</v>
      </c>
      <c r="U19" s="917" t="e">
        <f t="shared" si="3"/>
        <v>#REF!</v>
      </c>
      <c r="V19" s="917" t="e">
        <f t="shared" si="3"/>
        <v>#REF!</v>
      </c>
      <c r="W19" s="597" t="s">
        <v>874</v>
      </c>
      <c r="X19" s="928"/>
      <c r="Y19" s="928"/>
      <c r="Z19" s="928"/>
      <c r="AA19" s="928"/>
      <c r="AB19" s="928"/>
      <c r="AC19" s="928"/>
      <c r="AD19" s="928"/>
      <c r="AE19" s="928"/>
      <c r="AF19" s="928"/>
      <c r="AG19" s="928"/>
    </row>
    <row r="20" spans="2:33" s="360" customFormat="1" ht="25.5" customHeight="1" x14ac:dyDescent="0.2">
      <c r="B20" s="598" t="s">
        <v>1443</v>
      </c>
      <c r="C20" s="327" t="e">
        <f>+#REF!/#REF!*100</f>
        <v>#REF!</v>
      </c>
      <c r="D20" s="327" t="e">
        <f>+#REF!/#REF!*100</f>
        <v>#REF!</v>
      </c>
      <c r="E20" s="327" t="e">
        <f>+#REF!/#REF!*100</f>
        <v>#REF!</v>
      </c>
      <c r="F20" s="327" t="e">
        <f>+#REF!/#REF!*100</f>
        <v>#REF!</v>
      </c>
      <c r="G20" s="327" t="e">
        <f>+#REF!/#REF!*100</f>
        <v>#REF!</v>
      </c>
      <c r="H20" s="327" t="e">
        <f>+#REF!/#REF!*100</f>
        <v>#REF!</v>
      </c>
      <c r="I20" s="327" t="e">
        <f>+#REF!/#REF!*100</f>
        <v>#REF!</v>
      </c>
      <c r="J20" s="327" t="e">
        <f>+#REF!/#REF!*100</f>
        <v>#REF!</v>
      </c>
      <c r="K20" s="327" t="e">
        <f>+#REF!/#REF!*100</f>
        <v>#REF!</v>
      </c>
      <c r="L20" s="897" t="e">
        <f>+#REF!/#REF!*100</f>
        <v>#REF!</v>
      </c>
      <c r="M20" s="900"/>
      <c r="N20" s="901" t="e">
        <f>+#REF!/#REF!*100</f>
        <v>#REF!</v>
      </c>
      <c r="O20" s="868" t="e">
        <f>+#REF!/#REF!*100</f>
        <v>#REF!</v>
      </c>
      <c r="P20" s="868" t="e">
        <f>+#REF!/#REF!*100</f>
        <v>#REF!</v>
      </c>
      <c r="Q20" s="868" t="e">
        <f>+#REF!/#REF!*100</f>
        <v>#REF!</v>
      </c>
      <c r="R20" s="868" t="e">
        <f>+#REF!/#REF!*100</f>
        <v>#REF!</v>
      </c>
      <c r="S20" s="868" t="e">
        <f>+#REF!/#REF!*100</f>
        <v>#REF!</v>
      </c>
      <c r="T20" s="868" t="e">
        <f>+#REF!/#REF!*100</f>
        <v>#REF!</v>
      </c>
      <c r="U20" s="868" t="e">
        <f>+#REF!/#REF!*100</f>
        <v>#REF!</v>
      </c>
      <c r="V20" s="868" t="e">
        <f>+#REF!/#REF!*100</f>
        <v>#REF!</v>
      </c>
      <c r="W20" s="599" t="s">
        <v>1445</v>
      </c>
      <c r="X20" s="928"/>
      <c r="Y20" s="928"/>
      <c r="Z20" s="928"/>
      <c r="AA20" s="928"/>
      <c r="AB20" s="928"/>
      <c r="AC20" s="928"/>
      <c r="AD20" s="928"/>
      <c r="AE20" s="928"/>
      <c r="AF20" s="928"/>
      <c r="AG20" s="928"/>
    </row>
    <row r="21" spans="2:33" s="360" customFormat="1" ht="25.5" customHeight="1" x14ac:dyDescent="0.2">
      <c r="B21" s="598" t="s">
        <v>1284</v>
      </c>
      <c r="C21" s="327" t="e">
        <f>+#REF!/#REF!*100</f>
        <v>#REF!</v>
      </c>
      <c r="D21" s="327" t="e">
        <f>+#REF!/#REF!*100</f>
        <v>#REF!</v>
      </c>
      <c r="E21" s="327" t="e">
        <f>+#REF!/#REF!*100</f>
        <v>#REF!</v>
      </c>
      <c r="F21" s="327" t="e">
        <f>+#REF!/#REF!*100</f>
        <v>#REF!</v>
      </c>
      <c r="G21" s="327" t="e">
        <f>+#REF!/#REF!*100</f>
        <v>#REF!</v>
      </c>
      <c r="H21" s="327" t="e">
        <f>+#REF!/#REF!*100</f>
        <v>#REF!</v>
      </c>
      <c r="I21" s="327" t="e">
        <f>+#REF!/#REF!*100</f>
        <v>#REF!</v>
      </c>
      <c r="J21" s="327" t="e">
        <f>+#REF!/#REF!*100</f>
        <v>#REF!</v>
      </c>
      <c r="K21" s="327" t="e">
        <f>+#REF!/#REF!*100</f>
        <v>#REF!</v>
      </c>
      <c r="L21" s="327" t="e">
        <f>+#REF!/#REF!*100</f>
        <v>#REF!</v>
      </c>
      <c r="M21" s="325"/>
      <c r="N21" s="898" t="e">
        <f>+#REF!/#REF!*100</f>
        <v>#REF!</v>
      </c>
      <c r="O21" s="868" t="e">
        <f>+#REF!/#REF!*100</f>
        <v>#REF!</v>
      </c>
      <c r="P21" s="868" t="e">
        <f>+#REF!/#REF!*100</f>
        <v>#REF!</v>
      </c>
      <c r="Q21" s="868" t="e">
        <f>+#REF!/#REF!*100</f>
        <v>#REF!</v>
      </c>
      <c r="R21" s="868" t="e">
        <f>+#REF!/#REF!*100</f>
        <v>#REF!</v>
      </c>
      <c r="S21" s="868" t="e">
        <f>+#REF!/#REF!*100</f>
        <v>#REF!</v>
      </c>
      <c r="T21" s="868" t="e">
        <f>+#REF!/#REF!*100</f>
        <v>#REF!</v>
      </c>
      <c r="U21" s="868" t="e">
        <f>+#REF!/#REF!*100</f>
        <v>#REF!</v>
      </c>
      <c r="V21" s="868" t="e">
        <f>+#REF!/#REF!*100</f>
        <v>#REF!</v>
      </c>
      <c r="W21" s="599" t="s">
        <v>1300</v>
      </c>
      <c r="X21" s="928"/>
      <c r="Y21" s="928"/>
      <c r="Z21" s="928"/>
      <c r="AA21" s="928"/>
      <c r="AB21" s="928"/>
      <c r="AC21" s="928"/>
      <c r="AD21" s="928"/>
      <c r="AE21" s="928"/>
      <c r="AF21" s="928"/>
      <c r="AG21" s="928"/>
    </row>
    <row r="22" spans="2:33" s="360" customFormat="1" ht="25.5" customHeight="1" x14ac:dyDescent="0.2">
      <c r="B22" s="598" t="s">
        <v>1446</v>
      </c>
      <c r="C22" s="327" t="e">
        <f>+#REF!/#REF!*100</f>
        <v>#REF!</v>
      </c>
      <c r="D22" s="327" t="e">
        <f>+#REF!/#REF!*100</f>
        <v>#REF!</v>
      </c>
      <c r="E22" s="327" t="e">
        <f>+#REF!/#REF!*100</f>
        <v>#REF!</v>
      </c>
      <c r="F22" s="327" t="e">
        <f>+#REF!/#REF!*100</f>
        <v>#REF!</v>
      </c>
      <c r="G22" s="897" t="e">
        <f>+#REF!/#REF!*100</f>
        <v>#REF!</v>
      </c>
      <c r="H22" s="327" t="e">
        <f>+#REF!/#REF!*100</f>
        <v>#REF!</v>
      </c>
      <c r="I22" s="327" t="e">
        <f>+#REF!/#REF!*100</f>
        <v>#REF!</v>
      </c>
      <c r="J22" s="327" t="e">
        <f>+#REF!/#REF!*100</f>
        <v>#REF!</v>
      </c>
      <c r="K22" s="897" t="e">
        <f>+#REF!/#REF!*100</f>
        <v>#REF!</v>
      </c>
      <c r="L22" s="327" t="e">
        <f>+#REF!/#REF!*100</f>
        <v>#REF!</v>
      </c>
      <c r="M22" s="325"/>
      <c r="N22" s="898" t="e">
        <f>+#REF!/#REF!*100</f>
        <v>#REF!</v>
      </c>
      <c r="O22" s="868" t="e">
        <f>+#REF!/#REF!*100</f>
        <v>#REF!</v>
      </c>
      <c r="P22" s="868" t="e">
        <f>+#REF!/#REF!*100</f>
        <v>#REF!</v>
      </c>
      <c r="Q22" s="868" t="e">
        <f>+#REF!/#REF!*100</f>
        <v>#REF!</v>
      </c>
      <c r="R22" s="868" t="e">
        <f>+#REF!/#REF!*100</f>
        <v>#REF!</v>
      </c>
      <c r="S22" s="868" t="e">
        <f>+#REF!/#REF!*100</f>
        <v>#REF!</v>
      </c>
      <c r="T22" s="868" t="e">
        <f>+#REF!/#REF!*100</f>
        <v>#REF!</v>
      </c>
      <c r="U22" s="868" t="e">
        <f>+#REF!/#REF!*100</f>
        <v>#REF!</v>
      </c>
      <c r="V22" s="868" t="e">
        <f>+#REF!/#REF!*100</f>
        <v>#REF!</v>
      </c>
      <c r="W22" s="599" t="s">
        <v>1449</v>
      </c>
      <c r="X22" s="928"/>
      <c r="Y22" s="928"/>
      <c r="Z22" s="928"/>
      <c r="AA22" s="928"/>
      <c r="AB22" s="928"/>
      <c r="AC22" s="928"/>
      <c r="AD22" s="928"/>
      <c r="AE22" s="928"/>
      <c r="AF22" s="928"/>
      <c r="AG22" s="928"/>
    </row>
    <row r="23" spans="2:33" s="360" customFormat="1" ht="25.5" customHeight="1" x14ac:dyDescent="0.2">
      <c r="B23" s="598" t="s">
        <v>1447</v>
      </c>
      <c r="C23" s="327" t="e">
        <f>#REF!/#REF!*100</f>
        <v>#REF!</v>
      </c>
      <c r="D23" s="327" t="e">
        <f>#REF!/#REF!*100</f>
        <v>#REF!</v>
      </c>
      <c r="E23" s="327" t="e">
        <f>#REF!/#REF!*100</f>
        <v>#REF!</v>
      </c>
      <c r="F23" s="897" t="e">
        <f>#REF!/#REF!*100</f>
        <v>#REF!</v>
      </c>
      <c r="G23" s="327" t="e">
        <f>#REF!/#REF!*100</f>
        <v>#REF!</v>
      </c>
      <c r="H23" s="327" t="e">
        <f>#REF!/#REF!*100</f>
        <v>#REF!</v>
      </c>
      <c r="I23" s="327" t="e">
        <f>#REF!/#REF!*100</f>
        <v>#REF!</v>
      </c>
      <c r="J23" s="897" t="e">
        <f>#REF!/#REF!*100</f>
        <v>#REF!</v>
      </c>
      <c r="K23" s="327" t="e">
        <f>#REF!/#REF!*100</f>
        <v>#REF!</v>
      </c>
      <c r="L23" s="897" t="e">
        <f>#REF!/#REF!*100</f>
        <v>#REF!</v>
      </c>
      <c r="M23" s="325"/>
      <c r="N23" s="901" t="e">
        <f>#REF!/#REF!*100</f>
        <v>#REF!</v>
      </c>
      <c r="O23" s="868" t="e">
        <f>#REF!/#REF!*100</f>
        <v>#REF!</v>
      </c>
      <c r="P23" s="868" t="e">
        <f>#REF!/#REF!*100</f>
        <v>#REF!</v>
      </c>
      <c r="Q23" s="868" t="e">
        <f>#REF!/#REF!*100</f>
        <v>#REF!</v>
      </c>
      <c r="R23" s="868" t="e">
        <f>#REF!/#REF!*100</f>
        <v>#REF!</v>
      </c>
      <c r="S23" s="868" t="e">
        <f>#REF!/#REF!*100</f>
        <v>#REF!</v>
      </c>
      <c r="T23" s="868" t="e">
        <f>#REF!/#REF!*100</f>
        <v>#REF!</v>
      </c>
      <c r="U23" s="868" t="e">
        <f>#REF!/#REF!*100</f>
        <v>#REF!</v>
      </c>
      <c r="V23" s="868" t="e">
        <f>#REF!/#REF!*100</f>
        <v>#REF!</v>
      </c>
      <c r="W23" s="599" t="s">
        <v>941</v>
      </c>
      <c r="X23" s="928"/>
      <c r="Y23" s="928"/>
      <c r="Z23" s="928"/>
      <c r="AA23" s="928"/>
      <c r="AB23" s="928"/>
      <c r="AC23" s="928"/>
      <c r="AD23" s="928"/>
      <c r="AE23" s="928"/>
      <c r="AF23" s="928"/>
      <c r="AG23" s="928"/>
    </row>
    <row r="24" spans="2:33" s="360" customFormat="1" ht="25.5" customHeight="1" x14ac:dyDescent="0.2">
      <c r="B24" s="598" t="s">
        <v>1444</v>
      </c>
      <c r="C24" s="327" t="e">
        <f>+#REF!/#REF!*100</f>
        <v>#REF!</v>
      </c>
      <c r="D24" s="327" t="e">
        <f>+#REF!/#REF!*100</f>
        <v>#REF!</v>
      </c>
      <c r="E24" s="327" t="e">
        <f>+#REF!/#REF!*100</f>
        <v>#REF!</v>
      </c>
      <c r="F24" s="327" t="e">
        <f>+#REF!/#REF!*100</f>
        <v>#REF!</v>
      </c>
      <c r="G24" s="327" t="e">
        <f>+#REF!/#REF!*100</f>
        <v>#REF!</v>
      </c>
      <c r="H24" s="327" t="e">
        <f>+#REF!/#REF!*100</f>
        <v>#REF!</v>
      </c>
      <c r="I24" s="327" t="e">
        <f>+#REF!/#REF!*100</f>
        <v>#REF!</v>
      </c>
      <c r="J24" s="327" t="e">
        <f>+#REF!/#REF!*100</f>
        <v>#REF!</v>
      </c>
      <c r="K24" s="327" t="e">
        <f>+#REF!/#REF!*100</f>
        <v>#REF!</v>
      </c>
      <c r="L24" s="327" t="e">
        <f>+#REF!/#REF!*100</f>
        <v>#REF!</v>
      </c>
      <c r="M24" s="325"/>
      <c r="N24" s="898" t="e">
        <f>+#REF!/#REF!*100</f>
        <v>#REF!</v>
      </c>
      <c r="O24" s="929" t="e">
        <f>+#REF!/#REF!*100</f>
        <v>#REF!</v>
      </c>
      <c r="P24" s="929" t="e">
        <f>+#REF!/#REF!*100</f>
        <v>#REF!</v>
      </c>
      <c r="Q24" s="929" t="e">
        <f>+#REF!/#REF!*100</f>
        <v>#REF!</v>
      </c>
      <c r="R24" s="929" t="e">
        <f>+#REF!/#REF!*100</f>
        <v>#REF!</v>
      </c>
      <c r="S24" s="929" t="e">
        <f>+#REF!/#REF!*100</f>
        <v>#REF!</v>
      </c>
      <c r="T24" s="929" t="e">
        <f>+#REF!/#REF!*100</f>
        <v>#REF!</v>
      </c>
      <c r="U24" s="929" t="e">
        <f>+#REF!/#REF!*100</f>
        <v>#REF!</v>
      </c>
      <c r="V24" s="929" t="e">
        <f>+#REF!/#REF!*100</f>
        <v>#REF!</v>
      </c>
      <c r="W24" s="599" t="s">
        <v>1298</v>
      </c>
      <c r="X24" s="928"/>
      <c r="Y24" s="928"/>
      <c r="Z24" s="928"/>
      <c r="AA24" s="928"/>
      <c r="AB24" s="928"/>
      <c r="AC24" s="928"/>
      <c r="AD24" s="928"/>
      <c r="AE24" s="928"/>
      <c r="AF24" s="928"/>
      <c r="AG24" s="928"/>
    </row>
    <row r="25" spans="2:33" s="355" customFormat="1" ht="15" customHeight="1" x14ac:dyDescent="0.2">
      <c r="B25" s="449"/>
      <c r="C25" s="356"/>
      <c r="D25" s="356"/>
      <c r="E25" s="356"/>
      <c r="F25" s="356"/>
      <c r="G25" s="356"/>
      <c r="H25" s="356"/>
      <c r="I25" s="356"/>
      <c r="J25" s="356"/>
      <c r="K25" s="356"/>
      <c r="L25" s="361"/>
      <c r="M25" s="357"/>
      <c r="N25" s="902"/>
      <c r="O25" s="917"/>
      <c r="P25" s="917"/>
      <c r="Q25" s="917"/>
      <c r="R25" s="917"/>
      <c r="S25" s="917"/>
      <c r="T25" s="917"/>
      <c r="U25" s="917"/>
      <c r="V25" s="917"/>
      <c r="W25" s="597" t="s">
        <v>867</v>
      </c>
      <c r="X25" s="928"/>
      <c r="Y25" s="928"/>
      <c r="Z25" s="928"/>
      <c r="AA25" s="928"/>
      <c r="AB25" s="928"/>
      <c r="AC25" s="928"/>
      <c r="AD25" s="928"/>
      <c r="AE25" s="928"/>
      <c r="AF25" s="928"/>
      <c r="AG25" s="928"/>
    </row>
    <row r="26" spans="2:33" s="355" customFormat="1" ht="25.5" customHeight="1" x14ac:dyDescent="0.2">
      <c r="B26" s="449" t="s">
        <v>1237</v>
      </c>
      <c r="C26" s="356" t="e">
        <f t="shared" ref="C26:I26" si="4">+C19+C15</f>
        <v>#REF!</v>
      </c>
      <c r="D26" s="356" t="e">
        <f t="shared" si="4"/>
        <v>#REF!</v>
      </c>
      <c r="E26" s="356" t="e">
        <f t="shared" si="4"/>
        <v>#REF!</v>
      </c>
      <c r="F26" s="356" t="e">
        <f t="shared" si="4"/>
        <v>#REF!</v>
      </c>
      <c r="G26" s="356" t="e">
        <f t="shared" si="4"/>
        <v>#REF!</v>
      </c>
      <c r="H26" s="356" t="e">
        <f t="shared" si="4"/>
        <v>#REF!</v>
      </c>
      <c r="I26" s="356" t="e">
        <f t="shared" si="4"/>
        <v>#REF!</v>
      </c>
      <c r="J26" s="356" t="e">
        <f>+J19+J15</f>
        <v>#REF!</v>
      </c>
      <c r="K26" s="356" t="e">
        <f>+K19+K15</f>
        <v>#REF!</v>
      </c>
      <c r="L26" s="356" t="e">
        <f>+L19+L15</f>
        <v>#REF!</v>
      </c>
      <c r="M26" s="357"/>
      <c r="N26" s="894" t="e">
        <f t="shared" ref="N26:V26" si="5">+N19+N15</f>
        <v>#REF!</v>
      </c>
      <c r="O26" s="917" t="e">
        <f t="shared" si="5"/>
        <v>#REF!</v>
      </c>
      <c r="P26" s="917" t="e">
        <f t="shared" si="5"/>
        <v>#REF!</v>
      </c>
      <c r="Q26" s="917" t="e">
        <f t="shared" si="5"/>
        <v>#REF!</v>
      </c>
      <c r="R26" s="917" t="e">
        <f t="shared" si="5"/>
        <v>#REF!</v>
      </c>
      <c r="S26" s="917" t="e">
        <f t="shared" si="5"/>
        <v>#REF!</v>
      </c>
      <c r="T26" s="917" t="e">
        <f t="shared" si="5"/>
        <v>#REF!</v>
      </c>
      <c r="U26" s="917" t="e">
        <f t="shared" si="5"/>
        <v>#REF!</v>
      </c>
      <c r="V26" s="917" t="e">
        <f t="shared" si="5"/>
        <v>#REF!</v>
      </c>
      <c r="W26" s="597" t="s">
        <v>1239</v>
      </c>
      <c r="X26" s="928"/>
      <c r="Y26" s="928"/>
      <c r="Z26" s="928"/>
      <c r="AA26" s="928"/>
      <c r="AB26" s="928"/>
      <c r="AC26" s="928"/>
      <c r="AD26" s="928"/>
      <c r="AE26" s="928"/>
      <c r="AF26" s="928"/>
      <c r="AG26" s="928"/>
    </row>
    <row r="27" spans="2:33" s="355" customFormat="1" ht="10.5" customHeight="1" x14ac:dyDescent="0.2">
      <c r="B27" s="449"/>
      <c r="C27" s="356"/>
      <c r="D27" s="356"/>
      <c r="E27" s="356"/>
      <c r="F27" s="356"/>
      <c r="G27" s="361"/>
      <c r="H27" s="356"/>
      <c r="I27" s="356"/>
      <c r="J27" s="356"/>
      <c r="K27" s="356"/>
      <c r="L27" s="361"/>
      <c r="M27" s="357"/>
      <c r="N27" s="902"/>
      <c r="O27" s="917"/>
      <c r="P27" s="917"/>
      <c r="Q27" s="917"/>
      <c r="R27" s="917"/>
      <c r="S27" s="917"/>
      <c r="T27" s="917"/>
      <c r="U27" s="917"/>
      <c r="V27" s="917"/>
      <c r="W27" s="597" t="s">
        <v>867</v>
      </c>
      <c r="X27" s="928"/>
      <c r="Y27" s="928"/>
      <c r="Z27" s="928"/>
      <c r="AA27" s="928"/>
      <c r="AB27" s="928"/>
      <c r="AC27" s="928"/>
      <c r="AD27" s="928"/>
      <c r="AE27" s="928"/>
      <c r="AF27" s="928"/>
      <c r="AG27" s="928"/>
    </row>
    <row r="28" spans="2:33" s="355" customFormat="1" ht="25.5" customHeight="1" x14ac:dyDescent="0.2">
      <c r="B28" s="449" t="s">
        <v>1238</v>
      </c>
      <c r="C28" s="356" t="e">
        <f t="shared" ref="C28:J28" si="6">+C29+C30</f>
        <v>#REF!</v>
      </c>
      <c r="D28" s="356" t="e">
        <f t="shared" si="6"/>
        <v>#REF!</v>
      </c>
      <c r="E28" s="356" t="e">
        <f t="shared" si="6"/>
        <v>#REF!</v>
      </c>
      <c r="F28" s="356" t="e">
        <f t="shared" si="6"/>
        <v>#REF!</v>
      </c>
      <c r="G28" s="356" t="e">
        <f t="shared" si="6"/>
        <v>#REF!</v>
      </c>
      <c r="H28" s="356" t="e">
        <f t="shared" si="6"/>
        <v>#REF!</v>
      </c>
      <c r="I28" s="356" t="e">
        <f t="shared" si="6"/>
        <v>#REF!</v>
      </c>
      <c r="J28" s="356" t="e">
        <f t="shared" si="6"/>
        <v>#REF!</v>
      </c>
      <c r="K28" s="356" t="e">
        <f>+K29+K30</f>
        <v>#REF!</v>
      </c>
      <c r="L28" s="356" t="e">
        <f>+L29+L30</f>
        <v>#REF!</v>
      </c>
      <c r="M28" s="357"/>
      <c r="N28" s="894" t="e">
        <f t="shared" ref="N28:V28" si="7">+N29+N30</f>
        <v>#REF!</v>
      </c>
      <c r="O28" s="917" t="e">
        <f t="shared" si="7"/>
        <v>#REF!</v>
      </c>
      <c r="P28" s="917" t="e">
        <f t="shared" si="7"/>
        <v>#REF!</v>
      </c>
      <c r="Q28" s="917" t="e">
        <f t="shared" si="7"/>
        <v>#REF!</v>
      </c>
      <c r="R28" s="917" t="e">
        <f t="shared" si="7"/>
        <v>#REF!</v>
      </c>
      <c r="S28" s="917" t="e">
        <f t="shared" si="7"/>
        <v>#REF!</v>
      </c>
      <c r="T28" s="917" t="e">
        <f t="shared" si="7"/>
        <v>#REF!</v>
      </c>
      <c r="U28" s="917" t="e">
        <f t="shared" si="7"/>
        <v>#REF!</v>
      </c>
      <c r="V28" s="917" t="e">
        <f t="shared" si="7"/>
        <v>#REF!</v>
      </c>
      <c r="W28" s="597" t="s">
        <v>1240</v>
      </c>
      <c r="X28" s="928"/>
      <c r="Y28" s="928"/>
      <c r="Z28" s="928"/>
      <c r="AA28" s="928"/>
      <c r="AB28" s="928"/>
      <c r="AC28" s="928"/>
      <c r="AD28" s="928"/>
      <c r="AE28" s="928"/>
      <c r="AF28" s="928"/>
      <c r="AG28" s="928"/>
    </row>
    <row r="29" spans="2:33" s="355" customFormat="1" ht="25.5" customHeight="1" x14ac:dyDescent="0.2">
      <c r="B29" s="598" t="s">
        <v>1470</v>
      </c>
      <c r="C29" s="327" t="e">
        <f>+#REF!/#REF!*100</f>
        <v>#REF!</v>
      </c>
      <c r="D29" s="327" t="e">
        <f>+#REF!/#REF!*100</f>
        <v>#REF!</v>
      </c>
      <c r="E29" s="327" t="e">
        <f>+#REF!/#REF!*100</f>
        <v>#REF!</v>
      </c>
      <c r="F29" s="327" t="e">
        <f>+#REF!/#REF!*100</f>
        <v>#REF!</v>
      </c>
      <c r="G29" s="897" t="e">
        <f>+#REF!/#REF!*100</f>
        <v>#REF!</v>
      </c>
      <c r="H29" s="327" t="e">
        <f>+#REF!/#REF!*100</f>
        <v>#REF!</v>
      </c>
      <c r="I29" s="327" t="e">
        <f>+#REF!/#REF!*100</f>
        <v>#REF!</v>
      </c>
      <c r="J29" s="327" t="e">
        <f>+#REF!/#REF!*100</f>
        <v>#REF!</v>
      </c>
      <c r="K29" s="327" t="e">
        <f>+#REF!/#REF!*100</f>
        <v>#REF!</v>
      </c>
      <c r="L29" s="897" t="e">
        <f>+#REF!/#REF!*100</f>
        <v>#REF!</v>
      </c>
      <c r="M29" s="325"/>
      <c r="N29" s="901" t="e">
        <f>+#REF!/#REF!*100</f>
        <v>#REF!</v>
      </c>
      <c r="O29" s="868" t="e">
        <f>+#REF!/#REF!*100</f>
        <v>#REF!</v>
      </c>
      <c r="P29" s="868" t="e">
        <f>+#REF!/#REF!*100</f>
        <v>#REF!</v>
      </c>
      <c r="Q29" s="868" t="e">
        <f>+#REF!/#REF!*100</f>
        <v>#REF!</v>
      </c>
      <c r="R29" s="868" t="e">
        <f>+#REF!/#REF!*100</f>
        <v>#REF!</v>
      </c>
      <c r="S29" s="868" t="e">
        <f>+#REF!/#REF!*100</f>
        <v>#REF!</v>
      </c>
      <c r="T29" s="868" t="e">
        <f>+#REF!/#REF!*100</f>
        <v>#REF!</v>
      </c>
      <c r="U29" s="868" t="e">
        <f>+#REF!/#REF!*100</f>
        <v>#REF!</v>
      </c>
      <c r="V29" s="868" t="e">
        <f>+#REF!/#REF!*100</f>
        <v>#REF!</v>
      </c>
      <c r="W29" s="599" t="s">
        <v>1471</v>
      </c>
      <c r="X29" s="928"/>
      <c r="Y29" s="928"/>
      <c r="Z29" s="928"/>
      <c r="AA29" s="928"/>
      <c r="AB29" s="928"/>
      <c r="AC29" s="928"/>
      <c r="AD29" s="928"/>
      <c r="AE29" s="928"/>
      <c r="AF29" s="928"/>
      <c r="AG29" s="928"/>
    </row>
    <row r="30" spans="2:33" s="360" customFormat="1" ht="25.5" customHeight="1" x14ac:dyDescent="0.2">
      <c r="B30" s="598" t="s">
        <v>930</v>
      </c>
      <c r="C30" s="327" t="e">
        <f>+#REF!/#REF!*100</f>
        <v>#REF!</v>
      </c>
      <c r="D30" s="327" t="e">
        <f>+#REF!/#REF!*100</f>
        <v>#REF!</v>
      </c>
      <c r="E30" s="327" t="e">
        <f>+#REF!/#REF!*100</f>
        <v>#REF!</v>
      </c>
      <c r="F30" s="327" t="e">
        <f>+#REF!/#REF!*100</f>
        <v>#REF!</v>
      </c>
      <c r="G30" s="327" t="e">
        <f>+#REF!/#REF!*100</f>
        <v>#REF!</v>
      </c>
      <c r="H30" s="327" t="e">
        <f>+#REF!/#REF!*100</f>
        <v>#REF!</v>
      </c>
      <c r="I30" s="327" t="e">
        <f>+#REF!/#REF!*100</f>
        <v>#REF!</v>
      </c>
      <c r="J30" s="327" t="e">
        <f>+#REF!/#REF!*100</f>
        <v>#REF!</v>
      </c>
      <c r="K30" s="327" t="e">
        <f>+#REF!/#REF!*100</f>
        <v>#REF!</v>
      </c>
      <c r="L30" s="897" t="e">
        <f>+#REF!/#REF!*100</f>
        <v>#REF!</v>
      </c>
      <c r="M30" s="325"/>
      <c r="N30" s="901" t="e">
        <f>+#REF!/#REF!*100</f>
        <v>#REF!</v>
      </c>
      <c r="O30" s="868" t="e">
        <f>+#REF!/#REF!*100</f>
        <v>#REF!</v>
      </c>
      <c r="P30" s="868" t="e">
        <f>+#REF!/#REF!*100</f>
        <v>#REF!</v>
      </c>
      <c r="Q30" s="868" t="e">
        <f>+#REF!/#REF!*100</f>
        <v>#REF!</v>
      </c>
      <c r="R30" s="868" t="e">
        <f>+#REF!/#REF!*100</f>
        <v>#REF!</v>
      </c>
      <c r="S30" s="868" t="e">
        <f>+#REF!/#REF!*100</f>
        <v>#REF!</v>
      </c>
      <c r="T30" s="868" t="e">
        <f>+#REF!/#REF!*100</f>
        <v>#REF!</v>
      </c>
      <c r="U30" s="868" t="e">
        <f>+#REF!/#REF!*100</f>
        <v>#REF!</v>
      </c>
      <c r="V30" s="868" t="e">
        <f>+#REF!/#REF!*100</f>
        <v>#REF!</v>
      </c>
      <c r="W30" s="599" t="s">
        <v>1448</v>
      </c>
      <c r="X30" s="928"/>
      <c r="Y30" s="928"/>
      <c r="Z30" s="928"/>
      <c r="AA30" s="928"/>
      <c r="AB30" s="928"/>
      <c r="AC30" s="928"/>
      <c r="AD30" s="928"/>
      <c r="AE30" s="928"/>
      <c r="AF30" s="928"/>
      <c r="AG30" s="928"/>
    </row>
    <row r="31" spans="2:33" s="355" customFormat="1" ht="12" customHeight="1" x14ac:dyDescent="0.2">
      <c r="B31" s="449"/>
      <c r="C31" s="356"/>
      <c r="D31" s="356"/>
      <c r="E31" s="356"/>
      <c r="F31" s="356"/>
      <c r="G31" s="356"/>
      <c r="H31" s="356"/>
      <c r="I31" s="356"/>
      <c r="J31" s="356"/>
      <c r="K31" s="356"/>
      <c r="L31" s="361"/>
      <c r="M31" s="357"/>
      <c r="N31" s="902"/>
      <c r="O31" s="917"/>
      <c r="P31" s="917"/>
      <c r="Q31" s="917"/>
      <c r="R31" s="917"/>
      <c r="S31" s="917"/>
      <c r="T31" s="917"/>
      <c r="U31" s="917"/>
      <c r="V31" s="917"/>
      <c r="W31" s="597" t="s">
        <v>867</v>
      </c>
      <c r="X31" s="928"/>
      <c r="Y31" s="928"/>
      <c r="Z31" s="928"/>
      <c r="AA31" s="928"/>
      <c r="AB31" s="928"/>
      <c r="AC31" s="928"/>
      <c r="AD31" s="928"/>
      <c r="AE31" s="928"/>
      <c r="AF31" s="928"/>
      <c r="AG31" s="928"/>
    </row>
    <row r="32" spans="2:33" s="355" customFormat="1" ht="25.5" customHeight="1" x14ac:dyDescent="0.2">
      <c r="B32" s="449" t="s">
        <v>772</v>
      </c>
      <c r="C32" s="356" t="e">
        <f t="shared" ref="C32:J32" si="8">+C33+C34+C35+C36</f>
        <v>#REF!</v>
      </c>
      <c r="D32" s="356" t="e">
        <f t="shared" si="8"/>
        <v>#REF!</v>
      </c>
      <c r="E32" s="356" t="e">
        <f t="shared" si="8"/>
        <v>#REF!</v>
      </c>
      <c r="F32" s="361" t="e">
        <f t="shared" si="8"/>
        <v>#REF!</v>
      </c>
      <c r="G32" s="361" t="e">
        <f t="shared" si="8"/>
        <v>#REF!</v>
      </c>
      <c r="H32" s="361" t="e">
        <f t="shared" si="8"/>
        <v>#REF!</v>
      </c>
      <c r="I32" s="356" t="e">
        <f t="shared" si="8"/>
        <v>#REF!</v>
      </c>
      <c r="J32" s="356" t="e">
        <f t="shared" si="8"/>
        <v>#REF!</v>
      </c>
      <c r="K32" s="356" t="e">
        <f>+K33+K34+K35+K36</f>
        <v>#REF!</v>
      </c>
      <c r="L32" s="361" t="e">
        <f>+L33+L34+L35+L36</f>
        <v>#REF!</v>
      </c>
      <c r="M32" s="357"/>
      <c r="N32" s="902" t="e">
        <f t="shared" ref="N32:V32" si="9">+N33+N34+N35+N36</f>
        <v>#REF!</v>
      </c>
      <c r="O32" s="917" t="e">
        <f t="shared" si="9"/>
        <v>#REF!</v>
      </c>
      <c r="P32" s="917" t="e">
        <f t="shared" si="9"/>
        <v>#REF!</v>
      </c>
      <c r="Q32" s="917" t="e">
        <f t="shared" si="9"/>
        <v>#REF!</v>
      </c>
      <c r="R32" s="917" t="e">
        <f t="shared" si="9"/>
        <v>#REF!</v>
      </c>
      <c r="S32" s="917" t="e">
        <f t="shared" si="9"/>
        <v>#REF!</v>
      </c>
      <c r="T32" s="917" t="e">
        <f t="shared" si="9"/>
        <v>#REF!</v>
      </c>
      <c r="U32" s="917" t="e">
        <f t="shared" si="9"/>
        <v>#REF!</v>
      </c>
      <c r="V32" s="917" t="e">
        <f t="shared" si="9"/>
        <v>#REF!</v>
      </c>
      <c r="W32" s="597" t="s">
        <v>262</v>
      </c>
      <c r="X32" s="928"/>
      <c r="Y32" s="928"/>
      <c r="Z32" s="928"/>
      <c r="AA32" s="928"/>
      <c r="AB32" s="928"/>
      <c r="AC32" s="928"/>
      <c r="AD32" s="928"/>
      <c r="AE32" s="928"/>
      <c r="AF32" s="928"/>
      <c r="AG32" s="928"/>
    </row>
    <row r="33" spans="2:33" s="355" customFormat="1" ht="25.5" customHeight="1" x14ac:dyDescent="0.2">
      <c r="B33" s="598" t="s">
        <v>1194</v>
      </c>
      <c r="C33" s="327" t="e">
        <f>+#REF!/#REF!*100</f>
        <v>#REF!</v>
      </c>
      <c r="D33" s="327" t="e">
        <f>+#REF!/#REF!*100</f>
        <v>#REF!</v>
      </c>
      <c r="E33" s="327" t="e">
        <f>+#REF!/#REF!*100</f>
        <v>#REF!</v>
      </c>
      <c r="F33" s="327" t="e">
        <f>+#REF!/#REF!*100</f>
        <v>#REF!</v>
      </c>
      <c r="G33" s="327" t="e">
        <f>+#REF!/#REF!*100</f>
        <v>#REF!</v>
      </c>
      <c r="H33" s="327" t="e">
        <f>+#REF!/#REF!*100</f>
        <v>#REF!</v>
      </c>
      <c r="I33" s="897" t="e">
        <f>+#REF!/#REF!*100</f>
        <v>#REF!</v>
      </c>
      <c r="J33" s="897" t="e">
        <f>+#REF!/#REF!*100</f>
        <v>#REF!</v>
      </c>
      <c r="K33" s="897" t="e">
        <f>+#REF!/#REF!*100</f>
        <v>#REF!</v>
      </c>
      <c r="L33" s="897" t="e">
        <f>+#REF!/#REF!*100</f>
        <v>#REF!</v>
      </c>
      <c r="M33" s="325"/>
      <c r="N33" s="898" t="e">
        <f>+#REF!/#REF!*100</f>
        <v>#REF!</v>
      </c>
      <c r="O33" s="868" t="e">
        <f>+#REF!/#REF!*100</f>
        <v>#REF!</v>
      </c>
      <c r="P33" s="868" t="e">
        <f>+#REF!/#REF!*100</f>
        <v>#REF!</v>
      </c>
      <c r="Q33" s="868" t="e">
        <f>+#REF!/#REF!*100</f>
        <v>#REF!</v>
      </c>
      <c r="R33" s="868" t="e">
        <f>+#REF!/#REF!*100</f>
        <v>#REF!</v>
      </c>
      <c r="S33" s="868" t="e">
        <f>+#REF!/#REF!*100</f>
        <v>#REF!</v>
      </c>
      <c r="T33" s="868" t="e">
        <f>+#REF!/#REF!*100</f>
        <v>#REF!</v>
      </c>
      <c r="U33" s="868" t="e">
        <f>+#REF!/#REF!*100</f>
        <v>#REF!</v>
      </c>
      <c r="V33" s="868" t="e">
        <f>+#REF!/#REF!*100</f>
        <v>#REF!</v>
      </c>
      <c r="W33" s="599" t="s">
        <v>1450</v>
      </c>
      <c r="X33" s="928"/>
      <c r="Y33" s="928"/>
      <c r="Z33" s="928"/>
      <c r="AA33" s="928"/>
      <c r="AB33" s="928"/>
      <c r="AC33" s="928"/>
      <c r="AD33" s="928"/>
      <c r="AE33" s="928"/>
      <c r="AF33" s="928"/>
      <c r="AG33" s="928"/>
    </row>
    <row r="34" spans="2:33" s="355" customFormat="1" ht="25.5" customHeight="1" x14ac:dyDescent="0.2">
      <c r="B34" s="598" t="s">
        <v>1195</v>
      </c>
      <c r="C34" s="327" t="e">
        <f>#REF!/#REF!*100</f>
        <v>#REF!</v>
      </c>
      <c r="D34" s="327" t="e">
        <f>#REF!/#REF!*100</f>
        <v>#REF!</v>
      </c>
      <c r="E34" s="327" t="e">
        <f>#REF!/#REF!*100</f>
        <v>#REF!</v>
      </c>
      <c r="F34" s="327" t="e">
        <f>#REF!/#REF!*100</f>
        <v>#REF!</v>
      </c>
      <c r="G34" s="327" t="e">
        <f>#REF!/#REF!*100</f>
        <v>#REF!</v>
      </c>
      <c r="H34" s="327" t="e">
        <f>#REF!/#REF!*100</f>
        <v>#REF!</v>
      </c>
      <c r="I34" s="897" t="e">
        <f>#REF!/#REF!*100</f>
        <v>#REF!</v>
      </c>
      <c r="J34" s="897" t="e">
        <f>#REF!/#REF!*100</f>
        <v>#REF!</v>
      </c>
      <c r="K34" s="897" t="e">
        <f>#REF!/#REF!*100</f>
        <v>#REF!</v>
      </c>
      <c r="L34" s="327" t="e">
        <f>#REF!/#REF!*100</f>
        <v>#REF!</v>
      </c>
      <c r="M34" s="325"/>
      <c r="N34" s="898" t="e">
        <f>#REF!/#REF!*100</f>
        <v>#REF!</v>
      </c>
      <c r="O34" s="868" t="e">
        <f>#REF!/#REF!*100</f>
        <v>#REF!</v>
      </c>
      <c r="P34" s="868" t="e">
        <f>#REF!/#REF!*100</f>
        <v>#REF!</v>
      </c>
      <c r="Q34" s="868" t="e">
        <f>#REF!/#REF!*100</f>
        <v>#REF!</v>
      </c>
      <c r="R34" s="868" t="e">
        <f>#REF!/#REF!*100</f>
        <v>#REF!</v>
      </c>
      <c r="S34" s="868" t="e">
        <f>#REF!/#REF!*100</f>
        <v>#REF!</v>
      </c>
      <c r="T34" s="868" t="e">
        <f>#REF!/#REF!*100</f>
        <v>#REF!</v>
      </c>
      <c r="U34" s="868" t="e">
        <f>#REF!/#REF!*100</f>
        <v>#REF!</v>
      </c>
      <c r="V34" s="868" t="e">
        <f>#REF!/#REF!*100</f>
        <v>#REF!</v>
      </c>
      <c r="W34" s="599" t="s">
        <v>1451</v>
      </c>
      <c r="X34" s="928"/>
      <c r="Y34" s="928"/>
      <c r="Z34" s="928"/>
      <c r="AA34" s="928"/>
      <c r="AB34" s="928"/>
      <c r="AC34" s="928"/>
      <c r="AD34" s="928"/>
      <c r="AE34" s="928"/>
      <c r="AF34" s="928"/>
      <c r="AG34" s="928"/>
    </row>
    <row r="35" spans="2:33" s="355" customFormat="1" ht="25.5" customHeight="1" x14ac:dyDescent="0.2">
      <c r="B35" s="598" t="s">
        <v>708</v>
      </c>
      <c r="C35" s="867" t="e">
        <f>+#REF!/#REF!*100</f>
        <v>#REF!</v>
      </c>
      <c r="D35" s="867" t="e">
        <f>+#REF!/#REF!*100</f>
        <v>#REF!</v>
      </c>
      <c r="E35" s="867" t="e">
        <f>+#REF!/#REF!*100</f>
        <v>#REF!</v>
      </c>
      <c r="F35" s="867" t="e">
        <f>+#REF!/#REF!*100</f>
        <v>#REF!</v>
      </c>
      <c r="G35" s="867" t="e">
        <f>+#REF!/#REF!*100</f>
        <v>#REF!</v>
      </c>
      <c r="H35" s="867" t="e">
        <f>+#REF!/#REF!*100</f>
        <v>#REF!</v>
      </c>
      <c r="I35" s="867" t="e">
        <f>+#REF!/#REF!*100</f>
        <v>#REF!</v>
      </c>
      <c r="J35" s="867" t="e">
        <f>+#REF!/#REF!*100</f>
        <v>#REF!</v>
      </c>
      <c r="K35" s="867" t="e">
        <f>+#REF!/#REF!*100</f>
        <v>#REF!</v>
      </c>
      <c r="L35" s="867" t="e">
        <f>+#REF!/#REF!*100</f>
        <v>#REF!</v>
      </c>
      <c r="M35" s="868"/>
      <c r="N35" s="869" t="e">
        <f>+#REF!/#REF!*100</f>
        <v>#REF!</v>
      </c>
      <c r="O35" s="868" t="e">
        <f>+#REF!/#REF!*100</f>
        <v>#REF!</v>
      </c>
      <c r="P35" s="868" t="e">
        <f>+#REF!/#REF!*100</f>
        <v>#REF!</v>
      </c>
      <c r="Q35" s="868" t="e">
        <f>+#REF!/#REF!*100</f>
        <v>#REF!</v>
      </c>
      <c r="R35" s="868" t="e">
        <f>+#REF!/#REF!*100</f>
        <v>#REF!</v>
      </c>
      <c r="S35" s="868" t="e">
        <f>+#REF!/#REF!*100</f>
        <v>#REF!</v>
      </c>
      <c r="T35" s="868" t="e">
        <f>+#REF!/#REF!*100</f>
        <v>#REF!</v>
      </c>
      <c r="U35" s="868" t="e">
        <f>+#REF!/#REF!*100</f>
        <v>#REF!</v>
      </c>
      <c r="V35" s="868" t="e">
        <f>+#REF!/#REF!*100</f>
        <v>#REF!</v>
      </c>
      <c r="W35" s="599" t="s">
        <v>786</v>
      </c>
      <c r="X35" s="928"/>
      <c r="Y35" s="928"/>
      <c r="Z35" s="928"/>
      <c r="AA35" s="928"/>
      <c r="AB35" s="928"/>
      <c r="AC35" s="928"/>
      <c r="AD35" s="928"/>
      <c r="AE35" s="928"/>
      <c r="AF35" s="928"/>
      <c r="AG35" s="928"/>
    </row>
    <row r="36" spans="2:33" s="355" customFormat="1" ht="25.5" customHeight="1" x14ac:dyDescent="0.2">
      <c r="B36" s="598" t="s">
        <v>845</v>
      </c>
      <c r="C36" s="867" t="e">
        <f>+#REF!/#REF!*100</f>
        <v>#REF!</v>
      </c>
      <c r="D36" s="867" t="e">
        <f>+#REF!/#REF!*100</f>
        <v>#REF!</v>
      </c>
      <c r="E36" s="867" t="e">
        <f>+#REF!/#REF!*100</f>
        <v>#REF!</v>
      </c>
      <c r="F36" s="867" t="e">
        <f>+#REF!/#REF!*100</f>
        <v>#REF!</v>
      </c>
      <c r="G36" s="867" t="e">
        <f>+#REF!/#REF!*100</f>
        <v>#REF!</v>
      </c>
      <c r="H36" s="867" t="e">
        <f>+#REF!/#REF!*100</f>
        <v>#REF!</v>
      </c>
      <c r="I36" s="867" t="e">
        <f>+#REF!/#REF!*100</f>
        <v>#REF!</v>
      </c>
      <c r="J36" s="867" t="e">
        <f>+#REF!/#REF!*100</f>
        <v>#REF!</v>
      </c>
      <c r="K36" s="867" t="e">
        <f>+#REF!/#REF!*100</f>
        <v>#REF!</v>
      </c>
      <c r="L36" s="867" t="e">
        <f>+#REF!/#REF!*100</f>
        <v>#REF!</v>
      </c>
      <c r="M36" s="868"/>
      <c r="N36" s="869" t="e">
        <f>+#REF!/#REF!*100</f>
        <v>#REF!</v>
      </c>
      <c r="O36" s="868" t="e">
        <f>+#REF!/#REF!*100</f>
        <v>#REF!</v>
      </c>
      <c r="P36" s="868" t="e">
        <f>+#REF!/#REF!*100</f>
        <v>#REF!</v>
      </c>
      <c r="Q36" s="868" t="e">
        <f>+#REF!/#REF!*100</f>
        <v>#REF!</v>
      </c>
      <c r="R36" s="868" t="e">
        <f>+#REF!/#REF!*100</f>
        <v>#REF!</v>
      </c>
      <c r="S36" s="868" t="e">
        <f>+#REF!/#REF!*100</f>
        <v>#REF!</v>
      </c>
      <c r="T36" s="868" t="e">
        <f>+#REF!/#REF!*100</f>
        <v>#REF!</v>
      </c>
      <c r="U36" s="868" t="e">
        <f>+#REF!/#REF!*100</f>
        <v>#REF!</v>
      </c>
      <c r="V36" s="868" t="e">
        <f>+#REF!/#REF!*100</f>
        <v>#REF!</v>
      </c>
      <c r="W36" s="599" t="s">
        <v>312</v>
      </c>
      <c r="X36" s="928"/>
      <c r="Y36" s="928"/>
      <c r="Z36" s="928"/>
      <c r="AA36" s="928"/>
      <c r="AB36" s="928"/>
      <c r="AC36" s="928"/>
      <c r="AD36" s="928"/>
      <c r="AE36" s="928"/>
      <c r="AF36" s="928"/>
      <c r="AG36" s="928"/>
    </row>
    <row r="37" spans="2:33" s="355" customFormat="1" ht="24.95" customHeight="1" thickBot="1" x14ac:dyDescent="0.25">
      <c r="B37" s="618"/>
      <c r="C37" s="904"/>
      <c r="D37" s="904"/>
      <c r="E37" s="904"/>
      <c r="F37" s="904"/>
      <c r="G37" s="904"/>
      <c r="H37" s="904"/>
      <c r="I37" s="904"/>
      <c r="J37" s="904"/>
      <c r="K37" s="904"/>
      <c r="L37" s="904"/>
      <c r="M37" s="905"/>
      <c r="N37" s="906"/>
      <c r="O37" s="905"/>
      <c r="P37" s="905"/>
      <c r="Q37" s="905"/>
      <c r="R37" s="905"/>
      <c r="S37" s="905"/>
      <c r="T37" s="905"/>
      <c r="U37" s="905"/>
      <c r="V37" s="905"/>
      <c r="W37" s="927"/>
      <c r="X37" s="928"/>
      <c r="Y37" s="928"/>
      <c r="Z37" s="928"/>
      <c r="AA37" s="928"/>
      <c r="AB37" s="928"/>
      <c r="AC37" s="928"/>
      <c r="AD37" s="928"/>
      <c r="AE37" s="928"/>
      <c r="AF37" s="928"/>
      <c r="AG37" s="928"/>
    </row>
    <row r="38" spans="2:33" s="355" customFormat="1" ht="15" customHeight="1" thickTop="1" x14ac:dyDescent="0.2">
      <c r="B38" s="449"/>
      <c r="C38" s="916"/>
      <c r="D38" s="916"/>
      <c r="E38" s="916"/>
      <c r="F38" s="916"/>
      <c r="G38" s="916"/>
      <c r="H38" s="916"/>
      <c r="I38" s="916"/>
      <c r="J38" s="916"/>
      <c r="K38" s="916"/>
      <c r="L38" s="916"/>
      <c r="M38" s="917"/>
      <c r="N38" s="918"/>
      <c r="O38" s="917"/>
      <c r="P38" s="917"/>
      <c r="Q38" s="917"/>
      <c r="R38" s="917"/>
      <c r="S38" s="917"/>
      <c r="T38" s="917"/>
      <c r="U38" s="917"/>
      <c r="V38" s="917"/>
      <c r="W38" s="597" t="s">
        <v>867</v>
      </c>
      <c r="X38" s="928"/>
      <c r="Y38" s="928"/>
      <c r="Z38" s="928"/>
      <c r="AA38" s="928"/>
      <c r="AB38" s="928"/>
      <c r="AC38" s="928"/>
      <c r="AD38" s="928"/>
      <c r="AE38" s="928"/>
      <c r="AF38" s="928"/>
      <c r="AG38" s="928"/>
    </row>
    <row r="39" spans="2:33" s="360" customFormat="1" ht="25.5" customHeight="1" x14ac:dyDescent="0.2">
      <c r="B39" s="450" t="s">
        <v>561</v>
      </c>
      <c r="C39" s="916"/>
      <c r="D39" s="916"/>
      <c r="E39" s="916"/>
      <c r="F39" s="916"/>
      <c r="G39" s="916"/>
      <c r="H39" s="916"/>
      <c r="I39" s="916"/>
      <c r="J39" s="916"/>
      <c r="K39" s="916"/>
      <c r="L39" s="916"/>
      <c r="M39" s="917"/>
      <c r="N39" s="918"/>
      <c r="O39" s="917"/>
      <c r="P39" s="917"/>
      <c r="Q39" s="917"/>
      <c r="R39" s="917"/>
      <c r="S39" s="917"/>
      <c r="T39" s="931"/>
      <c r="U39" s="931"/>
      <c r="V39" s="931"/>
      <c r="W39" s="374" t="s">
        <v>562</v>
      </c>
      <c r="X39" s="928"/>
      <c r="Y39" s="928"/>
      <c r="Z39" s="928"/>
      <c r="AA39" s="928"/>
      <c r="AB39" s="928"/>
      <c r="AC39" s="928"/>
      <c r="AD39" s="928"/>
      <c r="AE39" s="928"/>
      <c r="AF39" s="928"/>
      <c r="AG39" s="928"/>
    </row>
    <row r="40" spans="2:33" s="355" customFormat="1" ht="10.5" customHeight="1" x14ac:dyDescent="0.2">
      <c r="B40" s="449"/>
      <c r="C40" s="916"/>
      <c r="D40" s="916"/>
      <c r="E40" s="916"/>
      <c r="F40" s="916"/>
      <c r="G40" s="916"/>
      <c r="H40" s="916"/>
      <c r="I40" s="916"/>
      <c r="J40" s="916"/>
      <c r="K40" s="916"/>
      <c r="L40" s="916"/>
      <c r="M40" s="917"/>
      <c r="N40" s="918"/>
      <c r="O40" s="917"/>
      <c r="P40" s="931"/>
      <c r="Q40" s="917"/>
      <c r="R40" s="917"/>
      <c r="S40" s="917"/>
      <c r="T40" s="931"/>
      <c r="U40" s="931"/>
      <c r="V40" s="931"/>
      <c r="W40" s="597" t="s">
        <v>867</v>
      </c>
      <c r="X40" s="928"/>
      <c r="Y40" s="928"/>
      <c r="Z40" s="928"/>
      <c r="AA40" s="928"/>
      <c r="AB40" s="928"/>
      <c r="AC40" s="928"/>
      <c r="AD40" s="928"/>
      <c r="AE40" s="928"/>
      <c r="AF40" s="928"/>
      <c r="AG40" s="928"/>
    </row>
    <row r="41" spans="2:33" s="360" customFormat="1" ht="25.5" customHeight="1" x14ac:dyDescent="0.2">
      <c r="B41" s="598" t="s">
        <v>1236</v>
      </c>
      <c r="C41" s="867" t="e">
        <f>+#REF!/#REF!</f>
        <v>#REF!</v>
      </c>
      <c r="D41" s="867" t="e">
        <f>+#REF!/#REF!</f>
        <v>#REF!</v>
      </c>
      <c r="E41" s="867" t="e">
        <f>+#REF!/#REF!</f>
        <v>#REF!</v>
      </c>
      <c r="F41" s="867" t="e">
        <f>+#REF!/#REF!</f>
        <v>#REF!</v>
      </c>
      <c r="G41" s="867" t="e">
        <f>+#REF!/#REF!</f>
        <v>#REF!</v>
      </c>
      <c r="H41" s="867" t="e">
        <f>+#REF!/#REF!</f>
        <v>#REF!</v>
      </c>
      <c r="I41" s="867" t="e">
        <f>+#REF!/#REF!</f>
        <v>#REF!</v>
      </c>
      <c r="J41" s="867" t="e">
        <f>+#REF!/#REF!</f>
        <v>#REF!</v>
      </c>
      <c r="K41" s="867" t="e">
        <f>+#REF!/#REF!</f>
        <v>#REF!</v>
      </c>
      <c r="L41" s="867" t="e">
        <f>+#REF!/#REF!</f>
        <v>#REF!</v>
      </c>
      <c r="M41" s="868"/>
      <c r="N41" s="869" t="e">
        <f>+#REF!/#REF!</f>
        <v>#REF!</v>
      </c>
      <c r="O41" s="868" t="e">
        <f>+#REF!/#REF!</f>
        <v>#REF!</v>
      </c>
      <c r="P41" s="868" t="e">
        <f>+#REF!/#REF!</f>
        <v>#REF!</v>
      </c>
      <c r="Q41" s="868" t="e">
        <f>+#REF!/#REF!</f>
        <v>#REF!</v>
      </c>
      <c r="R41" s="868" t="e">
        <f>+#REF!/#REF!</f>
        <v>#REF!</v>
      </c>
      <c r="S41" s="868" t="e">
        <f>+#REF!/#REF!</f>
        <v>#REF!</v>
      </c>
      <c r="T41" s="868" t="e">
        <f>+#REF!/#REF!</f>
        <v>#REF!</v>
      </c>
      <c r="U41" s="868" t="e">
        <f>+#REF!/#REF!</f>
        <v>#REF!</v>
      </c>
      <c r="V41" s="868" t="e">
        <f>+#REF!/#REF!</f>
        <v>#REF!</v>
      </c>
      <c r="W41" s="599" t="s">
        <v>567</v>
      </c>
      <c r="X41" s="928"/>
      <c r="Y41" s="928"/>
      <c r="Z41" s="928"/>
      <c r="AA41" s="928"/>
      <c r="AB41" s="928"/>
      <c r="AC41" s="928"/>
      <c r="AD41" s="928"/>
      <c r="AE41" s="928"/>
      <c r="AF41" s="928"/>
      <c r="AG41" s="928"/>
    </row>
    <row r="42" spans="2:33" s="355" customFormat="1" ht="12" customHeight="1" x14ac:dyDescent="0.2">
      <c r="B42" s="449"/>
      <c r="C42" s="916"/>
      <c r="D42" s="916"/>
      <c r="E42" s="916"/>
      <c r="F42" s="916"/>
      <c r="G42" s="916"/>
      <c r="H42" s="916"/>
      <c r="I42" s="916"/>
      <c r="J42" s="916"/>
      <c r="K42" s="916"/>
      <c r="L42" s="916"/>
      <c r="M42" s="917"/>
      <c r="N42" s="918"/>
      <c r="O42" s="917"/>
      <c r="P42" s="917"/>
      <c r="Q42" s="917"/>
      <c r="R42" s="931"/>
      <c r="S42" s="931"/>
      <c r="T42" s="917"/>
      <c r="U42" s="917"/>
      <c r="V42" s="917"/>
      <c r="W42" s="597"/>
      <c r="X42" s="928"/>
      <c r="Y42" s="928"/>
      <c r="Z42" s="928"/>
      <c r="AA42" s="928"/>
      <c r="AB42" s="928"/>
      <c r="AC42" s="928"/>
      <c r="AD42" s="928"/>
      <c r="AE42" s="928"/>
      <c r="AF42" s="928"/>
      <c r="AG42" s="928"/>
    </row>
    <row r="43" spans="2:33" s="360" customFormat="1" ht="25.5" customHeight="1" x14ac:dyDescent="0.2">
      <c r="B43" s="598" t="s">
        <v>120</v>
      </c>
      <c r="C43" s="867"/>
      <c r="D43" s="867" t="e">
        <f>+#REF!/جدول1!#REF!/10</f>
        <v>#REF!</v>
      </c>
      <c r="E43" s="867" t="e">
        <f>+#REF!/جدول1!#REF!/10</f>
        <v>#REF!</v>
      </c>
      <c r="F43" s="867" t="e">
        <f>+#REF!/جدول1!#REF!/10</f>
        <v>#REF!</v>
      </c>
      <c r="G43" s="867" t="e">
        <f>+#REF!/جدول1!#REF!/10</f>
        <v>#REF!</v>
      </c>
      <c r="H43" s="867" t="e">
        <f>+#REF!/جدول1!#REF!/10</f>
        <v>#REF!</v>
      </c>
      <c r="I43" s="867" t="e">
        <f>+#REF!/جدول1!#REF!/10</f>
        <v>#REF!</v>
      </c>
      <c r="J43" s="867" t="e">
        <f>+#REF!/جدول1!#REF!/10</f>
        <v>#REF!</v>
      </c>
      <c r="K43" s="867" t="e">
        <f>+#REF!/جدول1!#REF!/10</f>
        <v>#REF!</v>
      </c>
      <c r="L43" s="867" t="e">
        <f>+#REF!/جدول1!#REF!/10</f>
        <v>#REF!</v>
      </c>
      <c r="M43" s="868"/>
      <c r="N43" s="868" t="e">
        <f>+#REF!/جدول1!#REF!/10</f>
        <v>#REF!</v>
      </c>
      <c r="O43" s="867" t="e">
        <f>+#REF!/جدول1!#REF!/10</f>
        <v>#REF!</v>
      </c>
      <c r="P43" s="867" t="e">
        <f>+#REF!/جدول1!C21/10</f>
        <v>#REF!</v>
      </c>
      <c r="Q43" s="867" t="e">
        <f>+#REF!/جدول1!D21/10</f>
        <v>#REF!</v>
      </c>
      <c r="R43" s="867" t="e">
        <f>+#REF!/جدول1!E21/10</f>
        <v>#REF!</v>
      </c>
      <c r="S43" s="867" t="e">
        <f>+#REF!/جدول1!F21/10</f>
        <v>#REF!</v>
      </c>
      <c r="T43" s="867" t="e">
        <f>+#REF!/جدول1!G21/10</f>
        <v>#REF!</v>
      </c>
      <c r="U43" s="868" t="s">
        <v>847</v>
      </c>
      <c r="V43" s="868" t="s">
        <v>847</v>
      </c>
      <c r="W43" s="599" t="s">
        <v>568</v>
      </c>
      <c r="X43" s="928"/>
      <c r="Y43" s="928"/>
      <c r="Z43" s="928"/>
      <c r="AA43" s="928"/>
      <c r="AB43" s="928"/>
      <c r="AC43" s="928"/>
      <c r="AD43" s="928"/>
      <c r="AE43" s="928"/>
      <c r="AF43" s="928"/>
      <c r="AG43" s="928"/>
    </row>
    <row r="44" spans="2:33" s="355" customFormat="1" ht="12" customHeight="1" x14ac:dyDescent="0.2">
      <c r="B44" s="449"/>
      <c r="C44" s="916"/>
      <c r="D44" s="916"/>
      <c r="E44" s="916"/>
      <c r="F44" s="916"/>
      <c r="G44" s="916"/>
      <c r="H44" s="916"/>
      <c r="I44" s="867"/>
      <c r="J44" s="867"/>
      <c r="K44" s="867"/>
      <c r="L44" s="867"/>
      <c r="M44" s="868"/>
      <c r="N44" s="868"/>
      <c r="O44" s="868"/>
      <c r="P44" s="868"/>
      <c r="Q44" s="868"/>
      <c r="R44" s="868"/>
      <c r="S44" s="868"/>
      <c r="T44" s="868"/>
      <c r="U44" s="932"/>
      <c r="V44" s="932"/>
      <c r="W44" s="597" t="s">
        <v>867</v>
      </c>
      <c r="X44" s="928"/>
      <c r="Y44" s="928"/>
      <c r="Z44" s="928"/>
      <c r="AA44" s="928"/>
      <c r="AB44" s="928"/>
      <c r="AC44" s="928"/>
      <c r="AD44" s="928"/>
      <c r="AE44" s="928"/>
      <c r="AF44" s="928"/>
      <c r="AG44" s="928"/>
    </row>
    <row r="45" spans="2:33" s="355" customFormat="1" ht="25.5" customHeight="1" x14ac:dyDescent="0.2">
      <c r="B45" s="598" t="s">
        <v>1046</v>
      </c>
      <c r="C45" s="867" t="e">
        <f>((جدول1!#REF!*1000)/#REF!)</f>
        <v>#REF!</v>
      </c>
      <c r="D45" s="867" t="e">
        <f>((جدول1!#REF!*1000)/#REF!)</f>
        <v>#REF!</v>
      </c>
      <c r="E45" s="867" t="e">
        <f>((جدول1!#REF!*1000)/#REF!)</f>
        <v>#REF!</v>
      </c>
      <c r="F45" s="867" t="e">
        <f>((جدول1!#REF!*1000)/#REF!)</f>
        <v>#REF!</v>
      </c>
      <c r="G45" s="867" t="e">
        <f>((جدول1!#REF!*1000)/#REF!)</f>
        <v>#REF!</v>
      </c>
      <c r="H45" s="867" t="e">
        <f>((جدول1!#REF!*1000)/#REF!)</f>
        <v>#REF!</v>
      </c>
      <c r="I45" s="867" t="e">
        <f>((جدول1!#REF!*1000)/#REF!)</f>
        <v>#REF!</v>
      </c>
      <c r="J45" s="867" t="e">
        <f>((جدول1!#REF!*1000)/#REF!)</f>
        <v>#REF!</v>
      </c>
      <c r="K45" s="867" t="e">
        <f>((جدول1!#REF!*1000)/#REF!)</f>
        <v>#REF!</v>
      </c>
      <c r="L45" s="867" t="e">
        <f>((جدول1!#REF!*1000)/#REF!)</f>
        <v>#REF!</v>
      </c>
      <c r="M45" s="868"/>
      <c r="N45" s="868" t="e">
        <f>((جدول1!#REF!*1000)/#REF!)</f>
        <v>#REF!</v>
      </c>
      <c r="O45" s="867" t="e">
        <f>((جدول1!#REF!*1000)/#REF!)</f>
        <v>#REF!</v>
      </c>
      <c r="P45" s="867" t="e">
        <f>((جدول1!C21*1000)/#REF!)</f>
        <v>#REF!</v>
      </c>
      <c r="Q45" s="867" t="e">
        <f>((جدول1!D21*1000)/#REF!)</f>
        <v>#REF!</v>
      </c>
      <c r="R45" s="867" t="e">
        <f>((جدول1!E21*1000)/#REF!)</f>
        <v>#REF!</v>
      </c>
      <c r="S45" s="867" t="e">
        <f>((جدول1!F21*1000)/#REF!)</f>
        <v>#REF!</v>
      </c>
      <c r="T45" s="878" t="e">
        <f>((جدول1!G21*1000)/#REF!)</f>
        <v>#REF!</v>
      </c>
      <c r="U45" s="868" t="s">
        <v>847</v>
      </c>
      <c r="V45" s="868" t="s">
        <v>847</v>
      </c>
      <c r="W45" s="599" t="s">
        <v>1047</v>
      </c>
      <c r="X45" s="928"/>
      <c r="Y45" s="928"/>
      <c r="Z45" s="928"/>
      <c r="AA45" s="928"/>
      <c r="AB45" s="928"/>
      <c r="AC45" s="928"/>
      <c r="AD45" s="928"/>
      <c r="AE45" s="928"/>
      <c r="AF45" s="928"/>
      <c r="AG45" s="928"/>
    </row>
    <row r="46" spans="2:33" s="355" customFormat="1" ht="12" customHeight="1" x14ac:dyDescent="0.2">
      <c r="B46" s="449"/>
      <c r="C46" s="916"/>
      <c r="D46" s="916"/>
      <c r="E46" s="916"/>
      <c r="F46" s="916"/>
      <c r="G46" s="916"/>
      <c r="H46" s="916"/>
      <c r="I46" s="867"/>
      <c r="J46" s="867"/>
      <c r="K46" s="867"/>
      <c r="L46" s="867"/>
      <c r="M46" s="868"/>
      <c r="N46" s="868"/>
      <c r="O46" s="868"/>
      <c r="P46" s="932"/>
      <c r="Q46" s="868"/>
      <c r="R46" s="868"/>
      <c r="S46" s="868"/>
      <c r="T46" s="932"/>
      <c r="U46" s="868"/>
      <c r="V46" s="868"/>
      <c r="W46" s="597"/>
      <c r="X46" s="928"/>
      <c r="Y46" s="928"/>
      <c r="Z46" s="928"/>
      <c r="AA46" s="928"/>
      <c r="AB46" s="928"/>
      <c r="AC46" s="928"/>
      <c r="AD46" s="928"/>
      <c r="AE46" s="928"/>
      <c r="AF46" s="928"/>
      <c r="AG46" s="928"/>
    </row>
    <row r="47" spans="2:33" s="360" customFormat="1" ht="25.5" customHeight="1" x14ac:dyDescent="0.2">
      <c r="B47" s="598" t="s">
        <v>101</v>
      </c>
      <c r="C47" s="867"/>
      <c r="D47" s="867" t="e">
        <f>+#REF!/جدول1!#REF!/10</f>
        <v>#REF!</v>
      </c>
      <c r="E47" s="867" t="e">
        <f>+#REF!/جدول1!#REF!/10</f>
        <v>#REF!</v>
      </c>
      <c r="F47" s="867" t="e">
        <f>+#REF!/جدول1!#REF!/10</f>
        <v>#REF!</v>
      </c>
      <c r="G47" s="867" t="e">
        <f>+#REF!/جدول1!#REF!/10</f>
        <v>#REF!</v>
      </c>
      <c r="H47" s="867" t="e">
        <f>+#REF!/جدول1!#REF!/10</f>
        <v>#REF!</v>
      </c>
      <c r="I47" s="867" t="e">
        <f>+#REF!/جدول1!#REF!/10</f>
        <v>#REF!</v>
      </c>
      <c r="J47" s="867" t="e">
        <f>+#REF!/جدول1!#REF!/10</f>
        <v>#REF!</v>
      </c>
      <c r="K47" s="867" t="e">
        <f>+#REF!/جدول1!#REF!/10</f>
        <v>#REF!</v>
      </c>
      <c r="L47" s="867" t="e">
        <f>+#REF!/جدول1!#REF!/10</f>
        <v>#REF!</v>
      </c>
      <c r="M47" s="868"/>
      <c r="N47" s="868" t="e">
        <f>+#REF!/جدول1!#REF!/10</f>
        <v>#REF!</v>
      </c>
      <c r="O47" s="867" t="e">
        <f>+#REF!/جدول1!#REF!/10</f>
        <v>#REF!</v>
      </c>
      <c r="P47" s="867" t="e">
        <f>+#REF!/جدول1!C21/10</f>
        <v>#REF!</v>
      </c>
      <c r="Q47" s="867" t="e">
        <f>+#REF!/جدول1!D21/10</f>
        <v>#REF!</v>
      </c>
      <c r="R47" s="867" t="e">
        <f>+#REF!/جدول1!E21/10</f>
        <v>#REF!</v>
      </c>
      <c r="S47" s="867" t="e">
        <f>+#REF!/جدول1!F21/10</f>
        <v>#REF!</v>
      </c>
      <c r="T47" s="867" t="e">
        <f>+#REF!/جدول1!G21/10</f>
        <v>#REF!</v>
      </c>
      <c r="U47" s="868" t="s">
        <v>847</v>
      </c>
      <c r="V47" s="868" t="s">
        <v>847</v>
      </c>
      <c r="W47" s="599" t="s">
        <v>102</v>
      </c>
      <c r="X47" s="928"/>
      <c r="Y47" s="928"/>
      <c r="Z47" s="928"/>
      <c r="AA47" s="928"/>
      <c r="AB47" s="928"/>
      <c r="AC47" s="928"/>
      <c r="AD47" s="928"/>
      <c r="AE47" s="928"/>
      <c r="AF47" s="928"/>
      <c r="AG47" s="928"/>
    </row>
    <row r="48" spans="2:33" s="360" customFormat="1" ht="24.95" customHeight="1" thickBot="1" x14ac:dyDescent="0.25">
      <c r="B48" s="618"/>
      <c r="C48" s="904"/>
      <c r="D48" s="904"/>
      <c r="E48" s="904"/>
      <c r="F48" s="904"/>
      <c r="G48" s="904"/>
      <c r="H48" s="904"/>
      <c r="I48" s="904"/>
      <c r="J48" s="904"/>
      <c r="K48" s="904"/>
      <c r="L48" s="904"/>
      <c r="M48" s="905"/>
      <c r="N48" s="906"/>
      <c r="O48" s="905"/>
      <c r="P48" s="905"/>
      <c r="Q48" s="905"/>
      <c r="R48" s="905"/>
      <c r="S48" s="905"/>
      <c r="T48" s="905"/>
      <c r="U48" s="905"/>
      <c r="V48" s="905"/>
      <c r="W48" s="927"/>
      <c r="X48" s="928"/>
      <c r="Y48" s="928"/>
      <c r="Z48" s="928"/>
      <c r="AA48" s="928"/>
      <c r="AB48" s="928"/>
      <c r="AC48" s="928"/>
      <c r="AD48" s="928"/>
      <c r="AE48" s="928"/>
      <c r="AF48" s="928"/>
      <c r="AG48" s="928"/>
    </row>
    <row r="49" spans="2:33" s="355" customFormat="1" ht="15" customHeight="1" thickTop="1" x14ac:dyDescent="0.2">
      <c r="B49" s="938"/>
      <c r="C49" s="933"/>
      <c r="D49" s="933"/>
      <c r="E49" s="933"/>
      <c r="F49" s="933"/>
      <c r="G49" s="933"/>
      <c r="H49" s="933"/>
      <c r="I49" s="933"/>
      <c r="J49" s="933"/>
      <c r="K49" s="933"/>
      <c r="L49" s="933"/>
      <c r="M49" s="934"/>
      <c r="N49" s="935"/>
      <c r="O49" s="934"/>
      <c r="P49" s="934"/>
      <c r="Q49" s="934"/>
      <c r="R49" s="934"/>
      <c r="S49" s="934"/>
      <c r="T49" s="934"/>
      <c r="U49" s="934"/>
      <c r="V49" s="934"/>
      <c r="W49" s="940" t="s">
        <v>867</v>
      </c>
      <c r="X49" s="928"/>
      <c r="Y49" s="928"/>
      <c r="Z49" s="928"/>
      <c r="AA49" s="928"/>
      <c r="AB49" s="928"/>
      <c r="AC49" s="928"/>
      <c r="AD49" s="928"/>
      <c r="AE49" s="928"/>
      <c r="AF49" s="928"/>
      <c r="AG49" s="928"/>
    </row>
    <row r="50" spans="2:33" s="360" customFormat="1" ht="24.95" customHeight="1" x14ac:dyDescent="0.2">
      <c r="B50" s="450" t="s">
        <v>1045</v>
      </c>
      <c r="C50" s="916"/>
      <c r="D50" s="916"/>
      <c r="E50" s="916"/>
      <c r="F50" s="916"/>
      <c r="G50" s="916"/>
      <c r="H50" s="916"/>
      <c r="I50" s="916"/>
      <c r="J50" s="916"/>
      <c r="K50" s="916"/>
      <c r="L50" s="916"/>
      <c r="M50" s="917"/>
      <c r="N50" s="918"/>
      <c r="O50" s="917"/>
      <c r="P50" s="917"/>
      <c r="Q50" s="917"/>
      <c r="R50" s="917"/>
      <c r="S50" s="917"/>
      <c r="T50" s="917"/>
      <c r="U50" s="917"/>
      <c r="V50" s="917"/>
      <c r="W50" s="374" t="s">
        <v>569</v>
      </c>
      <c r="X50" s="928"/>
      <c r="Y50" s="928"/>
      <c r="Z50" s="928"/>
      <c r="AA50" s="928"/>
      <c r="AB50" s="928"/>
      <c r="AC50" s="928"/>
      <c r="AD50" s="928"/>
      <c r="AE50" s="928"/>
      <c r="AF50" s="928"/>
      <c r="AG50" s="928"/>
    </row>
    <row r="51" spans="2:33" s="355" customFormat="1" ht="15" customHeight="1" x14ac:dyDescent="0.2">
      <c r="B51" s="449"/>
      <c r="C51" s="916"/>
      <c r="D51" s="916"/>
      <c r="E51" s="916"/>
      <c r="F51" s="916"/>
      <c r="G51" s="916"/>
      <c r="H51" s="916"/>
      <c r="I51" s="916"/>
      <c r="J51" s="916"/>
      <c r="K51" s="916"/>
      <c r="L51" s="916"/>
      <c r="M51" s="917"/>
      <c r="N51" s="918"/>
      <c r="O51" s="917"/>
      <c r="P51" s="917"/>
      <c r="Q51" s="917"/>
      <c r="R51" s="917"/>
      <c r="S51" s="917"/>
      <c r="T51" s="917"/>
      <c r="U51" s="917"/>
      <c r="V51" s="917"/>
      <c r="W51" s="597" t="s">
        <v>867</v>
      </c>
      <c r="X51" s="928"/>
      <c r="Y51" s="928"/>
      <c r="Z51" s="928"/>
      <c r="AA51" s="928"/>
      <c r="AB51" s="928"/>
      <c r="AC51" s="928"/>
      <c r="AD51" s="928"/>
      <c r="AE51" s="928"/>
      <c r="AF51" s="928"/>
      <c r="AG51" s="928"/>
    </row>
    <row r="52" spans="2:33" s="360" customFormat="1" ht="25.5" customHeight="1" x14ac:dyDescent="0.2">
      <c r="B52" s="598" t="s">
        <v>584</v>
      </c>
      <c r="C52" s="867" t="e">
        <f>+#REF!/(#REF!+#REF!)*100</f>
        <v>#REF!</v>
      </c>
      <c r="D52" s="867" t="e">
        <f>+#REF!/(#REF!+#REF!)*100</f>
        <v>#REF!</v>
      </c>
      <c r="E52" s="867" t="e">
        <f>+#REF!/(#REF!+#REF!)*100</f>
        <v>#REF!</v>
      </c>
      <c r="F52" s="867" t="e">
        <f>+#REF!/(#REF!+#REF!)*100</f>
        <v>#REF!</v>
      </c>
      <c r="G52" s="867" t="e">
        <f>+#REF!/(#REF!+#REF!)*100</f>
        <v>#REF!</v>
      </c>
      <c r="H52" s="867" t="e">
        <f>+#REF!/(#REF!+#REF!)*100</f>
        <v>#REF!</v>
      </c>
      <c r="I52" s="867" t="e">
        <f>+#REF!/(#REF!+#REF!)*100</f>
        <v>#REF!</v>
      </c>
      <c r="J52" s="867" t="e">
        <f>+#REF!/(#REF!+#REF!)*100</f>
        <v>#REF!</v>
      </c>
      <c r="K52" s="867" t="e">
        <f>+#REF!/(#REF!+#REF!)*100</f>
        <v>#REF!</v>
      </c>
      <c r="L52" s="867" t="e">
        <f>+#REF!/(#REF!+#REF!)*100</f>
        <v>#REF!</v>
      </c>
      <c r="M52" s="868"/>
      <c r="N52" s="869" t="e">
        <f>+#REF!/(#REF!+#REF!)*100</f>
        <v>#REF!</v>
      </c>
      <c r="O52" s="868" t="e">
        <f>+#REF!/(#REF!+#REF!)*100</f>
        <v>#REF!</v>
      </c>
      <c r="P52" s="868" t="e">
        <f>+#REF!/(#REF!+#REF!)*100</f>
        <v>#REF!</v>
      </c>
      <c r="Q52" s="868" t="e">
        <f>+#REF!/(#REF!+#REF!)*100</f>
        <v>#REF!</v>
      </c>
      <c r="R52" s="868" t="e">
        <f>+#REF!/(#REF!+#REF!)*100</f>
        <v>#REF!</v>
      </c>
      <c r="S52" s="868" t="e">
        <f>+#REF!/(#REF!+#REF!)*100</f>
        <v>#REF!</v>
      </c>
      <c r="T52" s="868" t="e">
        <f>+#REF!/(#REF!+#REF!)*100</f>
        <v>#REF!</v>
      </c>
      <c r="U52" s="868" t="e">
        <f>+#REF!/(#REF!+#REF!)*100</f>
        <v>#REF!</v>
      </c>
      <c r="V52" s="868" t="e">
        <f>+#REF!/(#REF!+#REF!)*100</f>
        <v>#REF!</v>
      </c>
      <c r="W52" s="599" t="s">
        <v>585</v>
      </c>
      <c r="X52" s="928"/>
      <c r="Y52" s="928"/>
      <c r="Z52" s="928"/>
      <c r="AA52" s="928"/>
      <c r="AB52" s="928"/>
      <c r="AC52" s="928"/>
      <c r="AD52" s="928"/>
      <c r="AE52" s="928"/>
      <c r="AF52" s="928"/>
      <c r="AG52" s="928"/>
    </row>
    <row r="53" spans="2:33" s="355" customFormat="1" ht="15" customHeight="1" x14ac:dyDescent="0.2">
      <c r="B53" s="449"/>
      <c r="C53" s="916"/>
      <c r="D53" s="916"/>
      <c r="E53" s="916"/>
      <c r="F53" s="916"/>
      <c r="G53" s="916"/>
      <c r="H53" s="916"/>
      <c r="I53" s="916"/>
      <c r="J53" s="916"/>
      <c r="K53" s="916"/>
      <c r="L53" s="916"/>
      <c r="M53" s="917"/>
      <c r="N53" s="918"/>
      <c r="O53" s="917"/>
      <c r="P53" s="917"/>
      <c r="Q53" s="917"/>
      <c r="R53" s="917"/>
      <c r="S53" s="917"/>
      <c r="T53" s="917"/>
      <c r="U53" s="917"/>
      <c r="V53" s="917"/>
      <c r="W53" s="597" t="s">
        <v>867</v>
      </c>
      <c r="X53" s="928"/>
      <c r="Y53" s="928"/>
      <c r="Z53" s="928"/>
      <c r="AA53" s="928"/>
      <c r="AB53" s="928"/>
      <c r="AC53" s="928"/>
      <c r="AD53" s="928"/>
      <c r="AE53" s="928"/>
      <c r="AF53" s="928"/>
      <c r="AG53" s="928"/>
    </row>
    <row r="54" spans="2:33" s="360" customFormat="1" ht="25.5" customHeight="1" x14ac:dyDescent="0.2">
      <c r="B54" s="598" t="s">
        <v>570</v>
      </c>
      <c r="C54" s="867" t="e">
        <f>+#REF!/(#REF!+#REF!)*100</f>
        <v>#REF!</v>
      </c>
      <c r="D54" s="867" t="e">
        <f>+#REF!/(#REF!+#REF!)*100</f>
        <v>#REF!</v>
      </c>
      <c r="E54" s="867" t="e">
        <f>+#REF!/(#REF!+#REF!)*100</f>
        <v>#REF!</v>
      </c>
      <c r="F54" s="867" t="e">
        <f>+#REF!/(#REF!+#REF!)*100</f>
        <v>#REF!</v>
      </c>
      <c r="G54" s="867" t="e">
        <f>+#REF!/(#REF!+#REF!)*100</f>
        <v>#REF!</v>
      </c>
      <c r="H54" s="867" t="e">
        <f>+#REF!/(#REF!+#REF!)*100</f>
        <v>#REF!</v>
      </c>
      <c r="I54" s="867" t="e">
        <f>+#REF!/(#REF!+#REF!)*100</f>
        <v>#REF!</v>
      </c>
      <c r="J54" s="867" t="e">
        <f>+#REF!/(#REF!+#REF!)*100</f>
        <v>#REF!</v>
      </c>
      <c r="K54" s="867" t="e">
        <f>+#REF!/(#REF!+#REF!)*100</f>
        <v>#REF!</v>
      </c>
      <c r="L54" s="867" t="e">
        <f>+#REF!/(#REF!+#REF!)*100</f>
        <v>#REF!</v>
      </c>
      <c r="M54" s="868"/>
      <c r="N54" s="869" t="e">
        <f>+#REF!/(#REF!+#REF!)*100</f>
        <v>#REF!</v>
      </c>
      <c r="O54" s="868" t="e">
        <f>+#REF!/(#REF!+#REF!)*100</f>
        <v>#REF!</v>
      </c>
      <c r="P54" s="868" t="e">
        <f>+#REF!/(#REF!+#REF!)*100</f>
        <v>#REF!</v>
      </c>
      <c r="Q54" s="868" t="e">
        <f>+#REF!/(#REF!+#REF!)*100</f>
        <v>#REF!</v>
      </c>
      <c r="R54" s="932" t="e">
        <f>+#REF!/(#REF!+#REF!)*100</f>
        <v>#REF!</v>
      </c>
      <c r="S54" s="868" t="e">
        <f>+#REF!/(#REF!+#REF!)*100</f>
        <v>#REF!</v>
      </c>
      <c r="T54" s="868" t="e">
        <f>+#REF!/(#REF!+#REF!)*100</f>
        <v>#REF!</v>
      </c>
      <c r="U54" s="868" t="e">
        <f>+#REF!/(#REF!+#REF!)*100</f>
        <v>#REF!</v>
      </c>
      <c r="V54" s="868" t="e">
        <f>+#REF!/(#REF!+#REF!)*100</f>
        <v>#REF!</v>
      </c>
      <c r="W54" s="599" t="s">
        <v>289</v>
      </c>
      <c r="X54" s="928"/>
      <c r="Y54" s="928"/>
      <c r="Z54" s="928"/>
      <c r="AA54" s="928"/>
      <c r="AB54" s="928"/>
      <c r="AC54" s="928"/>
      <c r="AD54" s="928"/>
      <c r="AE54" s="928"/>
      <c r="AF54" s="928"/>
      <c r="AG54" s="928"/>
    </row>
    <row r="55" spans="2:33" s="355" customFormat="1" ht="15" customHeight="1" x14ac:dyDescent="0.2">
      <c r="B55" s="449"/>
      <c r="C55" s="916"/>
      <c r="D55" s="916"/>
      <c r="E55" s="916"/>
      <c r="F55" s="916"/>
      <c r="G55" s="916"/>
      <c r="H55" s="916"/>
      <c r="I55" s="916"/>
      <c r="J55" s="916"/>
      <c r="K55" s="916"/>
      <c r="L55" s="916"/>
      <c r="M55" s="917"/>
      <c r="N55" s="918"/>
      <c r="O55" s="917"/>
      <c r="P55" s="917"/>
      <c r="Q55" s="917"/>
      <c r="R55" s="917"/>
      <c r="S55" s="917"/>
      <c r="T55" s="917"/>
      <c r="U55" s="917"/>
      <c r="V55" s="917"/>
      <c r="W55" s="597" t="s">
        <v>867</v>
      </c>
      <c r="X55" s="928"/>
      <c r="Y55" s="928"/>
      <c r="Z55" s="928"/>
      <c r="AA55" s="928"/>
      <c r="AB55" s="928"/>
      <c r="AC55" s="928"/>
      <c r="AD55" s="928"/>
      <c r="AE55" s="928"/>
      <c r="AF55" s="928"/>
      <c r="AG55" s="928"/>
    </row>
    <row r="56" spans="2:33" s="360" customFormat="1" ht="25.5" customHeight="1" x14ac:dyDescent="0.2">
      <c r="B56" s="598" t="s">
        <v>1234</v>
      </c>
      <c r="C56" s="867"/>
      <c r="D56" s="876" t="e">
        <f>+#REF!/جدول1!#REF!/10</f>
        <v>#REF!</v>
      </c>
      <c r="E56" s="876" t="e">
        <f>+#REF!/جدول1!#REF!/10</f>
        <v>#REF!</v>
      </c>
      <c r="F56" s="876" t="e">
        <f>+#REF!/جدول1!#REF!/10</f>
        <v>#REF!</v>
      </c>
      <c r="G56" s="876" t="e">
        <f>+#REF!/جدول1!#REF!/10</f>
        <v>#REF!</v>
      </c>
      <c r="H56" s="876" t="e">
        <f>+#REF!/جدول1!#REF!/10</f>
        <v>#REF!</v>
      </c>
      <c r="I56" s="876" t="e">
        <f>+#REF!/جدول1!#REF!/10</f>
        <v>#REF!</v>
      </c>
      <c r="J56" s="876" t="e">
        <f>+#REF!/جدول1!#REF!/10</f>
        <v>#REF!</v>
      </c>
      <c r="K56" s="876" t="e">
        <f>+#REF!/جدول1!#REF!/10</f>
        <v>#REF!</v>
      </c>
      <c r="L56" s="867" t="e">
        <f>+#REF!/جدول1!#REF!/10</f>
        <v>#REF!</v>
      </c>
      <c r="M56" s="868"/>
      <c r="N56" s="868" t="e">
        <f>+#REF!/جدول1!#REF!/10</f>
        <v>#REF!</v>
      </c>
      <c r="O56" s="867" t="e">
        <f>+#REF!/جدول1!#REF!/10</f>
        <v>#REF!</v>
      </c>
      <c r="P56" s="867" t="e">
        <f>+#REF!/جدول1!C21/10</f>
        <v>#REF!</v>
      </c>
      <c r="Q56" s="867" t="e">
        <f>+#REF!/جدول1!D21/10</f>
        <v>#REF!</v>
      </c>
      <c r="R56" s="867" t="e">
        <f>+#REF!/جدول1!E21/10</f>
        <v>#REF!</v>
      </c>
      <c r="S56" s="867" t="e">
        <f>+#REF!/جدول1!F21/10</f>
        <v>#REF!</v>
      </c>
      <c r="T56" s="878" t="e">
        <f>+#REF!/جدول1!G21/10</f>
        <v>#REF!</v>
      </c>
      <c r="U56" s="868" t="s">
        <v>847</v>
      </c>
      <c r="V56" s="868" t="s">
        <v>847</v>
      </c>
      <c r="W56" s="599" t="s">
        <v>1049</v>
      </c>
      <c r="X56" s="928"/>
      <c r="Y56" s="928"/>
      <c r="Z56" s="928"/>
      <c r="AA56" s="928"/>
      <c r="AB56" s="928"/>
      <c r="AC56" s="928"/>
      <c r="AD56" s="928"/>
      <c r="AE56" s="928"/>
      <c r="AF56" s="928"/>
      <c r="AG56" s="928"/>
    </row>
    <row r="57" spans="2:33" s="355" customFormat="1" ht="15" customHeight="1" x14ac:dyDescent="0.2">
      <c r="B57" s="449"/>
      <c r="C57" s="916"/>
      <c r="D57" s="936"/>
      <c r="E57" s="936"/>
      <c r="F57" s="936"/>
      <c r="G57" s="936"/>
      <c r="H57" s="936"/>
      <c r="I57" s="936"/>
      <c r="J57" s="936"/>
      <c r="K57" s="916"/>
      <c r="L57" s="916"/>
      <c r="M57" s="917"/>
      <c r="N57" s="917"/>
      <c r="O57" s="916"/>
      <c r="P57" s="917"/>
      <c r="Q57" s="931"/>
      <c r="R57" s="917"/>
      <c r="S57" s="917"/>
      <c r="T57" s="931"/>
      <c r="U57" s="917"/>
      <c r="V57" s="917"/>
      <c r="W57" s="597" t="s">
        <v>867</v>
      </c>
      <c r="X57" s="928"/>
      <c r="Y57" s="928"/>
      <c r="Z57" s="928"/>
      <c r="AA57" s="928"/>
      <c r="AB57" s="928"/>
      <c r="AC57" s="928"/>
      <c r="AD57" s="928"/>
      <c r="AE57" s="928"/>
      <c r="AF57" s="928"/>
      <c r="AG57" s="928"/>
    </row>
    <row r="58" spans="2:33" s="360" customFormat="1" ht="25.5" customHeight="1" x14ac:dyDescent="0.2">
      <c r="B58" s="598" t="s">
        <v>1040</v>
      </c>
      <c r="C58" s="867"/>
      <c r="D58" s="876" t="e">
        <f>+#REF!/جدول1!#REF!/10</f>
        <v>#REF!</v>
      </c>
      <c r="E58" s="876" t="e">
        <f>+#REF!/جدول1!#REF!/10</f>
        <v>#REF!</v>
      </c>
      <c r="F58" s="876" t="e">
        <f>+#REF!/جدول1!#REF!/10</f>
        <v>#REF!</v>
      </c>
      <c r="G58" s="876" t="e">
        <f>+#REF!/جدول1!#REF!/10</f>
        <v>#REF!</v>
      </c>
      <c r="H58" s="876" t="e">
        <f>+#REF!/جدول1!#REF!/10</f>
        <v>#REF!</v>
      </c>
      <c r="I58" s="876" t="e">
        <f>+#REF!/جدول1!#REF!/10</f>
        <v>#REF!</v>
      </c>
      <c r="J58" s="876" t="e">
        <f>+#REF!/جدول1!#REF!/10</f>
        <v>#REF!</v>
      </c>
      <c r="K58" s="876" t="e">
        <f>+#REF!/جدول1!#REF!/10</f>
        <v>#REF!</v>
      </c>
      <c r="L58" s="867" t="e">
        <f>+#REF!/جدول1!#REF!/10</f>
        <v>#REF!</v>
      </c>
      <c r="M58" s="868"/>
      <c r="N58" s="868" t="e">
        <f>+#REF!/جدول1!#REF!/10</f>
        <v>#REF!</v>
      </c>
      <c r="O58" s="867" t="e">
        <f>+#REF!/جدول1!#REF!/10</f>
        <v>#REF!</v>
      </c>
      <c r="P58" s="867" t="e">
        <f>+#REF!/جدول1!C21/10</f>
        <v>#REF!</v>
      </c>
      <c r="Q58" s="867" t="e">
        <f>+#REF!/جدول1!D21/10</f>
        <v>#REF!</v>
      </c>
      <c r="R58" s="867" t="e">
        <f>+#REF!/جدول1!E21/10</f>
        <v>#REF!</v>
      </c>
      <c r="S58" s="867" t="e">
        <f>+#REF!/جدول1!F21/10</f>
        <v>#REF!</v>
      </c>
      <c r="T58" s="867" t="e">
        <f>+#REF!/جدول1!G21/10</f>
        <v>#REF!</v>
      </c>
      <c r="U58" s="868" t="s">
        <v>847</v>
      </c>
      <c r="V58" s="868" t="s">
        <v>847</v>
      </c>
      <c r="W58" s="599" t="s">
        <v>1041</v>
      </c>
      <c r="X58" s="928"/>
      <c r="Y58" s="928"/>
      <c r="Z58" s="928"/>
      <c r="AA58" s="928"/>
      <c r="AB58" s="928"/>
      <c r="AC58" s="928"/>
      <c r="AD58" s="928"/>
      <c r="AE58" s="928"/>
      <c r="AF58" s="928"/>
      <c r="AG58" s="928"/>
    </row>
    <row r="59" spans="2:33" s="360" customFormat="1" ht="14.25" customHeight="1" x14ac:dyDescent="0.2">
      <c r="B59" s="598"/>
      <c r="C59" s="867"/>
      <c r="D59" s="867"/>
      <c r="E59" s="867"/>
      <c r="F59" s="867"/>
      <c r="G59" s="867"/>
      <c r="H59" s="867"/>
      <c r="I59" s="867"/>
      <c r="J59" s="867"/>
      <c r="K59" s="867"/>
      <c r="L59" s="867"/>
      <c r="M59" s="868"/>
      <c r="N59" s="868"/>
      <c r="O59" s="868"/>
      <c r="P59" s="868"/>
      <c r="Q59" s="868"/>
      <c r="R59" s="868"/>
      <c r="S59" s="868"/>
      <c r="T59" s="868"/>
      <c r="U59" s="868"/>
      <c r="V59" s="868"/>
      <c r="W59" s="599"/>
      <c r="X59" s="928"/>
      <c r="Y59" s="928"/>
      <c r="Z59" s="928"/>
      <c r="AA59" s="928"/>
      <c r="AB59" s="928"/>
      <c r="AC59" s="928"/>
      <c r="AD59" s="928"/>
      <c r="AE59" s="928"/>
      <c r="AF59" s="928"/>
      <c r="AG59" s="928"/>
    </row>
    <row r="60" spans="2:33" s="360" customFormat="1" ht="25.5" customHeight="1" x14ac:dyDescent="0.2">
      <c r="B60" s="598" t="s">
        <v>1042</v>
      </c>
      <c r="C60" s="867" t="e">
        <f>(('جدول  2'!#REF!+'جدول  2'!#REF!+'جدول  2'!#REF!)/('جدول  2'!#REF!+'جدول  2'!#REF!+'جدول  2'!#REF!+'جدول  2'!#REF!+'جدول  2'!#REF!+'جدول  2'!#REF!))*100</f>
        <v>#REF!</v>
      </c>
      <c r="D60" s="867" t="e">
        <f>(('جدول  2'!#REF!+'جدول  2'!#REF!+'جدول  2'!#REF!)/('جدول  2'!#REF!+'جدول  2'!#REF!+'جدول  2'!#REF!+'جدول  2'!#REF!+'جدول  2'!#REF!+'جدول  2'!#REF!))*100</f>
        <v>#REF!</v>
      </c>
      <c r="E60" s="867" t="e">
        <f>(('جدول  2'!#REF!+'جدول  2'!#REF!+'جدول  2'!#REF!)/('جدول  2'!#REF!+'جدول  2'!#REF!+'جدول  2'!#REF!+'جدول  2'!#REF!+'جدول  2'!#REF!+'جدول  2'!#REF!))*100</f>
        <v>#REF!</v>
      </c>
      <c r="F60" s="867" t="e">
        <f>(('جدول  2'!#REF!+'جدول  2'!#REF!+'جدول  2'!#REF!)/('جدول  2'!#REF!+'جدول  2'!#REF!+'جدول  2'!#REF!+'جدول  2'!#REF!+'جدول  2'!#REF!+'جدول  2'!#REF!))*100</f>
        <v>#REF!</v>
      </c>
      <c r="G60" s="867" t="e">
        <f>(('جدول  2'!#REF!+'جدول  2'!#REF!+'جدول  2'!#REF!)/('جدول  2'!#REF!+'جدول  2'!#REF!+'جدول  2'!#REF!+'جدول  2'!#REF!+'جدول  2'!#REF!+'جدول  2'!#REF!))*100</f>
        <v>#REF!</v>
      </c>
      <c r="H60" s="867" t="e">
        <f>(('جدول  2'!#REF!+'جدول  2'!#REF!+'جدول  2'!#REF!)/('جدول  2'!#REF!+'جدول  2'!#REF!+'جدول  2'!#REF!+'جدول  2'!#REF!+'جدول  2'!#REF!+'جدول  2'!#REF!))*100</f>
        <v>#REF!</v>
      </c>
      <c r="I60" s="867" t="e">
        <f>(('جدول  2'!#REF!+'جدول  2'!#REF!+'جدول  2'!#REF!)/('جدول  2'!#REF!+'جدول  2'!#REF!+'جدول  2'!#REF!+'جدول  2'!#REF!+'جدول  2'!#REF!+'جدول  2'!#REF!))*100</f>
        <v>#REF!</v>
      </c>
      <c r="J60" s="867" t="e">
        <f>(('جدول  2'!#REF!+'جدول  2'!#REF!+'جدول  2'!#REF!)/('جدول  2'!#REF!+'جدول  2'!#REF!+'جدول  2'!#REF!+'جدول  2'!#REF!+'جدول  2'!#REF!+'جدول  2'!#REF!))*100</f>
        <v>#REF!</v>
      </c>
      <c r="K60" s="867" t="e">
        <f>(('جدول  2'!#REF!+'جدول  2'!#REF!+'جدول  2'!#REF!)/('جدول  2'!#REF!+'جدول  2'!#REF!+'جدول  2'!#REF!+'جدول  2'!#REF!+'جدول  2'!#REF!+'جدول  2'!#REF!))*100</f>
        <v>#REF!</v>
      </c>
      <c r="L60" s="867" t="e">
        <f>(('جدول  2'!#REF!+'جدول  2'!#REF!+'جدول  2'!#REF!)/('جدول  2'!#REF!+'جدول  2'!#REF!+'جدول  2'!#REF!+'جدول  2'!#REF!+'جدول  2'!#REF!+'جدول  2'!#REF!))*100</f>
        <v>#REF!</v>
      </c>
      <c r="M60" s="868"/>
      <c r="N60" s="869" t="e">
        <f>(('جدول  2'!#REF!+'جدول  2'!#REF!+'جدول  2'!#REF!)/('جدول  2'!#REF!+'جدول  2'!#REF!+'جدول  2'!#REF!+'جدول  2'!#REF!+'جدول  2'!#REF!+'جدول  2'!#REF!))*100</f>
        <v>#REF!</v>
      </c>
      <c r="O60" s="868" t="e">
        <f>(('جدول  2'!#REF!+'جدول  2'!#REF!+'جدول  2'!#REF!)/('جدول  2'!#REF!+'جدول  2'!#REF!+'جدول  2'!#REF!+'جدول  2'!#REF!+'جدول  2'!#REF!+'جدول  2'!#REF!))*100</f>
        <v>#REF!</v>
      </c>
      <c r="P60" s="868" t="e">
        <f>(('جدول  2'!#REF!+'جدول  2'!#REF!+'جدول  2'!#REF!)/('جدول  2'!#REF!+'جدول  2'!#REF!+'جدول  2'!#REF!+'جدول  2'!#REF!+'جدول  2'!#REF!+'جدول  2'!#REF!))*100</f>
        <v>#REF!</v>
      </c>
      <c r="Q60" s="868">
        <f>(('جدول  2'!C21+'جدول  2'!C24+'جدول  2'!C25)/('جدول  2'!C39+'جدول  2'!C45+'جدول  2'!C47+'جدول  2'!C53+'جدول  2'!C61+'جدول  2'!C59))*100</f>
        <v>56.619372532068667</v>
      </c>
      <c r="R60" s="868">
        <f>(('جدول  2'!D21+'جدول  2'!D24+'جدول  2'!D25)/('جدول  2'!D39+'جدول  2'!D45+'جدول  2'!D47+'جدول  2'!D53+'جدول  2'!D61+'جدول  2'!D59))*100</f>
        <v>44.523078533583003</v>
      </c>
      <c r="S60" s="868">
        <f>(('جدول  2'!E21+'جدول  2'!E24+'جدول  2'!E25)/('جدول  2'!E39+'جدول  2'!E45+'جدول  2'!E47+'جدول  2'!E53+'جدول  2'!E61+'جدول  2'!E59))*100</f>
        <v>42.174515719480276</v>
      </c>
      <c r="T60" s="868">
        <f>(('جدول  2'!F21+'جدول  2'!F24+'جدول  2'!F25)/('جدول  2'!F39+'جدول  2'!F45+'جدول  2'!F47+'جدول  2'!F53+'جدول  2'!F61+'جدول  2'!F59))*100</f>
        <v>46.631998342827657</v>
      </c>
      <c r="U60" s="868">
        <f>(('جدول  2'!G21+'جدول  2'!G24+'جدول  2'!G25)/('جدول  2'!G39+'جدول  2'!G45+'جدول  2'!G47+'جدول  2'!G53+'جدول  2'!G61+'جدول  2'!G59))*100</f>
        <v>72.794393046492672</v>
      </c>
      <c r="V60" s="868">
        <f>(('جدول  2'!H21+'جدول  2'!H24+'جدول  2'!H25)/('جدول  2'!H39+'جدول  2'!H45+'جدول  2'!H47+'جدول  2'!H53+'جدول  2'!H61+'جدول  2'!H59))*100</f>
        <v>59.63119347503698</v>
      </c>
      <c r="W60" s="599" t="s">
        <v>1235</v>
      </c>
      <c r="X60" s="928"/>
      <c r="Y60" s="928"/>
      <c r="Z60" s="928"/>
      <c r="AA60" s="928"/>
      <c r="AB60" s="928"/>
      <c r="AC60" s="928"/>
      <c r="AD60" s="928"/>
      <c r="AE60" s="928"/>
      <c r="AF60" s="928"/>
      <c r="AG60" s="928"/>
    </row>
    <row r="61" spans="2:33" s="360" customFormat="1" ht="12.75" customHeight="1" x14ac:dyDescent="0.2">
      <c r="B61" s="598"/>
      <c r="C61" s="867"/>
      <c r="D61" s="867"/>
      <c r="E61" s="867"/>
      <c r="F61" s="867"/>
      <c r="G61" s="867"/>
      <c r="H61" s="867"/>
      <c r="I61" s="867"/>
      <c r="J61" s="867"/>
      <c r="K61" s="867"/>
      <c r="L61" s="867"/>
      <c r="M61" s="868"/>
      <c r="N61" s="869"/>
      <c r="O61" s="868"/>
      <c r="P61" s="868"/>
      <c r="Q61" s="868"/>
      <c r="R61" s="868"/>
      <c r="S61" s="868"/>
      <c r="T61" s="868"/>
      <c r="U61" s="868"/>
      <c r="V61" s="868"/>
      <c r="W61" s="599"/>
      <c r="X61" s="928"/>
      <c r="Y61" s="928"/>
      <c r="Z61" s="928"/>
      <c r="AA61" s="928"/>
      <c r="AB61" s="928"/>
      <c r="AC61" s="928"/>
      <c r="AD61" s="928"/>
      <c r="AE61" s="928"/>
      <c r="AF61" s="928"/>
      <c r="AG61" s="928"/>
    </row>
    <row r="62" spans="2:33" s="360" customFormat="1" ht="25.5" customHeight="1" x14ac:dyDescent="0.2">
      <c r="B62" s="598" t="s">
        <v>1043</v>
      </c>
      <c r="C62" s="867" t="e">
        <f>('جدول  2'!#REF!/('جدول  2'!#REF!+'جدول  2'!#REF!+'جدول  2'!#REF!))*100</f>
        <v>#REF!</v>
      </c>
      <c r="D62" s="867" t="e">
        <f>('جدول  2'!#REF!/('جدول  2'!#REF!+'جدول  2'!#REF!+'جدول  2'!#REF!))*100</f>
        <v>#REF!</v>
      </c>
      <c r="E62" s="867" t="e">
        <f>('جدول  2'!#REF!/('جدول  2'!#REF!+'جدول  2'!#REF!+'جدول  2'!#REF!))*100</f>
        <v>#REF!</v>
      </c>
      <c r="F62" s="867" t="e">
        <f>('جدول  2'!#REF!/('جدول  2'!#REF!+'جدول  2'!#REF!+'جدول  2'!#REF!))*100</f>
        <v>#REF!</v>
      </c>
      <c r="G62" s="867" t="e">
        <f>('جدول  2'!#REF!/('جدول  2'!#REF!+'جدول  2'!#REF!+'جدول  2'!#REF!))*100</f>
        <v>#REF!</v>
      </c>
      <c r="H62" s="867" t="e">
        <f>('جدول  2'!#REF!/('جدول  2'!#REF!+'جدول  2'!#REF!+'جدول  2'!#REF!))*100</f>
        <v>#REF!</v>
      </c>
      <c r="I62" s="867" t="e">
        <f>('جدول  2'!#REF!/('جدول  2'!#REF!+'جدول  2'!#REF!+'جدول  2'!#REF!))*100</f>
        <v>#REF!</v>
      </c>
      <c r="J62" s="867" t="e">
        <f>('جدول  2'!#REF!/('جدول  2'!#REF!+'جدول  2'!#REF!+'جدول  2'!#REF!))*100</f>
        <v>#REF!</v>
      </c>
      <c r="K62" s="867" t="e">
        <f>('جدول  2'!#REF!/('جدول  2'!#REF!+'جدول  2'!#REF!+'جدول  2'!#REF!))*100</f>
        <v>#REF!</v>
      </c>
      <c r="L62" s="867" t="e">
        <f>('جدول  2'!#REF!/('جدول  2'!#REF!+'جدول  2'!#REF!+'جدول  2'!#REF!))*100</f>
        <v>#REF!</v>
      </c>
      <c r="M62" s="868"/>
      <c r="N62" s="869" t="e">
        <f>('جدول  2'!#REF!/('جدول  2'!#REF!+'جدول  2'!#REF!+'جدول  2'!#REF!))*100</f>
        <v>#REF!</v>
      </c>
      <c r="O62" s="868" t="e">
        <f>('جدول  2'!#REF!/('جدول  2'!#REF!+'جدول  2'!#REF!+'جدول  2'!#REF!))*100</f>
        <v>#REF!</v>
      </c>
      <c r="P62" s="868" t="e">
        <f>('جدول  2'!#REF!/('جدول  2'!#REF!+'جدول  2'!#REF!+'جدول  2'!#REF!))*100</f>
        <v>#REF!</v>
      </c>
      <c r="Q62" s="868">
        <f>('جدول  2'!C24/('جدول  2'!C21+'جدول  2'!C25+'جدول  2'!C24))*100</f>
        <v>99.336688307377827</v>
      </c>
      <c r="R62" s="868">
        <f>('جدول  2'!D24/('جدول  2'!D21+'جدول  2'!D25+'جدول  2'!D24))*100</f>
        <v>99.194719195973164</v>
      </c>
      <c r="S62" s="868">
        <f>('جدول  2'!E24/('جدول  2'!E21+'جدول  2'!E25+'جدول  2'!E24))*100</f>
        <v>98.751386318493729</v>
      </c>
      <c r="T62" s="929">
        <f>('جدول  2'!F24/('جدول  2'!F21+'جدول  2'!F25+'جدول  2'!F24))*100</f>
        <v>99.026799155931656</v>
      </c>
      <c r="U62" s="929">
        <f>('جدول  2'!G24/('جدول  2'!G21+'جدول  2'!G25+'جدول  2'!G24))*100</f>
        <v>99.336963019617741</v>
      </c>
      <c r="V62" s="929">
        <f>('جدول  2'!H24/('جدول  2'!H21+'جدول  2'!H25+'جدول  2'!H24))*100</f>
        <v>99.168957406942752</v>
      </c>
      <c r="W62" s="599" t="s">
        <v>1044</v>
      </c>
      <c r="X62" s="928"/>
      <c r="Y62" s="928"/>
      <c r="Z62" s="928"/>
      <c r="AA62" s="928"/>
      <c r="AB62" s="928"/>
      <c r="AC62" s="928"/>
      <c r="AD62" s="928"/>
      <c r="AE62" s="928"/>
      <c r="AF62" s="928"/>
      <c r="AG62" s="928"/>
    </row>
    <row r="63" spans="2:33" s="360" customFormat="1" ht="24.75" customHeight="1" thickBot="1" x14ac:dyDescent="0.25">
      <c r="B63" s="571"/>
      <c r="C63" s="904"/>
      <c r="D63" s="904"/>
      <c r="E63" s="904"/>
      <c r="F63" s="904"/>
      <c r="G63" s="904"/>
      <c r="H63" s="904"/>
      <c r="I63" s="904"/>
      <c r="J63" s="904"/>
      <c r="K63" s="904"/>
      <c r="L63" s="905"/>
      <c r="M63" s="905"/>
      <c r="N63" s="906"/>
      <c r="O63" s="905"/>
      <c r="P63" s="937"/>
      <c r="Q63" s="905"/>
      <c r="R63" s="905"/>
      <c r="S63" s="905"/>
      <c r="T63" s="937"/>
      <c r="U63" s="937"/>
      <c r="V63" s="937"/>
      <c r="W63" s="930"/>
      <c r="X63" s="928"/>
      <c r="Y63" s="928"/>
      <c r="Z63" s="928"/>
      <c r="AA63" s="928"/>
      <c r="AB63" s="928"/>
      <c r="AC63" s="928"/>
      <c r="AD63" s="928"/>
      <c r="AE63" s="928"/>
      <c r="AF63" s="928"/>
      <c r="AG63" s="928"/>
    </row>
    <row r="64" spans="2:33" s="254" customFormat="1" ht="9" customHeight="1" thickTop="1" x14ac:dyDescent="0.7">
      <c r="C64" s="328"/>
      <c r="D64" s="328"/>
      <c r="E64" s="328"/>
      <c r="F64" s="328"/>
      <c r="G64" s="328"/>
      <c r="H64" s="328"/>
      <c r="I64" s="328"/>
      <c r="J64" s="328"/>
      <c r="K64" s="328"/>
      <c r="L64" s="328"/>
      <c r="M64" s="328"/>
      <c r="N64" s="391"/>
      <c r="O64" s="328"/>
      <c r="P64" s="328"/>
      <c r="Q64" s="328"/>
      <c r="R64" s="328"/>
      <c r="S64" s="328"/>
      <c r="T64" s="328"/>
      <c r="U64" s="328"/>
      <c r="V64" s="328"/>
      <c r="X64" s="388"/>
      <c r="Y64" s="388"/>
      <c r="Z64" s="388"/>
      <c r="AA64" s="388"/>
      <c r="AB64" s="388"/>
      <c r="AC64" s="388"/>
      <c r="AD64" s="388"/>
      <c r="AE64" s="388"/>
      <c r="AF64" s="388"/>
      <c r="AG64" s="388"/>
    </row>
    <row r="65" spans="2:28" s="186" customFormat="1" ht="23.25" x14ac:dyDescent="0.5">
      <c r="B65" s="186" t="s">
        <v>1529</v>
      </c>
      <c r="C65" s="114"/>
      <c r="D65" s="114"/>
      <c r="E65" s="114"/>
      <c r="F65" s="114"/>
      <c r="G65" s="114"/>
      <c r="H65" s="114"/>
      <c r="I65" s="114"/>
      <c r="J65" s="114"/>
      <c r="K65" s="114"/>
      <c r="L65" s="114"/>
      <c r="M65" s="114"/>
      <c r="N65" s="404"/>
      <c r="O65" s="114"/>
      <c r="P65" s="114"/>
      <c r="Q65" s="114"/>
      <c r="R65" s="114"/>
      <c r="S65" s="114"/>
      <c r="T65" s="114"/>
      <c r="U65" s="114"/>
      <c r="V65" s="114"/>
      <c r="W65" s="186" t="s">
        <v>1530</v>
      </c>
      <c r="Y65" s="405"/>
    </row>
    <row r="66" spans="2:28" s="186" customFormat="1" ht="39.75" hidden="1" customHeight="1" x14ac:dyDescent="0.5">
      <c r="B66" s="1757" t="s">
        <v>1607</v>
      </c>
      <c r="C66" s="1758"/>
      <c r="D66" s="1758"/>
      <c r="E66" s="1758"/>
      <c r="F66" s="1758"/>
      <c r="G66" s="1758"/>
      <c r="H66" s="1758"/>
      <c r="I66" s="1758"/>
      <c r="J66" s="1758"/>
      <c r="K66" s="1758"/>
      <c r="L66" s="1759" t="s">
        <v>1606</v>
      </c>
      <c r="M66" s="1759"/>
      <c r="N66" s="1759"/>
      <c r="O66" s="1759"/>
      <c r="P66" s="1759"/>
      <c r="Q66" s="1759"/>
      <c r="R66" s="1759"/>
      <c r="S66" s="1759"/>
      <c r="T66" s="1759"/>
      <c r="U66" s="1759"/>
      <c r="V66" s="1759"/>
      <c r="W66" s="1760"/>
      <c r="X66" s="406"/>
      <c r="Y66" s="406"/>
      <c r="Z66" s="406"/>
      <c r="AA66" s="406"/>
      <c r="AB66" s="406"/>
    </row>
    <row r="67" spans="2:28" s="50" customFormat="1" ht="23.25" x14ac:dyDescent="0.5">
      <c r="B67" s="143" t="s">
        <v>1437</v>
      </c>
      <c r="C67" s="114"/>
      <c r="D67" s="114"/>
      <c r="E67" s="114"/>
      <c r="F67" s="114"/>
      <c r="G67" s="114"/>
      <c r="H67" s="114"/>
      <c r="I67" s="114"/>
      <c r="J67" s="114"/>
      <c r="K67" s="114"/>
      <c r="L67" s="114"/>
      <c r="M67" s="114"/>
      <c r="N67" s="404"/>
      <c r="O67" s="114"/>
      <c r="P67" s="114"/>
      <c r="Q67" s="114"/>
      <c r="R67" s="114"/>
      <c r="S67" s="114"/>
      <c r="T67" s="114"/>
      <c r="U67" s="407"/>
      <c r="V67" s="407"/>
      <c r="W67" s="50" t="s">
        <v>1438</v>
      </c>
    </row>
    <row r="68" spans="2:28" s="254" customFormat="1" ht="30.75" x14ac:dyDescent="0.7">
      <c r="B68" s="254" t="s">
        <v>261</v>
      </c>
      <c r="C68" s="328" t="e">
        <f t="shared" ref="C68:V68" si="10">+C15+C19-C28-C32</f>
        <v>#REF!</v>
      </c>
      <c r="D68" s="328" t="e">
        <f t="shared" si="10"/>
        <v>#REF!</v>
      </c>
      <c r="E68" s="328" t="e">
        <f t="shared" si="10"/>
        <v>#REF!</v>
      </c>
      <c r="F68" s="328" t="e">
        <f t="shared" si="10"/>
        <v>#REF!</v>
      </c>
      <c r="G68" s="328" t="e">
        <f t="shared" si="10"/>
        <v>#REF!</v>
      </c>
      <c r="H68" s="328" t="e">
        <f t="shared" si="10"/>
        <v>#REF!</v>
      </c>
      <c r="I68" s="328" t="e">
        <f t="shared" si="10"/>
        <v>#REF!</v>
      </c>
      <c r="J68" s="328" t="e">
        <f t="shared" si="10"/>
        <v>#REF!</v>
      </c>
      <c r="K68" s="328" t="e">
        <f t="shared" si="10"/>
        <v>#REF!</v>
      </c>
      <c r="L68" s="328" t="e">
        <f t="shared" si="10"/>
        <v>#REF!</v>
      </c>
      <c r="M68" s="328">
        <f t="shared" si="10"/>
        <v>0</v>
      </c>
      <c r="N68" s="391" t="e">
        <f t="shared" si="10"/>
        <v>#REF!</v>
      </c>
      <c r="O68" s="328" t="e">
        <f t="shared" si="10"/>
        <v>#REF!</v>
      </c>
      <c r="P68" s="328" t="e">
        <f t="shared" si="10"/>
        <v>#REF!</v>
      </c>
      <c r="Q68" s="328" t="e">
        <f t="shared" si="10"/>
        <v>#REF!</v>
      </c>
      <c r="R68" s="328" t="e">
        <f t="shared" si="10"/>
        <v>#REF!</v>
      </c>
      <c r="S68" s="328" t="e">
        <f t="shared" si="10"/>
        <v>#REF!</v>
      </c>
      <c r="T68" s="328" t="e">
        <f t="shared" si="10"/>
        <v>#REF!</v>
      </c>
      <c r="U68" s="328" t="e">
        <f t="shared" si="10"/>
        <v>#REF!</v>
      </c>
      <c r="V68" s="328" t="e">
        <f t="shared" si="10"/>
        <v>#REF!</v>
      </c>
      <c r="W68" s="254" t="s">
        <v>288</v>
      </c>
    </row>
    <row r="69" spans="2:28" s="254" customFormat="1" ht="30.75" x14ac:dyDescent="0.7">
      <c r="C69" s="328"/>
      <c r="D69" s="328"/>
      <c r="E69" s="328"/>
      <c r="F69" s="328"/>
      <c r="G69" s="328"/>
      <c r="H69" s="328"/>
      <c r="I69" s="328"/>
      <c r="J69" s="328"/>
      <c r="K69" s="328"/>
      <c r="L69" s="328"/>
      <c r="M69" s="328"/>
      <c r="N69" s="391"/>
      <c r="O69" s="328"/>
      <c r="P69" s="395"/>
      <c r="Q69" s="328"/>
      <c r="R69" s="328"/>
      <c r="S69" s="328"/>
      <c r="T69" s="395"/>
      <c r="U69" s="328"/>
      <c r="V69" s="328"/>
    </row>
    <row r="70" spans="2:28" s="254" customFormat="1" ht="30.75" x14ac:dyDescent="0.7">
      <c r="C70" s="328"/>
      <c r="D70" s="328"/>
      <c r="E70" s="328"/>
      <c r="F70" s="328"/>
      <c r="G70" s="328"/>
      <c r="H70" s="328"/>
      <c r="I70" s="328"/>
      <c r="J70" s="328"/>
      <c r="K70" s="328"/>
      <c r="L70" s="328"/>
      <c r="M70" s="328"/>
      <c r="N70" s="391"/>
      <c r="O70" s="328"/>
      <c r="P70" s="395"/>
      <c r="Q70" s="395"/>
      <c r="R70" s="395"/>
      <c r="S70" s="395"/>
      <c r="T70" s="328"/>
      <c r="U70" s="395"/>
      <c r="V70" s="395"/>
    </row>
    <row r="71" spans="2:28" s="254" customFormat="1" ht="30.75" x14ac:dyDescent="0.7">
      <c r="C71" s="328"/>
      <c r="D71" s="328"/>
      <c r="E71" s="328"/>
      <c r="F71" s="328"/>
      <c r="G71" s="328"/>
      <c r="H71" s="328"/>
      <c r="I71" s="328"/>
      <c r="J71" s="328"/>
      <c r="K71" s="328"/>
      <c r="L71" s="328"/>
      <c r="M71" s="328"/>
      <c r="N71" s="391"/>
      <c r="O71" s="328"/>
      <c r="P71" s="328"/>
      <c r="Q71" s="328"/>
      <c r="R71" s="328"/>
      <c r="S71" s="328"/>
      <c r="T71" s="328"/>
      <c r="U71" s="328"/>
      <c r="V71" s="395"/>
    </row>
    <row r="72" spans="2:28" s="254" customFormat="1" ht="30.75" x14ac:dyDescent="0.7">
      <c r="C72" s="328"/>
      <c r="D72" s="328"/>
      <c r="E72" s="328"/>
      <c r="F72" s="328"/>
      <c r="G72" s="328"/>
      <c r="H72" s="328"/>
      <c r="I72" s="328"/>
      <c r="J72" s="328"/>
      <c r="K72" s="328"/>
      <c r="L72" s="328"/>
      <c r="M72" s="328"/>
      <c r="N72" s="391"/>
      <c r="O72" s="328"/>
      <c r="P72" s="328"/>
      <c r="Q72" s="328"/>
      <c r="R72" s="328"/>
      <c r="S72" s="328"/>
      <c r="T72" s="328"/>
      <c r="U72" s="328"/>
      <c r="V72" s="395"/>
    </row>
    <row r="73" spans="2:28" s="254" customFormat="1" ht="30.75" x14ac:dyDescent="0.7">
      <c r="C73" s="328"/>
      <c r="D73" s="328"/>
      <c r="E73" s="328"/>
      <c r="F73" s="328"/>
      <c r="G73" s="328"/>
      <c r="H73" s="328"/>
      <c r="I73" s="328"/>
      <c r="J73" s="328"/>
      <c r="K73" s="328"/>
      <c r="L73" s="328"/>
      <c r="M73" s="328"/>
      <c r="N73" s="391"/>
      <c r="O73" s="328"/>
      <c r="P73" s="328"/>
      <c r="Q73" s="328"/>
      <c r="R73" s="328"/>
      <c r="S73" s="328"/>
      <c r="T73" s="328"/>
      <c r="U73" s="328"/>
      <c r="V73" s="395"/>
    </row>
    <row r="74" spans="2:28" s="254" customFormat="1" ht="30.75" x14ac:dyDescent="0.7">
      <c r="C74" s="328"/>
      <c r="D74" s="328"/>
      <c r="E74" s="328"/>
      <c r="F74" s="328"/>
      <c r="G74" s="328"/>
      <c r="H74" s="328"/>
      <c r="I74" s="328"/>
      <c r="J74" s="328"/>
      <c r="K74" s="328"/>
      <c r="L74" s="328"/>
      <c r="M74" s="328"/>
      <c r="N74" s="391"/>
      <c r="O74" s="328"/>
      <c r="P74" s="328"/>
      <c r="Q74" s="328"/>
      <c r="R74" s="328"/>
      <c r="S74" s="328"/>
      <c r="T74" s="328"/>
      <c r="U74" s="328"/>
      <c r="V74" s="395"/>
    </row>
    <row r="75" spans="2:28" s="254" customFormat="1" ht="30.75" x14ac:dyDescent="0.7">
      <c r="C75" s="328"/>
      <c r="D75" s="328"/>
      <c r="E75" s="328"/>
      <c r="F75" s="328"/>
      <c r="G75" s="328"/>
      <c r="H75" s="328"/>
      <c r="I75" s="328"/>
      <c r="J75" s="328"/>
      <c r="K75" s="328"/>
      <c r="L75" s="328"/>
      <c r="M75" s="328"/>
      <c r="N75" s="391"/>
      <c r="O75" s="328"/>
      <c r="P75" s="328"/>
      <c r="Q75" s="328"/>
      <c r="R75" s="328"/>
      <c r="S75" s="328"/>
      <c r="T75" s="328"/>
      <c r="U75" s="328"/>
      <c r="V75" s="395"/>
    </row>
    <row r="76" spans="2:28" s="254" customFormat="1" ht="30.75" x14ac:dyDescent="0.7">
      <c r="C76" s="328"/>
      <c r="D76" s="328"/>
      <c r="E76" s="328"/>
      <c r="F76" s="328"/>
      <c r="G76" s="328"/>
      <c r="H76" s="328"/>
      <c r="I76" s="328"/>
      <c r="J76" s="328"/>
      <c r="K76" s="328"/>
      <c r="L76" s="328"/>
      <c r="M76" s="328"/>
      <c r="N76" s="391"/>
      <c r="O76" s="328"/>
      <c r="P76" s="328"/>
      <c r="Q76" s="328"/>
      <c r="R76" s="328"/>
      <c r="S76" s="328"/>
      <c r="T76" s="328"/>
      <c r="U76" s="328"/>
      <c r="V76" s="395"/>
    </row>
    <row r="77" spans="2:28" s="254" customFormat="1" ht="30.75" x14ac:dyDescent="0.7">
      <c r="C77" s="328"/>
      <c r="D77" s="328"/>
      <c r="E77" s="328"/>
      <c r="F77" s="328"/>
      <c r="G77" s="328"/>
      <c r="H77" s="328"/>
      <c r="I77" s="328"/>
      <c r="J77" s="328"/>
      <c r="K77" s="328"/>
      <c r="L77" s="328"/>
      <c r="M77" s="328"/>
      <c r="N77" s="391"/>
      <c r="O77" s="328"/>
      <c r="P77" s="328"/>
      <c r="Q77" s="328"/>
      <c r="R77" s="328"/>
      <c r="S77" s="328"/>
      <c r="T77" s="328"/>
      <c r="U77" s="328"/>
      <c r="V77" s="395"/>
    </row>
    <row r="78" spans="2:28" s="254" customFormat="1" ht="30.75" x14ac:dyDescent="0.7">
      <c r="C78" s="328"/>
      <c r="D78" s="328"/>
      <c r="E78" s="328"/>
      <c r="F78" s="328"/>
      <c r="G78" s="328"/>
      <c r="H78" s="328"/>
      <c r="I78" s="328"/>
      <c r="J78" s="328"/>
      <c r="K78" s="328"/>
      <c r="L78" s="328"/>
      <c r="M78" s="328"/>
      <c r="N78" s="391"/>
      <c r="O78" s="328"/>
      <c r="P78" s="328"/>
      <c r="Q78" s="328"/>
      <c r="R78" s="395"/>
      <c r="S78" s="328"/>
      <c r="T78" s="328"/>
      <c r="U78" s="328"/>
      <c r="V78" s="395"/>
    </row>
    <row r="79" spans="2:28" s="254" customFormat="1" ht="30.75" x14ac:dyDescent="0.7">
      <c r="C79" s="328"/>
      <c r="D79" s="328"/>
      <c r="E79" s="328"/>
      <c r="F79" s="328"/>
      <c r="G79" s="328"/>
      <c r="H79" s="328"/>
      <c r="I79" s="328"/>
      <c r="J79" s="328"/>
      <c r="K79" s="328"/>
      <c r="L79" s="328"/>
      <c r="M79" s="328"/>
      <c r="N79" s="391"/>
      <c r="O79" s="328"/>
      <c r="P79" s="328"/>
      <c r="Q79" s="328"/>
      <c r="R79" s="328"/>
      <c r="S79" s="328"/>
      <c r="T79" s="328"/>
      <c r="U79" s="328"/>
      <c r="V79" s="395"/>
    </row>
    <row r="80" spans="2:28" s="254" customFormat="1" ht="30.75" x14ac:dyDescent="0.7">
      <c r="C80" s="328"/>
      <c r="D80" s="328"/>
      <c r="E80" s="328"/>
      <c r="F80" s="328"/>
      <c r="G80" s="328"/>
      <c r="H80" s="328"/>
      <c r="I80" s="328"/>
      <c r="J80" s="328"/>
      <c r="K80" s="328"/>
      <c r="L80" s="328"/>
      <c r="M80" s="328"/>
      <c r="N80" s="391"/>
      <c r="O80" s="328"/>
      <c r="P80" s="328"/>
      <c r="Q80" s="328"/>
      <c r="R80" s="328"/>
      <c r="S80" s="328"/>
      <c r="T80" s="395"/>
      <c r="U80" s="328"/>
      <c r="V80" s="395"/>
    </row>
    <row r="81" spans="3:22" s="254" customFormat="1" ht="30.75" x14ac:dyDescent="0.7">
      <c r="C81" s="328"/>
      <c r="D81" s="328"/>
      <c r="E81" s="328"/>
      <c r="F81" s="328"/>
      <c r="G81" s="328"/>
      <c r="H81" s="328"/>
      <c r="I81" s="328"/>
      <c r="J81" s="328"/>
      <c r="K81" s="328"/>
      <c r="L81" s="328"/>
      <c r="M81" s="328"/>
      <c r="N81" s="391"/>
      <c r="O81" s="328"/>
      <c r="P81" s="328"/>
      <c r="Q81" s="395"/>
      <c r="R81" s="328"/>
      <c r="S81" s="328"/>
      <c r="T81" s="395"/>
      <c r="U81" s="328"/>
      <c r="V81" s="395"/>
    </row>
    <row r="82" spans="3:22" s="254" customFormat="1" ht="30.75" x14ac:dyDescent="0.7">
      <c r="N82" s="389"/>
      <c r="V82" s="395"/>
    </row>
    <row r="83" spans="3:22" ht="30.75" x14ac:dyDescent="0.7">
      <c r="V83" s="395"/>
    </row>
    <row r="84" spans="3:22" ht="30.75" x14ac:dyDescent="0.7">
      <c r="V84" s="395"/>
    </row>
    <row r="85" spans="3:22" ht="30.75" x14ac:dyDescent="0.7">
      <c r="V85" s="395"/>
    </row>
    <row r="86" spans="3:22" ht="30.75" x14ac:dyDescent="0.7">
      <c r="V86" s="395"/>
    </row>
    <row r="87" spans="3:22" ht="30.75" x14ac:dyDescent="0.7">
      <c r="V87" s="395"/>
    </row>
    <row r="88" spans="3:22" ht="30.75" x14ac:dyDescent="0.7">
      <c r="V88" s="395"/>
    </row>
    <row r="89" spans="3:22" ht="30.75" x14ac:dyDescent="0.7">
      <c r="V89" s="395"/>
    </row>
    <row r="90" spans="3:22" ht="30.75" x14ac:dyDescent="0.7">
      <c r="V90" s="395"/>
    </row>
    <row r="91" spans="3:22" ht="30.75" x14ac:dyDescent="0.7">
      <c r="V91" s="395"/>
    </row>
    <row r="92" spans="3:22" ht="30.75" x14ac:dyDescent="0.7">
      <c r="V92" s="395"/>
    </row>
    <row r="93" spans="3:22" ht="30.75" x14ac:dyDescent="0.7">
      <c r="V93" s="395"/>
    </row>
    <row r="94" spans="3:22" ht="30.75" x14ac:dyDescent="0.7">
      <c r="V94" s="395"/>
    </row>
    <row r="95" spans="3:22" ht="30.75" x14ac:dyDescent="0.7">
      <c r="V95" s="395"/>
    </row>
    <row r="96" spans="3:22" ht="30.75" x14ac:dyDescent="0.7">
      <c r="V96" s="395"/>
    </row>
    <row r="97" spans="22:22" ht="30.75" x14ac:dyDescent="0.7">
      <c r="V97" s="395"/>
    </row>
    <row r="98" spans="22:22" ht="30.75" x14ac:dyDescent="0.7">
      <c r="V98" s="395"/>
    </row>
    <row r="99" spans="22:22" ht="30.75" x14ac:dyDescent="0.7">
      <c r="V99" s="395"/>
    </row>
    <row r="100" spans="22:22" ht="30.75" x14ac:dyDescent="0.7">
      <c r="V100" s="395"/>
    </row>
    <row r="101" spans="22:22" ht="30.75" x14ac:dyDescent="0.7">
      <c r="V101" s="395"/>
    </row>
    <row r="102" spans="22:22" ht="30.75" x14ac:dyDescent="0.7">
      <c r="V102" s="395"/>
    </row>
    <row r="103" spans="22:22" ht="30.75" x14ac:dyDescent="0.7">
      <c r="V103" s="395"/>
    </row>
    <row r="104" spans="22:22" ht="30.75" x14ac:dyDescent="0.7">
      <c r="V104" s="395"/>
    </row>
    <row r="105" spans="22:22" ht="30.75" x14ac:dyDescent="0.7">
      <c r="V105" s="395"/>
    </row>
    <row r="106" spans="22:22" ht="30.75" x14ac:dyDescent="0.7">
      <c r="V106" s="395"/>
    </row>
    <row r="107" spans="22:22" ht="30.75" x14ac:dyDescent="0.7">
      <c r="V107" s="395"/>
    </row>
    <row r="108" spans="22:22" ht="30.75" x14ac:dyDescent="0.7">
      <c r="V108" s="395"/>
    </row>
    <row r="109" spans="22:22" ht="30.75" x14ac:dyDescent="0.7">
      <c r="V109" s="395"/>
    </row>
    <row r="110" spans="22:22" ht="30.75" x14ac:dyDescent="0.7">
      <c r="V110" s="395"/>
    </row>
    <row r="111" spans="22:22" ht="30.75" x14ac:dyDescent="0.7">
      <c r="V111" s="395"/>
    </row>
    <row r="112" spans="22:22" ht="30.75" x14ac:dyDescent="0.7">
      <c r="V112" s="395"/>
    </row>
    <row r="113" spans="22:22" ht="30.75" x14ac:dyDescent="0.7">
      <c r="V113" s="395"/>
    </row>
    <row r="114" spans="22:22" ht="30.75" x14ac:dyDescent="0.7">
      <c r="V114" s="395"/>
    </row>
    <row r="115" spans="22:22" ht="30.75" x14ac:dyDescent="0.7">
      <c r="V115" s="395"/>
    </row>
    <row r="116" spans="22:22" ht="30.75" x14ac:dyDescent="0.7">
      <c r="V116" s="395"/>
    </row>
    <row r="117" spans="22:22" ht="30.75" x14ac:dyDescent="0.7">
      <c r="V117" s="395"/>
    </row>
    <row r="118" spans="22:22" ht="30.75" x14ac:dyDescent="0.7">
      <c r="V118" s="395"/>
    </row>
    <row r="119" spans="22:22" ht="30.75" x14ac:dyDescent="0.7">
      <c r="V119" s="395"/>
    </row>
    <row r="120" spans="22:22" ht="30.75" x14ac:dyDescent="0.7">
      <c r="V120" s="395"/>
    </row>
    <row r="121" spans="22:22" ht="30.75" x14ac:dyDescent="0.7">
      <c r="V121" s="395"/>
    </row>
    <row r="122" spans="22:22" ht="30.75" x14ac:dyDescent="0.7">
      <c r="V122" s="395"/>
    </row>
    <row r="123" spans="22:22" ht="30.75" x14ac:dyDescent="0.7">
      <c r="V123" s="395"/>
    </row>
    <row r="124" spans="22:22" ht="30.75" x14ac:dyDescent="0.7">
      <c r="V124" s="395"/>
    </row>
    <row r="125" spans="22:22" ht="30.75" x14ac:dyDescent="0.7">
      <c r="V125" s="395"/>
    </row>
    <row r="126" spans="22:22" ht="30.75" x14ac:dyDescent="0.7">
      <c r="V126" s="395"/>
    </row>
    <row r="127" spans="22:22" ht="30.75" x14ac:dyDescent="0.7">
      <c r="V127" s="395"/>
    </row>
    <row r="128" spans="22:22" ht="30.75" x14ac:dyDescent="0.7">
      <c r="V128" s="395"/>
    </row>
    <row r="129" spans="22:22" ht="30.75" x14ac:dyDescent="0.7">
      <c r="V129" s="395"/>
    </row>
    <row r="130" spans="22:22" ht="30.75" x14ac:dyDescent="0.7">
      <c r="V130" s="395"/>
    </row>
    <row r="131" spans="22:22" ht="30.75" x14ac:dyDescent="0.7">
      <c r="V131" s="395"/>
    </row>
    <row r="132" spans="22:22" ht="30.75" x14ac:dyDescent="0.7">
      <c r="V132" s="395"/>
    </row>
    <row r="133" spans="22:22" ht="30.75" x14ac:dyDescent="0.7">
      <c r="V133" s="395"/>
    </row>
    <row r="134" spans="22:22" ht="30.75" x14ac:dyDescent="0.7">
      <c r="V134" s="395"/>
    </row>
    <row r="135" spans="22:22" ht="30.75" x14ac:dyDescent="0.7">
      <c r="V135" s="395"/>
    </row>
    <row r="136" spans="22:22" ht="30.75" x14ac:dyDescent="0.7">
      <c r="V136" s="395"/>
    </row>
    <row r="137" spans="22:22" ht="30.75" x14ac:dyDescent="0.7">
      <c r="V137" s="395"/>
    </row>
    <row r="138" spans="22:22" ht="30.75" x14ac:dyDescent="0.7">
      <c r="V138" s="395"/>
    </row>
    <row r="139" spans="22:22" ht="30.75" x14ac:dyDescent="0.7">
      <c r="V139" s="395"/>
    </row>
    <row r="140" spans="22:22" ht="30.75" x14ac:dyDescent="0.7">
      <c r="V140" s="395"/>
    </row>
    <row r="141" spans="22:22" ht="30.75" x14ac:dyDescent="0.7">
      <c r="V141" s="395"/>
    </row>
    <row r="142" spans="22:22" ht="30.75" x14ac:dyDescent="0.7">
      <c r="V142" s="395"/>
    </row>
    <row r="143" spans="22:22" ht="30.75" x14ac:dyDescent="0.7">
      <c r="V143" s="395"/>
    </row>
    <row r="144" spans="22:22" ht="30.75" x14ac:dyDescent="0.7">
      <c r="V144" s="395"/>
    </row>
    <row r="145" spans="22:22" ht="30.75" x14ac:dyDescent="0.7">
      <c r="V145" s="395"/>
    </row>
    <row r="146" spans="22:22" ht="30.75" x14ac:dyDescent="0.7">
      <c r="V146" s="395"/>
    </row>
    <row r="147" spans="22:22" ht="30.75" x14ac:dyDescent="0.7">
      <c r="V147" s="395"/>
    </row>
    <row r="148" spans="22:22" ht="30.75" x14ac:dyDescent="0.7">
      <c r="V148" s="395"/>
    </row>
    <row r="149" spans="22:22" ht="30.75" x14ac:dyDescent="0.7">
      <c r="V149" s="395"/>
    </row>
    <row r="150" spans="22:22" ht="30.75" x14ac:dyDescent="0.7">
      <c r="V150" s="395"/>
    </row>
    <row r="151" spans="22:22" ht="30.75" x14ac:dyDescent="0.7">
      <c r="V151" s="395"/>
    </row>
    <row r="152" spans="22:22" ht="30.75" x14ac:dyDescent="0.7">
      <c r="V152" s="395"/>
    </row>
    <row r="153" spans="22:22" ht="30.75" x14ac:dyDescent="0.7">
      <c r="V153" s="395"/>
    </row>
    <row r="154" spans="22:22" ht="30.75" x14ac:dyDescent="0.7">
      <c r="V154" s="395"/>
    </row>
    <row r="155" spans="22:22" ht="30.75" x14ac:dyDescent="0.7">
      <c r="V155" s="395"/>
    </row>
    <row r="156" spans="22:22" ht="30.75" x14ac:dyDescent="0.7">
      <c r="V156" s="395"/>
    </row>
    <row r="157" spans="22:22" ht="30.75" x14ac:dyDescent="0.7">
      <c r="V157" s="395"/>
    </row>
    <row r="158" spans="22:22" ht="30.75" x14ac:dyDescent="0.7">
      <c r="V158" s="395"/>
    </row>
    <row r="159" spans="22:22" ht="30.75" x14ac:dyDescent="0.7">
      <c r="V159" s="395"/>
    </row>
    <row r="160" spans="22:22" ht="30.75" x14ac:dyDescent="0.7">
      <c r="V160" s="395"/>
    </row>
    <row r="161" spans="22:22" ht="30.75" x14ac:dyDescent="0.7">
      <c r="V161" s="395"/>
    </row>
    <row r="162" spans="22:22" ht="30.75" x14ac:dyDescent="0.7">
      <c r="V162" s="395"/>
    </row>
    <row r="163" spans="22:22" ht="30.75" x14ac:dyDescent="0.7">
      <c r="V163" s="395"/>
    </row>
    <row r="164" spans="22:22" ht="30.75" x14ac:dyDescent="0.7">
      <c r="V164" s="395"/>
    </row>
    <row r="165" spans="22:22" ht="30.75" x14ac:dyDescent="0.7">
      <c r="V165" s="395"/>
    </row>
    <row r="166" spans="22:22" ht="30.75" x14ac:dyDescent="0.7">
      <c r="V166" s="395"/>
    </row>
    <row r="167" spans="22:22" ht="30.75" x14ac:dyDescent="0.7">
      <c r="V167" s="395"/>
    </row>
    <row r="168" spans="22:22" ht="30.75" x14ac:dyDescent="0.7">
      <c r="V168" s="395"/>
    </row>
    <row r="169" spans="22:22" ht="30.75" x14ac:dyDescent="0.7">
      <c r="V169" s="395"/>
    </row>
    <row r="170" spans="22:22" ht="30.75" x14ac:dyDescent="0.7">
      <c r="V170" s="395"/>
    </row>
    <row r="171" spans="22:22" ht="30.75" x14ac:dyDescent="0.7">
      <c r="V171" s="395"/>
    </row>
    <row r="172" spans="22:22" ht="30.75" x14ac:dyDescent="0.7">
      <c r="V172" s="395"/>
    </row>
    <row r="173" spans="22:22" ht="30.75" x14ac:dyDescent="0.7">
      <c r="V173" s="395"/>
    </row>
    <row r="174" spans="22:22" ht="30.75" x14ac:dyDescent="0.7">
      <c r="V174" s="395"/>
    </row>
    <row r="175" spans="22:22" ht="30.75" x14ac:dyDescent="0.7">
      <c r="V175" s="395"/>
    </row>
    <row r="176" spans="22:22" ht="30.75" x14ac:dyDescent="0.7">
      <c r="V176" s="395"/>
    </row>
    <row r="177" spans="22:22" ht="30.75" x14ac:dyDescent="0.7">
      <c r="V177" s="395"/>
    </row>
    <row r="178" spans="22:22" ht="30.75" x14ac:dyDescent="0.7">
      <c r="V178" s="395"/>
    </row>
    <row r="179" spans="22:22" ht="30.75" x14ac:dyDescent="0.7">
      <c r="V179" s="395"/>
    </row>
    <row r="180" spans="22:22" ht="30.75" x14ac:dyDescent="0.7">
      <c r="V180" s="395"/>
    </row>
    <row r="181" spans="22:22" ht="30.75" x14ac:dyDescent="0.7">
      <c r="V181" s="395"/>
    </row>
    <row r="182" spans="22:22" ht="30.75" x14ac:dyDescent="0.7">
      <c r="V182" s="395"/>
    </row>
    <row r="183" spans="22:22" ht="30.75" x14ac:dyDescent="0.7">
      <c r="V183" s="395"/>
    </row>
    <row r="184" spans="22:22" ht="30.75" x14ac:dyDescent="0.7">
      <c r="V184" s="395"/>
    </row>
    <row r="185" spans="22:22" ht="30.75" x14ac:dyDescent="0.7">
      <c r="V185" s="395"/>
    </row>
    <row r="186" spans="22:22" ht="30.75" x14ac:dyDescent="0.7">
      <c r="V186" s="395"/>
    </row>
    <row r="187" spans="22:22" ht="30.75" x14ac:dyDescent="0.7">
      <c r="V187" s="395"/>
    </row>
    <row r="188" spans="22:22" ht="30.75" x14ac:dyDescent="0.7">
      <c r="V188" s="395"/>
    </row>
    <row r="189" spans="22:22" ht="30.75" x14ac:dyDescent="0.7">
      <c r="V189" s="395"/>
    </row>
    <row r="190" spans="22:22" ht="30.75" x14ac:dyDescent="0.7">
      <c r="V190" s="395"/>
    </row>
    <row r="191" spans="22:22" ht="30.75" x14ac:dyDescent="0.7">
      <c r="V191" s="395"/>
    </row>
    <row r="192" spans="22:22" ht="30.75" x14ac:dyDescent="0.7">
      <c r="V192" s="395"/>
    </row>
    <row r="193" spans="22:22" ht="30.75" x14ac:dyDescent="0.7">
      <c r="V193" s="395"/>
    </row>
    <row r="194" spans="22:22" ht="30.75" x14ac:dyDescent="0.7">
      <c r="V194" s="395"/>
    </row>
    <row r="195" spans="22:22" ht="30.75" x14ac:dyDescent="0.7">
      <c r="V195" s="395"/>
    </row>
    <row r="196" spans="22:22" ht="30.75" x14ac:dyDescent="0.7">
      <c r="V196" s="395"/>
    </row>
    <row r="197" spans="22:22" ht="30.75" x14ac:dyDescent="0.7">
      <c r="V197" s="395"/>
    </row>
    <row r="198" spans="22:22" ht="30.75" x14ac:dyDescent="0.7">
      <c r="V198" s="395"/>
    </row>
    <row r="199" spans="22:22" ht="30.75" x14ac:dyDescent="0.7">
      <c r="V199" s="395"/>
    </row>
    <row r="200" spans="22:22" ht="30.75" x14ac:dyDescent="0.7">
      <c r="V200" s="395"/>
    </row>
    <row r="201" spans="22:22" ht="30.75" x14ac:dyDescent="0.7">
      <c r="V201" s="395"/>
    </row>
    <row r="202" spans="22:22" ht="30.75" x14ac:dyDescent="0.7">
      <c r="V202" s="395"/>
    </row>
    <row r="203" spans="22:22" ht="30.75" x14ac:dyDescent="0.7">
      <c r="V203" s="395"/>
    </row>
    <row r="204" spans="22:22" ht="30.75" x14ac:dyDescent="0.7">
      <c r="V204" s="395"/>
    </row>
    <row r="205" spans="22:22" ht="30.75" x14ac:dyDescent="0.7">
      <c r="V205" s="395"/>
    </row>
    <row r="206" spans="22:22" ht="30.75" x14ac:dyDescent="0.7">
      <c r="V206" s="395"/>
    </row>
    <row r="207" spans="22:22" ht="30.75" x14ac:dyDescent="0.7">
      <c r="V207" s="395"/>
    </row>
    <row r="208" spans="22:22" ht="30.75" x14ac:dyDescent="0.7">
      <c r="V208" s="395"/>
    </row>
    <row r="209" spans="22:22" ht="30.75" x14ac:dyDescent="0.7">
      <c r="V209" s="395"/>
    </row>
    <row r="210" spans="22:22" ht="30.75" x14ac:dyDescent="0.7">
      <c r="V210" s="395"/>
    </row>
    <row r="211" spans="22:22" ht="30.75" x14ac:dyDescent="0.7">
      <c r="V211" s="395"/>
    </row>
    <row r="212" spans="22:22" ht="30.75" x14ac:dyDescent="0.7">
      <c r="V212" s="395"/>
    </row>
    <row r="213" spans="22:22" ht="30.75" x14ac:dyDescent="0.7">
      <c r="V213" s="395"/>
    </row>
    <row r="214" spans="22:22" ht="30.75" x14ac:dyDescent="0.7">
      <c r="V214" s="395"/>
    </row>
    <row r="215" spans="22:22" ht="30.75" x14ac:dyDescent="0.7">
      <c r="V215" s="395"/>
    </row>
    <row r="216" spans="22:22" ht="30.75" x14ac:dyDescent="0.7">
      <c r="V216" s="395"/>
    </row>
    <row r="217" spans="22:22" ht="30.75" x14ac:dyDescent="0.7">
      <c r="V217" s="395"/>
    </row>
    <row r="218" spans="22:22" ht="30.75" x14ac:dyDescent="0.7">
      <c r="V218" s="395"/>
    </row>
    <row r="219" spans="22:22" ht="30.75" x14ac:dyDescent="0.7">
      <c r="V219" s="395"/>
    </row>
    <row r="220" spans="22:22" ht="30.75" x14ac:dyDescent="0.7">
      <c r="V220" s="395"/>
    </row>
    <row r="221" spans="22:22" ht="30.75" x14ac:dyDescent="0.7">
      <c r="V221" s="395"/>
    </row>
    <row r="222" spans="22:22" ht="30.75" x14ac:dyDescent="0.7">
      <c r="V222" s="395"/>
    </row>
    <row r="223" spans="22:22" ht="30.75" x14ac:dyDescent="0.7">
      <c r="V223" s="395"/>
    </row>
    <row r="224" spans="22:22" ht="30.75" x14ac:dyDescent="0.7">
      <c r="V224" s="395"/>
    </row>
    <row r="225" spans="22:22" ht="30.75" x14ac:dyDescent="0.7">
      <c r="V225" s="395"/>
    </row>
    <row r="226" spans="22:22" ht="30.75" x14ac:dyDescent="0.7">
      <c r="V226" s="395"/>
    </row>
    <row r="227" spans="22:22" ht="30.75" x14ac:dyDescent="0.7">
      <c r="V227" s="395"/>
    </row>
    <row r="228" spans="22:22" ht="30.75" x14ac:dyDescent="0.7">
      <c r="V228" s="395"/>
    </row>
    <row r="229" spans="22:22" ht="30.75" x14ac:dyDescent="0.7">
      <c r="V229" s="395"/>
    </row>
    <row r="230" spans="22:22" ht="30.75" x14ac:dyDescent="0.7">
      <c r="V230" s="395"/>
    </row>
    <row r="231" spans="22:22" ht="30.75" x14ac:dyDescent="0.7">
      <c r="V231" s="395"/>
    </row>
    <row r="232" spans="22:22" ht="30.75" x14ac:dyDescent="0.7">
      <c r="V232" s="395"/>
    </row>
    <row r="233" spans="22:22" ht="30.75" x14ac:dyDescent="0.7">
      <c r="V233" s="395"/>
    </row>
    <row r="234" spans="22:22" ht="30.75" x14ac:dyDescent="0.7">
      <c r="V234" s="395"/>
    </row>
    <row r="235" spans="22:22" ht="30.75" x14ac:dyDescent="0.7">
      <c r="V235" s="395"/>
    </row>
    <row r="236" spans="22:22" ht="30.75" x14ac:dyDescent="0.7">
      <c r="V236" s="395"/>
    </row>
    <row r="237" spans="22:22" ht="30.75" x14ac:dyDescent="0.7">
      <c r="V237" s="395"/>
    </row>
    <row r="238" spans="22:22" ht="30.75" x14ac:dyDescent="0.7">
      <c r="V238" s="395"/>
    </row>
    <row r="239" spans="22:22" ht="30.75" x14ac:dyDescent="0.7">
      <c r="V239" s="395"/>
    </row>
    <row r="240" spans="22:22" ht="30.75" x14ac:dyDescent="0.7">
      <c r="V240" s="395"/>
    </row>
    <row r="241" spans="22:22" ht="30.75" x14ac:dyDescent="0.7">
      <c r="V241" s="395"/>
    </row>
    <row r="242" spans="22:22" ht="30.75" x14ac:dyDescent="0.7">
      <c r="V242" s="395"/>
    </row>
    <row r="243" spans="22:22" ht="30.75" x14ac:dyDescent="0.7">
      <c r="V243" s="395"/>
    </row>
    <row r="244" spans="22:22" ht="30.75" x14ac:dyDescent="0.7">
      <c r="V244" s="395"/>
    </row>
    <row r="245" spans="22:22" ht="30.75" x14ac:dyDescent="0.7">
      <c r="V245" s="395"/>
    </row>
    <row r="246" spans="22:22" ht="30.75" x14ac:dyDescent="0.7">
      <c r="V246" s="395"/>
    </row>
    <row r="247" spans="22:22" ht="30.75" x14ac:dyDescent="0.7">
      <c r="V247" s="395"/>
    </row>
    <row r="248" spans="22:22" ht="30.75" x14ac:dyDescent="0.7">
      <c r="V248" s="395"/>
    </row>
    <row r="249" spans="22:22" ht="30.75" x14ac:dyDescent="0.7">
      <c r="V249" s="395"/>
    </row>
    <row r="250" spans="22:22" ht="30.75" x14ac:dyDescent="0.7">
      <c r="V250" s="395"/>
    </row>
    <row r="251" spans="22:22" ht="30.75" x14ac:dyDescent="0.7">
      <c r="V251" s="395"/>
    </row>
    <row r="252" spans="22:22" ht="30.75" x14ac:dyDescent="0.7">
      <c r="V252" s="395"/>
    </row>
    <row r="253" spans="22:22" ht="30.75" x14ac:dyDescent="0.7">
      <c r="V253" s="395"/>
    </row>
    <row r="254" spans="22:22" ht="30.75" x14ac:dyDescent="0.7">
      <c r="V254" s="395"/>
    </row>
    <row r="255" spans="22:22" ht="30.75" x14ac:dyDescent="0.7">
      <c r="V255" s="395"/>
    </row>
    <row r="256" spans="22:22" ht="30.75" x14ac:dyDescent="0.7">
      <c r="V256" s="395"/>
    </row>
    <row r="257" spans="22:22" ht="30.75" x14ac:dyDescent="0.7">
      <c r="V257" s="395"/>
    </row>
    <row r="258" spans="22:22" ht="30.75" x14ac:dyDescent="0.7">
      <c r="V258" s="395"/>
    </row>
    <row r="259" spans="22:22" ht="30.75" x14ac:dyDescent="0.7">
      <c r="V259" s="395"/>
    </row>
    <row r="260" spans="22:22" ht="30.75" x14ac:dyDescent="0.7">
      <c r="V260" s="395"/>
    </row>
    <row r="261" spans="22:22" ht="30.75" x14ac:dyDescent="0.7">
      <c r="V261" s="395"/>
    </row>
    <row r="262" spans="22:22" ht="30.75" x14ac:dyDescent="0.7">
      <c r="V262" s="395"/>
    </row>
    <row r="263" spans="22:22" ht="30.75" x14ac:dyDescent="0.7">
      <c r="V263" s="395"/>
    </row>
    <row r="264" spans="22:22" ht="30.75" x14ac:dyDescent="0.7">
      <c r="V264" s="395"/>
    </row>
    <row r="265" spans="22:22" ht="30.75" x14ac:dyDescent="0.7">
      <c r="V265" s="395"/>
    </row>
    <row r="266" spans="22:22" ht="30.75" x14ac:dyDescent="0.7">
      <c r="V266" s="395"/>
    </row>
    <row r="267" spans="22:22" ht="30.75" x14ac:dyDescent="0.7">
      <c r="V267" s="395"/>
    </row>
    <row r="268" spans="22:22" ht="30.75" x14ac:dyDescent="0.7">
      <c r="V268" s="395"/>
    </row>
    <row r="269" spans="22:22" ht="30.75" x14ac:dyDescent="0.7">
      <c r="V269" s="395"/>
    </row>
    <row r="270" spans="22:22" ht="30.75" x14ac:dyDescent="0.7">
      <c r="V270" s="395"/>
    </row>
    <row r="271" spans="22:22" ht="30.75" x14ac:dyDescent="0.7">
      <c r="V271" s="395"/>
    </row>
    <row r="272" spans="22:22" ht="30.75" x14ac:dyDescent="0.7">
      <c r="V272" s="395"/>
    </row>
    <row r="273" spans="22:22" ht="30.75" x14ac:dyDescent="0.7">
      <c r="V273" s="395"/>
    </row>
    <row r="274" spans="22:22" ht="30.75" x14ac:dyDescent="0.7">
      <c r="V274" s="395"/>
    </row>
  </sheetData>
  <mergeCells count="24">
    <mergeCell ref="B66:K66"/>
    <mergeCell ref="L66:W66"/>
    <mergeCell ref="Q9:Q11"/>
    <mergeCell ref="R9:R11"/>
    <mergeCell ref="S9:S11"/>
    <mergeCell ref="T9:T11"/>
    <mergeCell ref="U9:U11"/>
    <mergeCell ref="W9:W11"/>
    <mergeCell ref="J9:J11"/>
    <mergeCell ref="K9:K11"/>
    <mergeCell ref="L9:L11"/>
    <mergeCell ref="N9:N11"/>
    <mergeCell ref="O9:O11"/>
    <mergeCell ref="P9:P11"/>
    <mergeCell ref="B3:W3"/>
    <mergeCell ref="B5:W5"/>
    <mergeCell ref="B9:B11"/>
    <mergeCell ref="C9:C11"/>
    <mergeCell ref="D9:D11"/>
    <mergeCell ref="E9:E11"/>
    <mergeCell ref="F9:F11"/>
    <mergeCell ref="G9:G11"/>
    <mergeCell ref="H9:H11"/>
    <mergeCell ref="I9:I11"/>
  </mergeCells>
  <printOptions horizontalCentered="1"/>
  <pageMargins left="0.19685039370078741" right="0.19685039370078741" top="0.59055118110236227" bottom="0.39370078740157483" header="0.51181102362204722" footer="0.51181102362204722"/>
  <pageSetup paperSize="9" scale="42" orientation="portrait" r:id="rId1"/>
  <headerFooter alignWithMargins="0">
    <oddFooter>&amp;C&amp;"Times New Roman,Regular"&amp;20- 9 -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1"/>
  <dimension ref="A1:AN180"/>
  <sheetViews>
    <sheetView rightToLeft="1" view="pageBreakPreview" zoomScale="50" zoomScaleNormal="50" zoomScaleSheetLayoutView="50" workbookViewId="0"/>
  </sheetViews>
  <sheetFormatPr defaultRowHeight="21.75" x14ac:dyDescent="0.5"/>
  <cols>
    <col min="1" max="1" width="6.5703125" style="47" customWidth="1"/>
    <col min="2" max="2" width="74.28515625" style="36" customWidth="1"/>
    <col min="3" max="20" width="16.28515625" style="47" customWidth="1"/>
    <col min="21" max="21" width="70.85546875" style="36" customWidth="1"/>
    <col min="22" max="22" width="17.140625" style="47" bestFit="1" customWidth="1"/>
    <col min="23" max="23" width="13.28515625" style="47" bestFit="1" customWidth="1"/>
    <col min="24" max="24" width="9.140625" style="47"/>
    <col min="25" max="28" width="9.140625" style="47" customWidth="1"/>
    <col min="29" max="29" width="12.42578125" style="47" customWidth="1"/>
    <col min="30" max="37" width="9.140625" style="47"/>
    <col min="38" max="38" width="11" style="47" bestFit="1" customWidth="1"/>
    <col min="39" max="39" width="9.140625" style="47"/>
    <col min="40" max="40" width="14.140625" style="47" customWidth="1"/>
    <col min="41" max="16384" width="9.140625" style="47"/>
  </cols>
  <sheetData>
    <row r="1" spans="1:40" s="5" customFormat="1" ht="19.5" customHeight="1" x14ac:dyDescent="0.65">
      <c r="B1" s="2"/>
      <c r="C1" s="2"/>
      <c r="D1" s="2"/>
      <c r="E1" s="2"/>
      <c r="F1" s="2"/>
      <c r="G1" s="2"/>
      <c r="H1" s="2"/>
      <c r="I1" s="2"/>
      <c r="J1" s="2"/>
      <c r="K1" s="2"/>
      <c r="L1" s="2"/>
      <c r="M1" s="2"/>
      <c r="N1" s="2"/>
      <c r="O1" s="2"/>
      <c r="P1" s="2"/>
      <c r="Q1" s="2"/>
      <c r="R1" s="2"/>
      <c r="S1" s="2"/>
      <c r="T1" s="2"/>
    </row>
    <row r="2" spans="1:40" s="5" customFormat="1" ht="19.5" customHeight="1" x14ac:dyDescent="0.65">
      <c r="B2" s="2"/>
      <c r="C2" s="2"/>
      <c r="D2" s="2"/>
      <c r="E2" s="2"/>
      <c r="F2" s="2"/>
      <c r="G2" s="2"/>
      <c r="H2" s="2"/>
      <c r="I2" s="2"/>
      <c r="J2" s="2"/>
      <c r="K2" s="2"/>
      <c r="L2" s="2"/>
      <c r="M2" s="2"/>
      <c r="N2" s="2"/>
      <c r="O2" s="2"/>
      <c r="P2" s="2"/>
      <c r="Q2" s="2"/>
      <c r="R2" s="2"/>
      <c r="S2" s="2"/>
      <c r="T2" s="2"/>
    </row>
    <row r="3" spans="1:40" s="5" customFormat="1" ht="19.5" customHeight="1" x14ac:dyDescent="0.65">
      <c r="B3" s="2"/>
      <c r="C3" s="2"/>
      <c r="D3" s="2"/>
      <c r="E3" s="2"/>
      <c r="F3" s="2"/>
      <c r="G3" s="2"/>
      <c r="H3" s="2"/>
      <c r="I3" s="2"/>
      <c r="J3" s="2"/>
      <c r="K3" s="2"/>
      <c r="L3" s="2"/>
      <c r="M3" s="2"/>
      <c r="N3" s="2"/>
      <c r="O3" s="2"/>
      <c r="P3" s="2"/>
      <c r="Q3" s="2"/>
      <c r="R3" s="2"/>
      <c r="S3" s="2"/>
      <c r="T3" s="2"/>
    </row>
    <row r="4" spans="1:40" s="1648" customFormat="1" ht="36.75" x14ac:dyDescent="0.85">
      <c r="B4" s="1749" t="s">
        <v>1782</v>
      </c>
      <c r="C4" s="1749"/>
      <c r="D4" s="1749"/>
      <c r="E4" s="1749"/>
      <c r="F4" s="1749"/>
      <c r="G4" s="1749"/>
      <c r="H4" s="1749"/>
      <c r="I4" s="1749"/>
      <c r="J4" s="1749"/>
      <c r="K4" s="1749"/>
      <c r="L4" s="1741" t="s">
        <v>1781</v>
      </c>
      <c r="M4" s="1741"/>
      <c r="N4" s="1741"/>
      <c r="O4" s="1741"/>
      <c r="P4" s="1741"/>
      <c r="Q4" s="1741"/>
      <c r="R4" s="1741"/>
      <c r="S4" s="1741"/>
      <c r="T4" s="1741"/>
      <c r="U4" s="1741"/>
      <c r="V4" s="462"/>
      <c r="W4" s="462"/>
      <c r="X4" s="462"/>
      <c r="Y4" s="462"/>
      <c r="Z4" s="462"/>
      <c r="AA4" s="462"/>
      <c r="AB4" s="462"/>
      <c r="AC4" s="462"/>
      <c r="AD4" s="462"/>
      <c r="AE4" s="462"/>
      <c r="AF4" s="462"/>
      <c r="AG4" s="462"/>
    </row>
    <row r="5" spans="1:40" s="75" customFormat="1" ht="19.5" customHeight="1" x14ac:dyDescent="0.65">
      <c r="B5" s="74"/>
      <c r="C5" s="74"/>
      <c r="D5" s="1499"/>
      <c r="E5" s="1499"/>
      <c r="F5" s="1499"/>
      <c r="G5" s="1499"/>
      <c r="H5" s="1499"/>
      <c r="I5" s="74"/>
      <c r="J5" s="74"/>
      <c r="K5" s="74"/>
      <c r="L5" s="74"/>
      <c r="M5" s="74"/>
      <c r="N5" s="74"/>
      <c r="O5" s="74"/>
      <c r="P5" s="74"/>
      <c r="Q5" s="74"/>
      <c r="R5" s="74"/>
      <c r="S5" s="74"/>
      <c r="T5" s="74"/>
      <c r="U5" s="74"/>
    </row>
    <row r="6" spans="1:40" s="75" customFormat="1" ht="19.5" customHeight="1" x14ac:dyDescent="0.65">
      <c r="B6" s="74"/>
      <c r="C6" s="1499"/>
      <c r="D6" s="1499"/>
      <c r="E6" s="1499"/>
      <c r="F6" s="1499"/>
      <c r="G6" s="1499"/>
      <c r="H6" s="1499"/>
      <c r="I6" s="74"/>
      <c r="J6" s="74"/>
      <c r="K6" s="74"/>
      <c r="L6" s="74"/>
      <c r="M6" s="74"/>
      <c r="N6" s="74"/>
      <c r="O6" s="74"/>
      <c r="P6" s="74"/>
      <c r="Q6" s="74"/>
      <c r="R6" s="74"/>
      <c r="S6" s="74"/>
      <c r="T6" s="74"/>
      <c r="U6" s="74"/>
    </row>
    <row r="7" spans="1:40" s="412" customFormat="1" ht="22.5" x14ac:dyDescent="0.5">
      <c r="B7" s="1655" t="s">
        <v>1718</v>
      </c>
      <c r="C7" s="466"/>
      <c r="D7" s="466"/>
      <c r="E7" s="466"/>
      <c r="F7" s="466"/>
      <c r="G7" s="466"/>
      <c r="H7" s="466"/>
      <c r="U7" s="225" t="s">
        <v>1722</v>
      </c>
    </row>
    <row r="8" spans="1:40" s="75" customFormat="1" ht="19.5" customHeight="1" thickBot="1" x14ac:dyDescent="0.7">
      <c r="B8" s="74"/>
      <c r="C8" s="74"/>
      <c r="D8" s="74"/>
      <c r="E8" s="74"/>
      <c r="F8" s="74"/>
      <c r="G8" s="74"/>
      <c r="H8" s="74"/>
      <c r="I8" s="74"/>
      <c r="J8" s="74"/>
      <c r="K8" s="74"/>
      <c r="L8" s="74"/>
      <c r="M8" s="74"/>
      <c r="N8" s="74"/>
      <c r="O8" s="74"/>
      <c r="P8" s="74"/>
      <c r="Q8" s="74"/>
      <c r="R8" s="74"/>
      <c r="S8" s="74"/>
      <c r="T8" s="74"/>
      <c r="U8" s="74"/>
    </row>
    <row r="9" spans="1:40" s="1479" customFormat="1" ht="25.5" customHeight="1" thickTop="1" x14ac:dyDescent="0.7">
      <c r="A9" s="254"/>
      <c r="B9" s="1746" t="s">
        <v>883</v>
      </c>
      <c r="C9" s="1736">
        <v>2015</v>
      </c>
      <c r="D9" s="1736">
        <v>2016</v>
      </c>
      <c r="E9" s="1736">
        <v>2017</v>
      </c>
      <c r="F9" s="1736">
        <v>2018</v>
      </c>
      <c r="G9" s="1736">
        <v>2019</v>
      </c>
      <c r="H9" s="1736">
        <v>2020</v>
      </c>
      <c r="I9" s="1763">
        <v>2020</v>
      </c>
      <c r="J9" s="1764"/>
      <c r="K9" s="1764"/>
      <c r="L9" s="1761">
        <v>2020</v>
      </c>
      <c r="M9" s="1761"/>
      <c r="N9" s="1761"/>
      <c r="O9" s="1761"/>
      <c r="P9" s="1761"/>
      <c r="Q9" s="1761"/>
      <c r="R9" s="1761"/>
      <c r="S9" s="1761"/>
      <c r="T9" s="1762"/>
      <c r="U9" s="1743" t="s">
        <v>882</v>
      </c>
    </row>
    <row r="10" spans="1:40" s="254" customFormat="1" ht="22.5" customHeight="1" x14ac:dyDescent="0.7">
      <c r="B10" s="1747"/>
      <c r="C10" s="1737"/>
      <c r="D10" s="1737"/>
      <c r="E10" s="1737"/>
      <c r="F10" s="1737"/>
      <c r="G10" s="1737"/>
      <c r="H10" s="1737"/>
      <c r="I10" s="362" t="s">
        <v>372</v>
      </c>
      <c r="J10" s="363" t="s">
        <v>373</v>
      </c>
      <c r="K10" s="363" t="s">
        <v>374</v>
      </c>
      <c r="L10" s="363" t="s">
        <v>375</v>
      </c>
      <c r="M10" s="363" t="s">
        <v>376</v>
      </c>
      <c r="N10" s="363" t="s">
        <v>366</v>
      </c>
      <c r="O10" s="363" t="s">
        <v>367</v>
      </c>
      <c r="P10" s="363" t="s">
        <v>368</v>
      </c>
      <c r="Q10" s="363" t="s">
        <v>369</v>
      </c>
      <c r="R10" s="363" t="s">
        <v>370</v>
      </c>
      <c r="S10" s="363" t="s">
        <v>371</v>
      </c>
      <c r="T10" s="364" t="s">
        <v>1466</v>
      </c>
      <c r="U10" s="1765"/>
    </row>
    <row r="11" spans="1:40" s="334" customFormat="1" ht="22.5" customHeight="1" x14ac:dyDescent="0.7">
      <c r="A11" s="254"/>
      <c r="B11" s="1748"/>
      <c r="C11" s="1738"/>
      <c r="D11" s="1738"/>
      <c r="E11" s="1738"/>
      <c r="F11" s="1738"/>
      <c r="G11" s="1738"/>
      <c r="H11" s="1738"/>
      <c r="I11" s="365" t="s">
        <v>669</v>
      </c>
      <c r="J11" s="366" t="s">
        <v>149</v>
      </c>
      <c r="K11" s="366" t="s">
        <v>150</v>
      </c>
      <c r="L11" s="366" t="s">
        <v>151</v>
      </c>
      <c r="M11" s="366" t="s">
        <v>365</v>
      </c>
      <c r="N11" s="366" t="s">
        <v>663</v>
      </c>
      <c r="O11" s="366" t="s">
        <v>664</v>
      </c>
      <c r="P11" s="366" t="s">
        <v>665</v>
      </c>
      <c r="Q11" s="366" t="s">
        <v>666</v>
      </c>
      <c r="R11" s="366" t="s">
        <v>667</v>
      </c>
      <c r="S11" s="366" t="s">
        <v>668</v>
      </c>
      <c r="T11" s="367" t="s">
        <v>662</v>
      </c>
      <c r="U11" s="1766"/>
    </row>
    <row r="12" spans="1:40" s="335" customFormat="1" ht="13.5" customHeight="1" x14ac:dyDescent="0.7">
      <c r="B12" s="336"/>
      <c r="C12" s="349"/>
      <c r="D12" s="349"/>
      <c r="E12" s="349"/>
      <c r="F12" s="349"/>
      <c r="G12" s="349"/>
      <c r="H12" s="349"/>
      <c r="I12" s="415"/>
      <c r="J12" s="416"/>
      <c r="K12" s="416"/>
      <c r="L12" s="416"/>
      <c r="M12" s="416"/>
      <c r="N12" s="416"/>
      <c r="O12" s="416"/>
      <c r="P12" s="416"/>
      <c r="Q12" s="416"/>
      <c r="R12" s="416"/>
      <c r="S12" s="416"/>
      <c r="T12" s="417"/>
      <c r="U12" s="350"/>
    </row>
    <row r="13" spans="1:40" s="355" customFormat="1" ht="24.95" customHeight="1" x14ac:dyDescent="0.2">
      <c r="A13" s="360"/>
      <c r="B13" s="450" t="s">
        <v>7</v>
      </c>
      <c r="C13" s="612"/>
      <c r="D13" s="612"/>
      <c r="E13" s="612"/>
      <c r="F13" s="612"/>
      <c r="G13" s="612"/>
      <c r="H13" s="612"/>
      <c r="I13" s="848"/>
      <c r="J13" s="846"/>
      <c r="K13" s="846"/>
      <c r="L13" s="846"/>
      <c r="M13" s="846"/>
      <c r="N13" s="846"/>
      <c r="O13" s="846"/>
      <c r="P13" s="846"/>
      <c r="Q13" s="846"/>
      <c r="R13" s="846"/>
      <c r="S13" s="846"/>
      <c r="T13" s="849"/>
      <c r="U13" s="374" t="s">
        <v>377</v>
      </c>
    </row>
    <row r="14" spans="1:40" s="355" customFormat="1" ht="13.5" customHeight="1" x14ac:dyDescent="0.2">
      <c r="B14" s="449"/>
      <c r="C14" s="947"/>
      <c r="D14" s="947"/>
      <c r="E14" s="947"/>
      <c r="F14" s="947"/>
      <c r="G14" s="947"/>
      <c r="H14" s="947"/>
      <c r="I14" s="948"/>
      <c r="J14" s="949"/>
      <c r="K14" s="949"/>
      <c r="L14" s="949"/>
      <c r="M14" s="949"/>
      <c r="N14" s="949"/>
      <c r="O14" s="949"/>
      <c r="P14" s="949"/>
      <c r="Q14" s="949"/>
      <c r="R14" s="949"/>
      <c r="S14" s="949"/>
      <c r="T14" s="950"/>
      <c r="U14" s="597"/>
    </row>
    <row r="15" spans="1:40" s="355" customFormat="1" ht="24.95" customHeight="1" x14ac:dyDescent="0.2">
      <c r="A15" s="1527"/>
      <c r="B15" s="449" t="s">
        <v>8</v>
      </c>
      <c r="C15" s="852">
        <v>646426.67522117204</v>
      </c>
      <c r="D15" s="852">
        <v>1044398.472149483</v>
      </c>
      <c r="E15" s="852">
        <v>881980.79910431104</v>
      </c>
      <c r="F15" s="852">
        <v>871497.2086756269</v>
      </c>
      <c r="G15" s="852">
        <v>777610.74221183825</v>
      </c>
      <c r="H15" s="852">
        <v>2373427.530614078</v>
      </c>
      <c r="I15" s="765">
        <v>771157.60658526164</v>
      </c>
      <c r="J15" s="763">
        <v>1270493.5374737978</v>
      </c>
      <c r="K15" s="763">
        <v>1267126.2387031531</v>
      </c>
      <c r="L15" s="763">
        <v>1251126.7836049213</v>
      </c>
      <c r="M15" s="763">
        <v>1274718.0752035615</v>
      </c>
      <c r="N15" s="763">
        <v>2238426.6980389999</v>
      </c>
      <c r="O15" s="763">
        <v>2254168.8050203221</v>
      </c>
      <c r="P15" s="763">
        <v>2269042.8805611436</v>
      </c>
      <c r="Q15" s="763">
        <v>2283156.3841676083</v>
      </c>
      <c r="R15" s="763">
        <v>2343618.8792378511</v>
      </c>
      <c r="S15" s="763">
        <v>2376542.5049100039</v>
      </c>
      <c r="T15" s="764">
        <v>2373427.530614078</v>
      </c>
      <c r="U15" s="597" t="s">
        <v>378</v>
      </c>
      <c r="V15" s="872"/>
      <c r="W15" s="872"/>
      <c r="X15" s="872"/>
      <c r="Y15" s="872"/>
      <c r="Z15" s="872"/>
      <c r="AA15" s="872"/>
      <c r="AB15" s="872"/>
      <c r="AC15" s="872"/>
      <c r="AD15" s="872"/>
      <c r="AE15" s="872"/>
      <c r="AF15" s="872"/>
      <c r="AG15" s="872"/>
      <c r="AH15" s="872"/>
      <c r="AI15" s="872"/>
      <c r="AJ15" s="872"/>
      <c r="AK15" s="872"/>
      <c r="AL15" s="872"/>
      <c r="AM15" s="358"/>
      <c r="AN15" s="358"/>
    </row>
    <row r="16" spans="1:40" s="360" customFormat="1" ht="24.95" customHeight="1" x14ac:dyDescent="0.2">
      <c r="A16" s="1527"/>
      <c r="B16" s="598" t="s">
        <v>173</v>
      </c>
      <c r="C16" s="856">
        <v>24392.853378949996</v>
      </c>
      <c r="D16" s="856">
        <v>41581.421628469994</v>
      </c>
      <c r="E16" s="856">
        <v>46212.285310620005</v>
      </c>
      <c r="F16" s="856">
        <v>38894.988327519997</v>
      </c>
      <c r="G16" s="856">
        <v>36296.503793099997</v>
      </c>
      <c r="H16" s="856">
        <v>105107.46247715001</v>
      </c>
      <c r="I16" s="762">
        <v>32936.663850309997</v>
      </c>
      <c r="J16" s="760">
        <v>56300.627614339988</v>
      </c>
      <c r="K16" s="760">
        <v>57660.800168439993</v>
      </c>
      <c r="L16" s="760">
        <v>57781.175033449996</v>
      </c>
      <c r="M16" s="760">
        <v>57297.340906959995</v>
      </c>
      <c r="N16" s="760">
        <v>96294.080473220005</v>
      </c>
      <c r="O16" s="760">
        <v>99280.021025029986</v>
      </c>
      <c r="P16" s="760">
        <v>97810.70053116999</v>
      </c>
      <c r="Q16" s="760">
        <v>101499.94337502</v>
      </c>
      <c r="R16" s="760">
        <v>106961.09257698001</v>
      </c>
      <c r="S16" s="760">
        <v>108521.11105322</v>
      </c>
      <c r="T16" s="761">
        <v>105107.46247715001</v>
      </c>
      <c r="U16" s="599" t="s">
        <v>884</v>
      </c>
      <c r="V16" s="872"/>
      <c r="W16" s="872"/>
      <c r="X16" s="872"/>
      <c r="Y16" s="872"/>
      <c r="Z16" s="872"/>
      <c r="AA16" s="872"/>
      <c r="AB16" s="872"/>
      <c r="AC16" s="872"/>
      <c r="AD16" s="872"/>
      <c r="AE16" s="872"/>
      <c r="AF16" s="872"/>
      <c r="AG16" s="872"/>
      <c r="AH16" s="872"/>
      <c r="AI16" s="872"/>
      <c r="AJ16" s="872"/>
      <c r="AK16" s="872"/>
      <c r="AL16" s="872"/>
      <c r="AM16" s="358"/>
      <c r="AN16" s="358"/>
    </row>
    <row r="17" spans="1:40" s="360" customFormat="1" ht="24.95" customHeight="1" x14ac:dyDescent="0.2">
      <c r="A17" s="1527"/>
      <c r="B17" s="598" t="s">
        <v>948</v>
      </c>
      <c r="C17" s="856">
        <v>544145.15667505842</v>
      </c>
      <c r="D17" s="856">
        <v>938087.34609286673</v>
      </c>
      <c r="E17" s="856">
        <v>798003.01889561233</v>
      </c>
      <c r="F17" s="856">
        <v>779043.81346647465</v>
      </c>
      <c r="G17" s="856">
        <v>703406.40002360998</v>
      </c>
      <c r="H17" s="856">
        <v>2161066.2943878677</v>
      </c>
      <c r="I17" s="762">
        <v>700484.72836109402</v>
      </c>
      <c r="J17" s="760">
        <v>1153664.1521586189</v>
      </c>
      <c r="K17" s="760">
        <v>1148523.5547562623</v>
      </c>
      <c r="L17" s="760">
        <v>1119922.7472134375</v>
      </c>
      <c r="M17" s="760">
        <v>1139781.5060654515</v>
      </c>
      <c r="N17" s="760">
        <v>2023912.8882623855</v>
      </c>
      <c r="O17" s="760">
        <v>2034396.5638579305</v>
      </c>
      <c r="P17" s="760">
        <v>2050322.0719099354</v>
      </c>
      <c r="Q17" s="760">
        <v>2054024.3170356043</v>
      </c>
      <c r="R17" s="760">
        <v>2050052.6419854392</v>
      </c>
      <c r="S17" s="760">
        <v>2153727.6791163785</v>
      </c>
      <c r="T17" s="761">
        <v>2161066.2943878677</v>
      </c>
      <c r="U17" s="979" t="s">
        <v>1453</v>
      </c>
      <c r="V17" s="872"/>
      <c r="W17" s="872"/>
      <c r="X17" s="872"/>
      <c r="Y17" s="872"/>
      <c r="Z17" s="872"/>
      <c r="AA17" s="872"/>
      <c r="AB17" s="872"/>
      <c r="AC17" s="872"/>
      <c r="AD17" s="872"/>
      <c r="AE17" s="872"/>
      <c r="AF17" s="872"/>
      <c r="AG17" s="872"/>
      <c r="AH17" s="872"/>
      <c r="AI17" s="872"/>
      <c r="AJ17" s="872"/>
      <c r="AK17" s="872"/>
      <c r="AL17" s="872"/>
      <c r="AM17" s="358"/>
      <c r="AN17" s="358"/>
    </row>
    <row r="18" spans="1:40" s="360" customFormat="1" ht="24.95" customHeight="1" x14ac:dyDescent="0.2">
      <c r="A18" s="1527"/>
      <c r="B18" s="598" t="s">
        <v>156</v>
      </c>
      <c r="C18" s="856">
        <v>77888.665167163519</v>
      </c>
      <c r="D18" s="856">
        <v>64729.704428146339</v>
      </c>
      <c r="E18" s="856">
        <v>37765.494898078599</v>
      </c>
      <c r="F18" s="856">
        <v>53558.406881632269</v>
      </c>
      <c r="G18" s="856">
        <v>37907.838395128179</v>
      </c>
      <c r="H18" s="856">
        <v>107253.7737490602</v>
      </c>
      <c r="I18" s="762">
        <v>37736.214373857511</v>
      </c>
      <c r="J18" s="760">
        <v>60528.757700838898</v>
      </c>
      <c r="K18" s="760">
        <v>60941.883778450851</v>
      </c>
      <c r="L18" s="760">
        <v>73422.861358033813</v>
      </c>
      <c r="M18" s="760">
        <v>77639.228231150119</v>
      </c>
      <c r="N18" s="760">
        <v>118219.72930339426</v>
      </c>
      <c r="O18" s="760">
        <v>120492.22013736118</v>
      </c>
      <c r="P18" s="760">
        <v>120910.10812003831</v>
      </c>
      <c r="Q18" s="760">
        <v>127632.12375698432</v>
      </c>
      <c r="R18" s="760">
        <v>186605.14467543233</v>
      </c>
      <c r="S18" s="760">
        <v>114293.71474040548</v>
      </c>
      <c r="T18" s="761">
        <v>107253.7737490602</v>
      </c>
      <c r="U18" s="599" t="s">
        <v>381</v>
      </c>
      <c r="V18" s="872"/>
      <c r="W18" s="872"/>
      <c r="X18" s="872"/>
      <c r="Y18" s="872"/>
      <c r="Z18" s="872"/>
      <c r="AA18" s="872"/>
      <c r="AB18" s="872"/>
      <c r="AC18" s="872"/>
      <c r="AD18" s="872"/>
      <c r="AE18" s="872"/>
      <c r="AF18" s="872"/>
      <c r="AG18" s="872"/>
      <c r="AH18" s="872"/>
      <c r="AI18" s="872"/>
      <c r="AJ18" s="872"/>
      <c r="AK18" s="872"/>
      <c r="AL18" s="872"/>
      <c r="AM18" s="358"/>
      <c r="AN18" s="358"/>
    </row>
    <row r="19" spans="1:40" s="355" customFormat="1" ht="12" customHeight="1" x14ac:dyDescent="0.2">
      <c r="A19" s="1527"/>
      <c r="B19" s="449"/>
      <c r="C19" s="852"/>
      <c r="D19" s="852"/>
      <c r="E19" s="852"/>
      <c r="F19" s="852"/>
      <c r="G19" s="852"/>
      <c r="H19" s="852"/>
      <c r="I19" s="765"/>
      <c r="J19" s="763"/>
      <c r="K19" s="763"/>
      <c r="L19" s="763"/>
      <c r="M19" s="763"/>
      <c r="N19" s="763"/>
      <c r="O19" s="763"/>
      <c r="P19" s="763"/>
      <c r="Q19" s="763"/>
      <c r="R19" s="763"/>
      <c r="S19" s="763"/>
      <c r="T19" s="764"/>
      <c r="U19" s="597"/>
      <c r="V19" s="872"/>
      <c r="W19" s="872"/>
      <c r="X19" s="872"/>
      <c r="Y19" s="872"/>
      <c r="Z19" s="872"/>
      <c r="AA19" s="872"/>
      <c r="AB19" s="872"/>
      <c r="AC19" s="872"/>
      <c r="AD19" s="872"/>
      <c r="AE19" s="872"/>
      <c r="AF19" s="872"/>
      <c r="AG19" s="872"/>
      <c r="AH19" s="872"/>
      <c r="AI19" s="872"/>
      <c r="AJ19" s="872"/>
      <c r="AK19" s="872"/>
      <c r="AL19" s="872"/>
      <c r="AM19" s="358"/>
      <c r="AN19" s="358"/>
    </row>
    <row r="20" spans="1:40" s="355" customFormat="1" ht="24.95" customHeight="1" x14ac:dyDescent="0.2">
      <c r="A20" s="1527"/>
      <c r="B20" s="449" t="s">
        <v>9</v>
      </c>
      <c r="C20" s="852">
        <v>645305.75882865069</v>
      </c>
      <c r="D20" s="852">
        <v>675611.5099696992</v>
      </c>
      <c r="E20" s="852">
        <v>901801.10378433869</v>
      </c>
      <c r="F20" s="852">
        <v>1302007.2379509376</v>
      </c>
      <c r="G20" s="852">
        <v>1728346.291931675</v>
      </c>
      <c r="H20" s="852">
        <v>3060174.141953479</v>
      </c>
      <c r="I20" s="765">
        <v>1731907.7322594218</v>
      </c>
      <c r="J20" s="763">
        <v>2037962.1231619758</v>
      </c>
      <c r="K20" s="763">
        <v>2061703.557880267</v>
      </c>
      <c r="L20" s="763">
        <v>2120656.6372660454</v>
      </c>
      <c r="M20" s="763">
        <v>2131862.9091733051</v>
      </c>
      <c r="N20" s="763">
        <v>2717899.3684933046</v>
      </c>
      <c r="O20" s="763">
        <v>2693222.6651029414</v>
      </c>
      <c r="P20" s="763">
        <v>2708085.7783705024</v>
      </c>
      <c r="Q20" s="763">
        <v>2822545.8080905471</v>
      </c>
      <c r="R20" s="763">
        <v>2876681.1599462251</v>
      </c>
      <c r="S20" s="763">
        <v>2986774.8769375691</v>
      </c>
      <c r="T20" s="764">
        <v>3060174.141953479</v>
      </c>
      <c r="U20" s="597" t="s">
        <v>382</v>
      </c>
      <c r="V20" s="872"/>
      <c r="W20" s="872"/>
      <c r="X20" s="872"/>
      <c r="Y20" s="872"/>
      <c r="Z20" s="872"/>
      <c r="AA20" s="872"/>
      <c r="AB20" s="872"/>
      <c r="AC20" s="872"/>
      <c r="AD20" s="872"/>
      <c r="AE20" s="872"/>
      <c r="AF20" s="872"/>
      <c r="AG20" s="872"/>
      <c r="AH20" s="872"/>
      <c r="AI20" s="872"/>
      <c r="AJ20" s="872"/>
      <c r="AK20" s="872"/>
      <c r="AL20" s="872"/>
      <c r="AM20" s="358"/>
      <c r="AN20" s="358"/>
    </row>
    <row r="21" spans="1:40" s="355" customFormat="1" ht="24.95" customHeight="1" x14ac:dyDescent="0.2">
      <c r="A21" s="1527"/>
      <c r="B21" s="598" t="s">
        <v>949</v>
      </c>
      <c r="C21" s="856">
        <v>4.0000000000000001E-3</v>
      </c>
      <c r="D21" s="856">
        <v>2E-3</v>
      </c>
      <c r="E21" s="856">
        <v>1E-3</v>
      </c>
      <c r="F21" s="856">
        <v>0</v>
      </c>
      <c r="G21" s="856">
        <v>0</v>
      </c>
      <c r="H21" s="856">
        <v>4090.7650117800003</v>
      </c>
      <c r="I21" s="762">
        <v>0.44356055</v>
      </c>
      <c r="J21" s="760">
        <v>3987.4473510599996</v>
      </c>
      <c r="K21" s="760">
        <v>4011.52356293</v>
      </c>
      <c r="L21" s="760">
        <v>4034.8235372800004</v>
      </c>
      <c r="M21" s="760">
        <v>4058.9006058700002</v>
      </c>
      <c r="N21" s="760">
        <v>4082.2014095600002</v>
      </c>
      <c r="O21" s="760">
        <v>4106.2793354100004</v>
      </c>
      <c r="P21" s="760">
        <v>3996.2455205700003</v>
      </c>
      <c r="Q21" s="760">
        <v>4019.8535121599998</v>
      </c>
      <c r="R21" s="760">
        <v>4043.5044214999998</v>
      </c>
      <c r="S21" s="760">
        <v>4067.1132437899996</v>
      </c>
      <c r="T21" s="761">
        <v>4090.7650117800003</v>
      </c>
      <c r="U21" s="599" t="s">
        <v>939</v>
      </c>
      <c r="V21" s="872"/>
      <c r="W21" s="872"/>
      <c r="X21" s="872"/>
      <c r="Y21" s="872"/>
      <c r="Z21" s="872"/>
      <c r="AA21" s="872"/>
      <c r="AB21" s="872"/>
      <c r="AC21" s="872"/>
      <c r="AD21" s="872"/>
      <c r="AE21" s="872"/>
      <c r="AF21" s="872"/>
      <c r="AG21" s="872"/>
      <c r="AH21" s="872"/>
      <c r="AI21" s="872"/>
      <c r="AJ21" s="872"/>
      <c r="AK21" s="872"/>
      <c r="AL21" s="872"/>
      <c r="AM21" s="358"/>
      <c r="AN21" s="358"/>
    </row>
    <row r="22" spans="1:40" s="360" customFormat="1" ht="24.95" customHeight="1" x14ac:dyDescent="0.2">
      <c r="A22" s="1527"/>
      <c r="B22" s="881" t="s">
        <v>946</v>
      </c>
      <c r="C22" s="856">
        <v>0</v>
      </c>
      <c r="D22" s="856">
        <v>0</v>
      </c>
      <c r="E22" s="856">
        <v>0</v>
      </c>
      <c r="F22" s="856">
        <v>0</v>
      </c>
      <c r="G22" s="856">
        <v>0</v>
      </c>
      <c r="H22" s="856">
        <v>4090.7650117800003</v>
      </c>
      <c r="I22" s="762">
        <v>0</v>
      </c>
      <c r="J22" s="760">
        <v>3987.4473510599996</v>
      </c>
      <c r="K22" s="760">
        <v>4011.52356293</v>
      </c>
      <c r="L22" s="760">
        <v>4034.8235372800004</v>
      </c>
      <c r="M22" s="760">
        <v>4058.9006058700002</v>
      </c>
      <c r="N22" s="760">
        <v>4082.2014095600002</v>
      </c>
      <c r="O22" s="760">
        <v>4106.2793354100004</v>
      </c>
      <c r="P22" s="760">
        <v>3996.2455205700003</v>
      </c>
      <c r="Q22" s="760">
        <v>4019.8535121599998</v>
      </c>
      <c r="R22" s="760">
        <v>4043.5044214999998</v>
      </c>
      <c r="S22" s="760">
        <v>4067.1132437899996</v>
      </c>
      <c r="T22" s="761">
        <v>4090.7650117800003</v>
      </c>
      <c r="U22" s="884" t="s">
        <v>1299</v>
      </c>
      <c r="V22" s="872"/>
      <c r="W22" s="872"/>
      <c r="X22" s="872"/>
      <c r="Y22" s="872"/>
      <c r="Z22" s="872"/>
      <c r="AA22" s="872"/>
      <c r="AB22" s="872"/>
      <c r="AC22" s="872"/>
      <c r="AD22" s="872"/>
      <c r="AE22" s="872"/>
      <c r="AF22" s="872"/>
      <c r="AG22" s="872"/>
      <c r="AH22" s="872"/>
      <c r="AI22" s="872"/>
      <c r="AJ22" s="872"/>
      <c r="AK22" s="872"/>
      <c r="AL22" s="872"/>
      <c r="AM22" s="358"/>
      <c r="AN22" s="358"/>
    </row>
    <row r="23" spans="1:40" s="360" customFormat="1" ht="24.95" customHeight="1" x14ac:dyDescent="0.2">
      <c r="A23" s="1527"/>
      <c r="B23" s="881" t="s">
        <v>927</v>
      </c>
      <c r="C23" s="856">
        <v>4.0000000000000001E-3</v>
      </c>
      <c r="D23" s="856">
        <v>2E-3</v>
      </c>
      <c r="E23" s="856">
        <v>1E-3</v>
      </c>
      <c r="F23" s="856">
        <v>0</v>
      </c>
      <c r="G23" s="856">
        <v>0</v>
      </c>
      <c r="H23" s="856">
        <v>0</v>
      </c>
      <c r="I23" s="762">
        <v>0.44356055</v>
      </c>
      <c r="J23" s="760">
        <v>0</v>
      </c>
      <c r="K23" s="760">
        <v>0</v>
      </c>
      <c r="L23" s="760">
        <v>0</v>
      </c>
      <c r="M23" s="760">
        <v>0</v>
      </c>
      <c r="N23" s="760">
        <v>0</v>
      </c>
      <c r="O23" s="760">
        <v>0</v>
      </c>
      <c r="P23" s="760">
        <v>0</v>
      </c>
      <c r="Q23" s="760">
        <v>0</v>
      </c>
      <c r="R23" s="760">
        <v>0</v>
      </c>
      <c r="S23" s="760">
        <v>0</v>
      </c>
      <c r="T23" s="761">
        <v>0</v>
      </c>
      <c r="U23" s="884" t="s">
        <v>1300</v>
      </c>
      <c r="V23" s="872"/>
      <c r="W23" s="872"/>
      <c r="X23" s="872"/>
      <c r="Y23" s="872"/>
      <c r="Z23" s="872"/>
      <c r="AA23" s="872"/>
      <c r="AB23" s="872"/>
      <c r="AC23" s="872"/>
      <c r="AD23" s="872"/>
      <c r="AE23" s="872"/>
      <c r="AF23" s="872"/>
      <c r="AG23" s="872"/>
      <c r="AH23" s="872"/>
      <c r="AI23" s="872"/>
      <c r="AJ23" s="872"/>
      <c r="AK23" s="872"/>
      <c r="AL23" s="872"/>
      <c r="AM23" s="358"/>
      <c r="AN23" s="358"/>
    </row>
    <row r="24" spans="1:40" s="360" customFormat="1" ht="24.95" customHeight="1" x14ac:dyDescent="0.2">
      <c r="A24" s="1527"/>
      <c r="B24" s="598" t="s">
        <v>928</v>
      </c>
      <c r="C24" s="856">
        <v>375769.01741653541</v>
      </c>
      <c r="D24" s="856">
        <v>374740.33670812577</v>
      </c>
      <c r="E24" s="856">
        <v>409066.68294859352</v>
      </c>
      <c r="F24" s="856">
        <v>582732.8219362807</v>
      </c>
      <c r="G24" s="856">
        <v>956954.78301052307</v>
      </c>
      <c r="H24" s="856">
        <v>1491165.2414926903</v>
      </c>
      <c r="I24" s="762">
        <v>991413.19911332871</v>
      </c>
      <c r="J24" s="760">
        <v>1095491.2653879283</v>
      </c>
      <c r="K24" s="760">
        <v>1133012.636412716</v>
      </c>
      <c r="L24" s="760">
        <v>1191016.5776166914</v>
      </c>
      <c r="M24" s="760">
        <v>1199776.4053895916</v>
      </c>
      <c r="N24" s="760">
        <v>1417273.8101367089</v>
      </c>
      <c r="O24" s="760">
        <v>1403637.5967323352</v>
      </c>
      <c r="P24" s="760">
        <v>1391750.1870660251</v>
      </c>
      <c r="Q24" s="760">
        <v>1384961.0405304281</v>
      </c>
      <c r="R24" s="760">
        <v>1388059.4205197783</v>
      </c>
      <c r="S24" s="760">
        <v>1418889.465965359</v>
      </c>
      <c r="T24" s="761">
        <v>1491165.2414926903</v>
      </c>
      <c r="U24" s="599" t="s">
        <v>940</v>
      </c>
      <c r="V24" s="872"/>
      <c r="W24" s="872"/>
      <c r="X24" s="872"/>
      <c r="Y24" s="872"/>
      <c r="Z24" s="872"/>
      <c r="AA24" s="872"/>
      <c r="AB24" s="872"/>
      <c r="AC24" s="872"/>
      <c r="AD24" s="872"/>
      <c r="AE24" s="872"/>
      <c r="AF24" s="872"/>
      <c r="AG24" s="872"/>
      <c r="AH24" s="872"/>
      <c r="AI24" s="872"/>
      <c r="AJ24" s="872"/>
      <c r="AK24" s="872"/>
      <c r="AL24" s="872"/>
      <c r="AM24" s="358"/>
      <c r="AN24" s="358"/>
    </row>
    <row r="25" spans="1:40" s="360" customFormat="1" ht="24.95" customHeight="1" x14ac:dyDescent="0.2">
      <c r="A25" s="1527"/>
      <c r="B25" s="598" t="s">
        <v>929</v>
      </c>
      <c r="C25" s="856">
        <v>2509.1594040211999</v>
      </c>
      <c r="D25" s="856">
        <v>3042.2083322799999</v>
      </c>
      <c r="E25" s="856">
        <v>5172.242914942899</v>
      </c>
      <c r="F25" s="856">
        <v>5726.8949315600003</v>
      </c>
      <c r="G25" s="856">
        <v>6387.3143531109999</v>
      </c>
      <c r="H25" s="856">
        <v>8405.3009081400014</v>
      </c>
      <c r="I25" s="762">
        <v>6409.74509029</v>
      </c>
      <c r="J25" s="760">
        <v>6490.1579337799994</v>
      </c>
      <c r="K25" s="760">
        <v>6380.0170333799997</v>
      </c>
      <c r="L25" s="760">
        <v>6202.9869184000008</v>
      </c>
      <c r="M25" s="760">
        <v>6667.4257315100003</v>
      </c>
      <c r="N25" s="760">
        <v>7063.1674963200003</v>
      </c>
      <c r="O25" s="760">
        <v>7222.0875585799995</v>
      </c>
      <c r="P25" s="760">
        <v>7651.72916592</v>
      </c>
      <c r="Q25" s="760">
        <v>7619.5143936299992</v>
      </c>
      <c r="R25" s="760">
        <v>7684.7949487800006</v>
      </c>
      <c r="S25" s="760">
        <v>8238.7635044599992</v>
      </c>
      <c r="T25" s="761">
        <v>8405.3009081400014</v>
      </c>
      <c r="U25" s="599" t="s">
        <v>941</v>
      </c>
      <c r="V25" s="872"/>
      <c r="W25" s="872"/>
      <c r="X25" s="872"/>
      <c r="Y25" s="872"/>
      <c r="Z25" s="872"/>
      <c r="AA25" s="872"/>
      <c r="AB25" s="872"/>
      <c r="AC25" s="872"/>
      <c r="AD25" s="872"/>
      <c r="AE25" s="872"/>
      <c r="AF25" s="872"/>
      <c r="AG25" s="872"/>
      <c r="AH25" s="872"/>
      <c r="AI25" s="872"/>
      <c r="AJ25" s="872"/>
      <c r="AK25" s="872"/>
      <c r="AL25" s="872"/>
      <c r="AM25" s="358"/>
      <c r="AN25" s="358"/>
    </row>
    <row r="26" spans="1:40" s="360" customFormat="1" ht="24.95" customHeight="1" x14ac:dyDescent="0.2">
      <c r="A26" s="1527"/>
      <c r="B26" s="449" t="s">
        <v>936</v>
      </c>
      <c r="C26" s="852">
        <v>233280.66294496099</v>
      </c>
      <c r="D26" s="852">
        <v>306285.29725126305</v>
      </c>
      <c r="E26" s="852">
        <v>514904.65523542528</v>
      </c>
      <c r="F26" s="852">
        <v>716777.64159261191</v>
      </c>
      <c r="G26" s="852">
        <v>743995.72520033398</v>
      </c>
      <c r="H26" s="852">
        <v>1588105.2070555077</v>
      </c>
      <c r="I26" s="765">
        <v>716025.6921720939</v>
      </c>
      <c r="J26" s="763">
        <v>965838.44807489379</v>
      </c>
      <c r="K26" s="763">
        <v>946421.09205704229</v>
      </c>
      <c r="L26" s="763">
        <v>972956.23188057239</v>
      </c>
      <c r="M26" s="763">
        <v>980026.23229987512</v>
      </c>
      <c r="N26" s="763">
        <v>1385595.4483954622</v>
      </c>
      <c r="O26" s="763">
        <v>1357645.7041814625</v>
      </c>
      <c r="P26" s="763">
        <v>1427415.9369071089</v>
      </c>
      <c r="Q26" s="763">
        <v>1494260.3831304361</v>
      </c>
      <c r="R26" s="763">
        <v>1539194.1444097459</v>
      </c>
      <c r="S26" s="763">
        <v>1582434.5147793256</v>
      </c>
      <c r="T26" s="764">
        <v>1588105.2070555077</v>
      </c>
      <c r="U26" s="597" t="s">
        <v>942</v>
      </c>
      <c r="V26" s="872"/>
      <c r="W26" s="872"/>
      <c r="X26" s="872"/>
      <c r="Y26" s="872"/>
      <c r="Z26" s="872"/>
      <c r="AA26" s="872"/>
      <c r="AB26" s="872"/>
      <c r="AC26" s="872"/>
      <c r="AD26" s="872"/>
      <c r="AE26" s="872"/>
      <c r="AF26" s="872"/>
      <c r="AG26" s="872"/>
      <c r="AH26" s="872"/>
      <c r="AI26" s="872"/>
      <c r="AJ26" s="872"/>
      <c r="AK26" s="872"/>
      <c r="AL26" s="872"/>
      <c r="AM26" s="358"/>
      <c r="AN26" s="358"/>
    </row>
    <row r="27" spans="1:40" s="360" customFormat="1" ht="24.95" customHeight="1" x14ac:dyDescent="0.2">
      <c r="A27" s="1527"/>
      <c r="B27" s="967" t="s">
        <v>784</v>
      </c>
      <c r="C27" s="856">
        <v>9083.2584834199988</v>
      </c>
      <c r="D27" s="856">
        <v>15443.285547539999</v>
      </c>
      <c r="E27" s="856">
        <v>25115.508172510006</v>
      </c>
      <c r="F27" s="856">
        <v>32268.351544779998</v>
      </c>
      <c r="G27" s="856">
        <v>43558.889315620007</v>
      </c>
      <c r="H27" s="856">
        <v>64458.741741329999</v>
      </c>
      <c r="I27" s="762">
        <v>52533.423276279995</v>
      </c>
      <c r="J27" s="760">
        <v>71799.024316490002</v>
      </c>
      <c r="K27" s="760">
        <v>62576.911002389999</v>
      </c>
      <c r="L27" s="760">
        <v>62835.941046370004</v>
      </c>
      <c r="M27" s="760">
        <v>60306.053884330002</v>
      </c>
      <c r="N27" s="760">
        <v>63178.257838099998</v>
      </c>
      <c r="O27" s="760">
        <v>66027.192115779995</v>
      </c>
      <c r="P27" s="760">
        <v>86277.327095469998</v>
      </c>
      <c r="Q27" s="760">
        <v>84135.467397409986</v>
      </c>
      <c r="R27" s="760">
        <v>84532.356216340006</v>
      </c>
      <c r="S27" s="760">
        <v>79827.658842140008</v>
      </c>
      <c r="T27" s="761">
        <v>64458.741741329999</v>
      </c>
      <c r="U27" s="884" t="s">
        <v>1050</v>
      </c>
      <c r="V27" s="872"/>
      <c r="W27" s="872"/>
      <c r="X27" s="872"/>
      <c r="Y27" s="872"/>
      <c r="Z27" s="872"/>
      <c r="AA27" s="872"/>
      <c r="AB27" s="872"/>
      <c r="AC27" s="872"/>
      <c r="AD27" s="872"/>
      <c r="AE27" s="872"/>
      <c r="AF27" s="872"/>
      <c r="AG27" s="872"/>
      <c r="AH27" s="872"/>
      <c r="AI27" s="872"/>
      <c r="AJ27" s="872"/>
      <c r="AK27" s="872"/>
      <c r="AL27" s="872"/>
      <c r="AM27" s="358"/>
      <c r="AN27" s="358"/>
    </row>
    <row r="28" spans="1:40" s="360" customFormat="1" ht="24.95" customHeight="1" x14ac:dyDescent="0.2">
      <c r="A28" s="1527"/>
      <c r="B28" s="967" t="s">
        <v>174</v>
      </c>
      <c r="C28" s="856">
        <v>224197.40446154098</v>
      </c>
      <c r="D28" s="856">
        <v>290842.01170372299</v>
      </c>
      <c r="E28" s="856">
        <v>489789.14706291526</v>
      </c>
      <c r="F28" s="856">
        <v>684509.29004783183</v>
      </c>
      <c r="G28" s="856">
        <v>700436.83588471403</v>
      </c>
      <c r="H28" s="856">
        <v>1523646.4653141778</v>
      </c>
      <c r="I28" s="762">
        <v>663492.26889581396</v>
      </c>
      <c r="J28" s="760">
        <v>894039.42375840375</v>
      </c>
      <c r="K28" s="760">
        <v>883844.1810546522</v>
      </c>
      <c r="L28" s="760">
        <v>910120.29083420243</v>
      </c>
      <c r="M28" s="760">
        <v>919720.17841554503</v>
      </c>
      <c r="N28" s="760">
        <v>1322417.190557362</v>
      </c>
      <c r="O28" s="760">
        <v>1291618.5120656826</v>
      </c>
      <c r="P28" s="760">
        <v>1341138.6098116389</v>
      </c>
      <c r="Q28" s="760">
        <v>1410124.9157330261</v>
      </c>
      <c r="R28" s="760">
        <v>1454661.7881934061</v>
      </c>
      <c r="S28" s="760">
        <v>1502606.8559371857</v>
      </c>
      <c r="T28" s="761">
        <v>1523646.4653141778</v>
      </c>
      <c r="U28" s="599" t="s">
        <v>943</v>
      </c>
      <c r="V28" s="872"/>
      <c r="W28" s="872"/>
      <c r="X28" s="872"/>
      <c r="Y28" s="872"/>
      <c r="Z28" s="872"/>
      <c r="AA28" s="872"/>
      <c r="AB28" s="872"/>
      <c r="AC28" s="872"/>
      <c r="AD28" s="872"/>
      <c r="AE28" s="872"/>
      <c r="AF28" s="872"/>
      <c r="AG28" s="872"/>
      <c r="AH28" s="872"/>
      <c r="AI28" s="872"/>
      <c r="AJ28" s="872"/>
      <c r="AK28" s="872"/>
      <c r="AL28" s="872"/>
      <c r="AM28" s="358"/>
      <c r="AN28" s="358"/>
    </row>
    <row r="29" spans="1:40" s="360" customFormat="1" ht="24.95" customHeight="1" x14ac:dyDescent="0.2">
      <c r="A29" s="1527"/>
      <c r="B29" s="881" t="s">
        <v>918</v>
      </c>
      <c r="C29" s="856">
        <v>110771.45601392</v>
      </c>
      <c r="D29" s="856">
        <v>162501.44961764</v>
      </c>
      <c r="E29" s="856">
        <v>337809.00665868004</v>
      </c>
      <c r="F29" s="856">
        <v>461678.55112674192</v>
      </c>
      <c r="G29" s="856">
        <v>330200.30186821998</v>
      </c>
      <c r="H29" s="856">
        <v>564445.65145362006</v>
      </c>
      <c r="I29" s="762">
        <v>291701.75784188998</v>
      </c>
      <c r="J29" s="760">
        <v>320439.96823429276</v>
      </c>
      <c r="K29" s="760">
        <v>319066.63389957137</v>
      </c>
      <c r="L29" s="760">
        <v>350519.60453571996</v>
      </c>
      <c r="M29" s="760">
        <v>353589.13726703997</v>
      </c>
      <c r="N29" s="760">
        <v>295060.30803913996</v>
      </c>
      <c r="O29" s="760">
        <v>281629.22262959997</v>
      </c>
      <c r="P29" s="760">
        <v>349249.88307108002</v>
      </c>
      <c r="Q29" s="760">
        <v>439958.80025160994</v>
      </c>
      <c r="R29" s="760">
        <v>525422.46678972989</v>
      </c>
      <c r="S29" s="760">
        <v>559187.74613720994</v>
      </c>
      <c r="T29" s="761">
        <v>564445.65145362006</v>
      </c>
      <c r="U29" s="884" t="s">
        <v>172</v>
      </c>
      <c r="V29" s="872"/>
      <c r="W29" s="872"/>
      <c r="X29" s="872"/>
      <c r="Y29" s="872"/>
      <c r="Z29" s="872"/>
      <c r="AA29" s="872"/>
      <c r="AB29" s="872"/>
      <c r="AC29" s="872"/>
      <c r="AD29" s="872"/>
      <c r="AE29" s="872"/>
      <c r="AF29" s="872"/>
      <c r="AG29" s="872"/>
      <c r="AH29" s="872"/>
      <c r="AI29" s="872"/>
      <c r="AJ29" s="872"/>
      <c r="AK29" s="872"/>
      <c r="AL29" s="872"/>
      <c r="AM29" s="358"/>
      <c r="AN29" s="358"/>
    </row>
    <row r="30" spans="1:40" s="360" customFormat="1" ht="24.95" customHeight="1" x14ac:dyDescent="0.2">
      <c r="A30" s="1527"/>
      <c r="B30" s="881" t="s">
        <v>879</v>
      </c>
      <c r="C30" s="856">
        <v>113425.94844762099</v>
      </c>
      <c r="D30" s="856">
        <v>128340.56208608299</v>
      </c>
      <c r="E30" s="856">
        <v>151980.14040423519</v>
      </c>
      <c r="F30" s="856">
        <v>222830.73892109003</v>
      </c>
      <c r="G30" s="856">
        <v>370236.53401649406</v>
      </c>
      <c r="H30" s="856">
        <v>959200.81386055774</v>
      </c>
      <c r="I30" s="762">
        <v>371790.51105392398</v>
      </c>
      <c r="J30" s="760">
        <v>573599.45552411093</v>
      </c>
      <c r="K30" s="760">
        <v>564777.54715508083</v>
      </c>
      <c r="L30" s="760">
        <v>559600.68629848247</v>
      </c>
      <c r="M30" s="760">
        <v>566131.04114850506</v>
      </c>
      <c r="N30" s="760">
        <v>1027356.8825182222</v>
      </c>
      <c r="O30" s="760">
        <v>1009989.2894360828</v>
      </c>
      <c r="P30" s="760">
        <v>991888.72674055886</v>
      </c>
      <c r="Q30" s="760">
        <v>970166.11548141623</v>
      </c>
      <c r="R30" s="760">
        <v>929239.32140367595</v>
      </c>
      <c r="S30" s="760">
        <v>943419.10979997576</v>
      </c>
      <c r="T30" s="761">
        <v>959200.81386055774</v>
      </c>
      <c r="U30" s="884" t="s">
        <v>792</v>
      </c>
      <c r="V30" s="872"/>
      <c r="W30" s="872"/>
      <c r="X30" s="872"/>
      <c r="Y30" s="872"/>
      <c r="Z30" s="872"/>
      <c r="AA30" s="872"/>
      <c r="AB30" s="872"/>
      <c r="AC30" s="872"/>
      <c r="AD30" s="872"/>
      <c r="AE30" s="872"/>
      <c r="AF30" s="872"/>
      <c r="AG30" s="872"/>
      <c r="AH30" s="872"/>
      <c r="AI30" s="872"/>
      <c r="AJ30" s="872"/>
      <c r="AK30" s="872"/>
      <c r="AL30" s="872"/>
      <c r="AM30" s="358"/>
      <c r="AN30" s="358"/>
    </row>
    <row r="31" spans="1:40" s="355" customFormat="1" ht="24.95" customHeight="1" x14ac:dyDescent="0.2">
      <c r="A31" s="1527"/>
      <c r="B31" s="449" t="s">
        <v>600</v>
      </c>
      <c r="C31" s="852">
        <v>33746.915063133063</v>
      </c>
      <c r="D31" s="852">
        <v>-8456.3343219696617</v>
      </c>
      <c r="E31" s="852">
        <v>-27342.478314623004</v>
      </c>
      <c r="F31" s="852">
        <v>-3230.1205095149571</v>
      </c>
      <c r="G31" s="852">
        <v>21008.46936770701</v>
      </c>
      <c r="H31" s="852">
        <v>-31592.372514638926</v>
      </c>
      <c r="I31" s="765">
        <v>18058.652323159142</v>
      </c>
      <c r="J31" s="763">
        <v>-33845.195585686743</v>
      </c>
      <c r="K31" s="763">
        <v>-28121.711185801279</v>
      </c>
      <c r="L31" s="763">
        <v>-53553.982686897798</v>
      </c>
      <c r="M31" s="763">
        <v>-58666.054853541398</v>
      </c>
      <c r="N31" s="763">
        <v>-96115.258944746543</v>
      </c>
      <c r="O31" s="763">
        <v>-79389.002704846062</v>
      </c>
      <c r="P31" s="763">
        <v>-122728.32028912161</v>
      </c>
      <c r="Q31" s="763">
        <v>-68314.983476106834</v>
      </c>
      <c r="R31" s="763">
        <v>-62300.704353579298</v>
      </c>
      <c r="S31" s="763">
        <v>-26854.980555365306</v>
      </c>
      <c r="T31" s="764">
        <v>-31592.372514638926</v>
      </c>
      <c r="U31" s="597" t="s">
        <v>178</v>
      </c>
      <c r="V31" s="872"/>
      <c r="W31" s="872"/>
      <c r="X31" s="872"/>
      <c r="Y31" s="872"/>
      <c r="Z31" s="872"/>
      <c r="AA31" s="872"/>
      <c r="AB31" s="872"/>
      <c r="AC31" s="872"/>
      <c r="AD31" s="872"/>
      <c r="AE31" s="872"/>
      <c r="AF31" s="872"/>
      <c r="AG31" s="872"/>
      <c r="AH31" s="872"/>
      <c r="AI31" s="872"/>
      <c r="AJ31" s="872"/>
      <c r="AK31" s="872"/>
      <c r="AL31" s="872"/>
      <c r="AM31" s="358"/>
      <c r="AN31" s="358"/>
    </row>
    <row r="32" spans="1:40" s="958" customFormat="1" ht="13.5" customHeight="1" x14ac:dyDescent="0.2">
      <c r="A32" s="1527"/>
      <c r="B32" s="968"/>
      <c r="C32" s="842"/>
      <c r="D32" s="842"/>
      <c r="E32" s="842"/>
      <c r="F32" s="842"/>
      <c r="G32" s="842"/>
      <c r="H32" s="842"/>
      <c r="I32" s="953"/>
      <c r="J32" s="954"/>
      <c r="K32" s="954"/>
      <c r="L32" s="954"/>
      <c r="M32" s="954"/>
      <c r="N32" s="954"/>
      <c r="O32" s="954"/>
      <c r="P32" s="954"/>
      <c r="Q32" s="954"/>
      <c r="R32" s="954"/>
      <c r="S32" s="954"/>
      <c r="T32" s="956"/>
      <c r="U32" s="970"/>
      <c r="V32" s="872"/>
      <c r="W32" s="872"/>
      <c r="X32" s="872"/>
      <c r="Y32" s="872"/>
      <c r="Z32" s="872"/>
      <c r="AA32" s="872"/>
      <c r="AB32" s="872"/>
      <c r="AC32" s="872"/>
      <c r="AD32" s="872"/>
      <c r="AE32" s="872"/>
      <c r="AF32" s="872"/>
      <c r="AG32" s="872"/>
      <c r="AH32" s="872"/>
      <c r="AI32" s="872"/>
      <c r="AJ32" s="872"/>
      <c r="AK32" s="872"/>
      <c r="AL32" s="872"/>
      <c r="AM32" s="358"/>
      <c r="AN32" s="358"/>
    </row>
    <row r="33" spans="1:40" s="355" customFormat="1" ht="24.95" customHeight="1" x14ac:dyDescent="0.2">
      <c r="A33" s="1527"/>
      <c r="B33" s="879"/>
      <c r="C33" s="859"/>
      <c r="D33" s="859"/>
      <c r="E33" s="859"/>
      <c r="F33" s="859"/>
      <c r="G33" s="859"/>
      <c r="H33" s="859"/>
      <c r="I33" s="1491"/>
      <c r="J33" s="1489"/>
      <c r="K33" s="1489"/>
      <c r="L33" s="1489"/>
      <c r="M33" s="1489"/>
      <c r="N33" s="1489"/>
      <c r="O33" s="1489"/>
      <c r="P33" s="1489"/>
      <c r="Q33" s="1489"/>
      <c r="R33" s="1489"/>
      <c r="S33" s="1489"/>
      <c r="T33" s="1490"/>
      <c r="U33" s="882"/>
      <c r="V33" s="872"/>
      <c r="W33" s="872"/>
      <c r="X33" s="872"/>
      <c r="Y33" s="872"/>
      <c r="Z33" s="872"/>
      <c r="AA33" s="872"/>
      <c r="AB33" s="872"/>
      <c r="AC33" s="872"/>
      <c r="AD33" s="872"/>
      <c r="AE33" s="872"/>
      <c r="AF33" s="872"/>
      <c r="AG33" s="872"/>
      <c r="AH33" s="872"/>
      <c r="AI33" s="872"/>
      <c r="AJ33" s="872"/>
      <c r="AK33" s="872"/>
      <c r="AL33" s="872"/>
      <c r="AM33" s="358"/>
      <c r="AN33" s="358"/>
    </row>
    <row r="34" spans="1:40" s="355" customFormat="1" ht="24.95" customHeight="1" x14ac:dyDescent="0.2">
      <c r="A34" s="1527"/>
      <c r="B34" s="449" t="s">
        <v>877</v>
      </c>
      <c r="C34" s="852">
        <v>1291732.4340498229</v>
      </c>
      <c r="D34" s="852">
        <v>1720009.9821191821</v>
      </c>
      <c r="E34" s="852">
        <v>1783781.9028886496</v>
      </c>
      <c r="F34" s="852">
        <v>2173504.4466265645</v>
      </c>
      <c r="G34" s="852">
        <v>2505957.0341435131</v>
      </c>
      <c r="H34" s="852">
        <v>5433601.6725675575</v>
      </c>
      <c r="I34" s="765">
        <v>2503065.3388446835</v>
      </c>
      <c r="J34" s="763">
        <v>3308455.6606357736</v>
      </c>
      <c r="K34" s="763">
        <v>3328829.7965834201</v>
      </c>
      <c r="L34" s="763">
        <v>3371783.4208709672</v>
      </c>
      <c r="M34" s="763">
        <v>3406580.9843768668</v>
      </c>
      <c r="N34" s="763">
        <v>4956326.0665323045</v>
      </c>
      <c r="O34" s="763">
        <v>4947391.4701232631</v>
      </c>
      <c r="P34" s="763">
        <v>4977128.6589316465</v>
      </c>
      <c r="Q34" s="763">
        <v>5105702.192258155</v>
      </c>
      <c r="R34" s="763">
        <v>5220300.0391840767</v>
      </c>
      <c r="S34" s="763">
        <v>5363317.3818475734</v>
      </c>
      <c r="T34" s="764">
        <v>5433601.6725675575</v>
      </c>
      <c r="U34" s="597" t="s">
        <v>383</v>
      </c>
      <c r="V34" s="872"/>
      <c r="W34" s="872"/>
      <c r="X34" s="872"/>
      <c r="Y34" s="872"/>
      <c r="Z34" s="872"/>
      <c r="AA34" s="872"/>
      <c r="AB34" s="872"/>
      <c r="AC34" s="872"/>
      <c r="AD34" s="872"/>
      <c r="AE34" s="872"/>
      <c r="AF34" s="872"/>
      <c r="AG34" s="872"/>
      <c r="AH34" s="872"/>
      <c r="AI34" s="872"/>
      <c r="AJ34" s="872"/>
      <c r="AK34" s="872"/>
      <c r="AL34" s="872"/>
      <c r="AM34" s="358"/>
      <c r="AN34" s="358"/>
    </row>
    <row r="35" spans="1:40" s="355" customFormat="1" ht="24.95" customHeight="1" x14ac:dyDescent="0.2">
      <c r="A35" s="1527"/>
      <c r="B35" s="880"/>
      <c r="C35" s="860"/>
      <c r="D35" s="860"/>
      <c r="E35" s="860"/>
      <c r="F35" s="860"/>
      <c r="G35" s="860"/>
      <c r="H35" s="860"/>
      <c r="I35" s="861"/>
      <c r="J35" s="862"/>
      <c r="K35" s="862"/>
      <c r="L35" s="862"/>
      <c r="M35" s="862"/>
      <c r="N35" s="862"/>
      <c r="O35" s="862"/>
      <c r="P35" s="862"/>
      <c r="Q35" s="862"/>
      <c r="R35" s="862"/>
      <c r="S35" s="862"/>
      <c r="T35" s="863"/>
      <c r="U35" s="883"/>
      <c r="V35" s="872"/>
      <c r="W35" s="872"/>
      <c r="X35" s="872"/>
      <c r="Y35" s="872"/>
      <c r="Z35" s="872"/>
      <c r="AA35" s="872"/>
      <c r="AB35" s="872"/>
      <c r="AC35" s="872"/>
      <c r="AD35" s="872"/>
      <c r="AE35" s="872"/>
      <c r="AF35" s="872"/>
      <c r="AG35" s="872"/>
      <c r="AH35" s="872"/>
      <c r="AI35" s="872"/>
      <c r="AJ35" s="872"/>
      <c r="AK35" s="872"/>
      <c r="AL35" s="872"/>
      <c r="AM35" s="358"/>
      <c r="AN35" s="358"/>
    </row>
    <row r="36" spans="1:40" s="355" customFormat="1" ht="13.5" customHeight="1" x14ac:dyDescent="0.2">
      <c r="A36" s="1527"/>
      <c r="B36" s="449"/>
      <c r="C36" s="852"/>
      <c r="D36" s="852"/>
      <c r="E36" s="852"/>
      <c r="F36" s="852"/>
      <c r="G36" s="852"/>
      <c r="H36" s="852"/>
      <c r="I36" s="765"/>
      <c r="J36" s="763"/>
      <c r="K36" s="763"/>
      <c r="L36" s="763"/>
      <c r="M36" s="763"/>
      <c r="N36" s="763"/>
      <c r="O36" s="763"/>
      <c r="P36" s="763"/>
      <c r="Q36" s="763"/>
      <c r="R36" s="763"/>
      <c r="S36" s="763"/>
      <c r="T36" s="764"/>
      <c r="U36" s="597"/>
      <c r="V36" s="872"/>
      <c r="W36" s="872"/>
      <c r="X36" s="872"/>
      <c r="Y36" s="872"/>
      <c r="Z36" s="872"/>
      <c r="AA36" s="872"/>
      <c r="AB36" s="872"/>
      <c r="AC36" s="872"/>
      <c r="AD36" s="872"/>
      <c r="AE36" s="872"/>
      <c r="AF36" s="872"/>
      <c r="AG36" s="872"/>
      <c r="AH36" s="872"/>
      <c r="AI36" s="872"/>
      <c r="AJ36" s="872"/>
      <c r="AK36" s="872"/>
      <c r="AL36" s="872"/>
      <c r="AM36" s="358"/>
      <c r="AN36" s="358"/>
    </row>
    <row r="37" spans="1:40" s="355" customFormat="1" ht="24.95" customHeight="1" x14ac:dyDescent="0.2">
      <c r="A37" s="1527"/>
      <c r="B37" s="450" t="s">
        <v>878</v>
      </c>
      <c r="C37" s="852"/>
      <c r="D37" s="852"/>
      <c r="E37" s="852"/>
      <c r="F37" s="852"/>
      <c r="G37" s="852"/>
      <c r="H37" s="852"/>
      <c r="I37" s="765"/>
      <c r="J37" s="763"/>
      <c r="K37" s="763"/>
      <c r="L37" s="763"/>
      <c r="M37" s="763"/>
      <c r="N37" s="763"/>
      <c r="O37" s="763"/>
      <c r="P37" s="763"/>
      <c r="Q37" s="763"/>
      <c r="R37" s="763"/>
      <c r="S37" s="763"/>
      <c r="T37" s="764"/>
      <c r="U37" s="374" t="s">
        <v>384</v>
      </c>
      <c r="V37" s="872"/>
      <c r="W37" s="872"/>
      <c r="X37" s="872"/>
      <c r="Y37" s="872"/>
      <c r="Z37" s="872"/>
      <c r="AA37" s="872"/>
      <c r="AB37" s="872"/>
      <c r="AC37" s="872"/>
      <c r="AD37" s="872"/>
      <c r="AE37" s="872"/>
      <c r="AF37" s="872"/>
      <c r="AG37" s="872"/>
      <c r="AH37" s="872"/>
      <c r="AI37" s="872"/>
      <c r="AJ37" s="872"/>
      <c r="AK37" s="872"/>
      <c r="AL37" s="872"/>
      <c r="AM37" s="358"/>
      <c r="AN37" s="358"/>
    </row>
    <row r="38" spans="1:40" s="958" customFormat="1" ht="13.5" customHeight="1" x14ac:dyDescent="0.2">
      <c r="A38" s="1527"/>
      <c r="B38" s="968"/>
      <c r="C38" s="842"/>
      <c r="D38" s="842"/>
      <c r="E38" s="842"/>
      <c r="F38" s="842"/>
      <c r="G38" s="842"/>
      <c r="H38" s="842"/>
      <c r="I38" s="953"/>
      <c r="J38" s="954"/>
      <c r="K38" s="954"/>
      <c r="L38" s="954"/>
      <c r="M38" s="954"/>
      <c r="N38" s="954"/>
      <c r="O38" s="954"/>
      <c r="P38" s="954"/>
      <c r="Q38" s="954"/>
      <c r="R38" s="954"/>
      <c r="S38" s="954"/>
      <c r="T38" s="956"/>
      <c r="U38" s="970"/>
      <c r="V38" s="872"/>
      <c r="W38" s="872"/>
      <c r="X38" s="872"/>
      <c r="Y38" s="872"/>
      <c r="Z38" s="872"/>
      <c r="AA38" s="872"/>
      <c r="AB38" s="872"/>
      <c r="AC38" s="872"/>
      <c r="AD38" s="872"/>
      <c r="AE38" s="872"/>
      <c r="AF38" s="872"/>
      <c r="AG38" s="872"/>
      <c r="AH38" s="872"/>
      <c r="AI38" s="872"/>
      <c r="AJ38" s="872"/>
      <c r="AK38" s="872"/>
      <c r="AL38" s="872"/>
      <c r="AM38" s="358"/>
      <c r="AN38" s="358"/>
    </row>
    <row r="39" spans="1:40" s="355" customFormat="1" ht="24.95" customHeight="1" x14ac:dyDescent="0.2">
      <c r="A39" s="1527"/>
      <c r="B39" s="449" t="s">
        <v>853</v>
      </c>
      <c r="C39" s="852">
        <v>122358.14244074411</v>
      </c>
      <c r="D39" s="852">
        <v>164173.03839129803</v>
      </c>
      <c r="E39" s="852">
        <v>256043.59753682403</v>
      </c>
      <c r="F39" s="852">
        <v>396541.11867683468</v>
      </c>
      <c r="G39" s="852">
        <v>429651.37685453321</v>
      </c>
      <c r="H39" s="852">
        <v>777357.47965397721</v>
      </c>
      <c r="I39" s="765">
        <v>420147.40470528533</v>
      </c>
      <c r="J39" s="763">
        <v>443171.42764625553</v>
      </c>
      <c r="K39" s="763">
        <v>463576.54067494534</v>
      </c>
      <c r="L39" s="763">
        <v>501073.5130960255</v>
      </c>
      <c r="M39" s="763">
        <v>502000.64997641556</v>
      </c>
      <c r="N39" s="763">
        <v>502784.49369555648</v>
      </c>
      <c r="O39" s="763">
        <v>519587.2755950063</v>
      </c>
      <c r="P39" s="763">
        <v>551583.47636406671</v>
      </c>
      <c r="Q39" s="763">
        <v>628514.15995261678</v>
      </c>
      <c r="R39" s="763">
        <v>700285.84558549686</v>
      </c>
      <c r="S39" s="763">
        <v>767342.09305595711</v>
      </c>
      <c r="T39" s="764">
        <v>777357.47965397721</v>
      </c>
      <c r="U39" s="597" t="s">
        <v>785</v>
      </c>
      <c r="V39" s="872"/>
      <c r="W39" s="872"/>
      <c r="X39" s="872"/>
      <c r="Y39" s="872"/>
      <c r="Z39" s="872"/>
      <c r="AA39" s="872"/>
      <c r="AB39" s="872"/>
      <c r="AC39" s="872"/>
      <c r="AD39" s="872"/>
      <c r="AE39" s="872"/>
      <c r="AF39" s="872"/>
      <c r="AG39" s="872"/>
      <c r="AH39" s="872"/>
      <c r="AI39" s="872"/>
      <c r="AJ39" s="872"/>
      <c r="AK39" s="872"/>
      <c r="AL39" s="872"/>
      <c r="AM39" s="358"/>
      <c r="AN39" s="358"/>
    </row>
    <row r="40" spans="1:40" s="355" customFormat="1" ht="24.95" customHeight="1" x14ac:dyDescent="0.2">
      <c r="A40" s="1527"/>
      <c r="B40" s="598" t="s">
        <v>931</v>
      </c>
      <c r="C40" s="856">
        <v>7.1697666600000014</v>
      </c>
      <c r="D40" s="856">
        <v>1.9003849499999999</v>
      </c>
      <c r="E40" s="856">
        <v>2.4137762299999999</v>
      </c>
      <c r="F40" s="856">
        <v>16.75072583</v>
      </c>
      <c r="G40" s="856">
        <v>28.931738719999998</v>
      </c>
      <c r="H40" s="856">
        <v>10.982937600000001</v>
      </c>
      <c r="I40" s="762">
        <v>29.060382769999997</v>
      </c>
      <c r="J40" s="760">
        <v>65.564687770000006</v>
      </c>
      <c r="K40" s="760">
        <v>65.564187770000004</v>
      </c>
      <c r="L40" s="760">
        <v>65.708212930000002</v>
      </c>
      <c r="M40" s="760">
        <v>60.707712930000007</v>
      </c>
      <c r="N40" s="760">
        <v>60.707212930000004</v>
      </c>
      <c r="O40" s="760">
        <v>30.862648030000003</v>
      </c>
      <c r="P40" s="760">
        <v>30.862148030000004</v>
      </c>
      <c r="Q40" s="760">
        <v>10.855148029999999</v>
      </c>
      <c r="R40" s="760">
        <v>10.984587600000001</v>
      </c>
      <c r="S40" s="760">
        <v>10.9835876</v>
      </c>
      <c r="T40" s="761">
        <v>10.982937600000001</v>
      </c>
      <c r="U40" s="599" t="s">
        <v>934</v>
      </c>
      <c r="V40" s="872"/>
      <c r="W40" s="872"/>
      <c r="X40" s="872"/>
      <c r="Y40" s="872"/>
      <c r="Z40" s="872"/>
      <c r="AA40" s="872"/>
      <c r="AB40" s="872"/>
      <c r="AC40" s="872"/>
      <c r="AD40" s="872"/>
      <c r="AE40" s="872"/>
      <c r="AF40" s="872"/>
      <c r="AG40" s="872"/>
      <c r="AH40" s="872"/>
      <c r="AI40" s="872"/>
      <c r="AJ40" s="872"/>
      <c r="AK40" s="872"/>
      <c r="AL40" s="872"/>
      <c r="AM40" s="358"/>
      <c r="AN40" s="358"/>
    </row>
    <row r="41" spans="1:40" s="360" customFormat="1" ht="24.95" customHeight="1" x14ac:dyDescent="0.2">
      <c r="A41" s="1527"/>
      <c r="B41" s="598" t="s">
        <v>950</v>
      </c>
      <c r="C41" s="856">
        <v>16191.287446540004</v>
      </c>
      <c r="D41" s="856">
        <v>20569.778435340002</v>
      </c>
      <c r="E41" s="856">
        <v>19389.457011639999</v>
      </c>
      <c r="F41" s="856">
        <v>24142.802180180002</v>
      </c>
      <c r="G41" s="856">
        <v>40748.902793750007</v>
      </c>
      <c r="H41" s="856">
        <v>119603.15162673999</v>
      </c>
      <c r="I41" s="762">
        <v>43193.78395705999</v>
      </c>
      <c r="J41" s="760">
        <v>47951.484022539997</v>
      </c>
      <c r="K41" s="760">
        <v>52411.457920389999</v>
      </c>
      <c r="L41" s="760">
        <v>68839.976449109992</v>
      </c>
      <c r="M41" s="760">
        <v>84742.612170979992</v>
      </c>
      <c r="N41" s="760">
        <v>85572.61267504</v>
      </c>
      <c r="O41" s="760">
        <v>101620.63413655001</v>
      </c>
      <c r="P41" s="760">
        <v>96330.172122120013</v>
      </c>
      <c r="Q41" s="760">
        <v>96994.759041779995</v>
      </c>
      <c r="R41" s="760">
        <v>105573.16042258</v>
      </c>
      <c r="S41" s="760">
        <v>120204.04040637001</v>
      </c>
      <c r="T41" s="761">
        <v>119603.15162673999</v>
      </c>
      <c r="U41" s="599" t="s">
        <v>1269</v>
      </c>
      <c r="V41" s="872"/>
      <c r="W41" s="872"/>
      <c r="X41" s="872"/>
      <c r="Y41" s="872"/>
      <c r="Z41" s="872"/>
      <c r="AA41" s="872"/>
      <c r="AB41" s="872"/>
      <c r="AC41" s="872"/>
      <c r="AD41" s="872"/>
      <c r="AE41" s="872"/>
      <c r="AF41" s="872"/>
      <c r="AG41" s="872"/>
      <c r="AH41" s="872"/>
      <c r="AI41" s="872"/>
      <c r="AJ41" s="872"/>
      <c r="AK41" s="872"/>
      <c r="AL41" s="872"/>
      <c r="AM41" s="358"/>
      <c r="AN41" s="358"/>
    </row>
    <row r="42" spans="1:40" s="360" customFormat="1" ht="24.95" customHeight="1" x14ac:dyDescent="0.2">
      <c r="A42" s="1527"/>
      <c r="B42" s="598" t="s">
        <v>1469</v>
      </c>
      <c r="C42" s="856">
        <v>104470.04655873412</v>
      </c>
      <c r="D42" s="856">
        <v>141143.95825662802</v>
      </c>
      <c r="E42" s="856">
        <v>229198.96954724402</v>
      </c>
      <c r="F42" s="856">
        <v>357938.5011590246</v>
      </c>
      <c r="G42" s="856">
        <v>380654.56219968316</v>
      </c>
      <c r="H42" s="856">
        <v>643913.88514787715</v>
      </c>
      <c r="I42" s="762">
        <v>368666.65158989537</v>
      </c>
      <c r="J42" s="760">
        <v>387161.72891339555</v>
      </c>
      <c r="K42" s="760">
        <v>401743.55192753533</v>
      </c>
      <c r="L42" s="760">
        <v>421504.34189781547</v>
      </c>
      <c r="M42" s="760">
        <v>406760.99115592556</v>
      </c>
      <c r="N42" s="760">
        <v>405331.62164630648</v>
      </c>
      <c r="O42" s="760">
        <v>408848.63605812634</v>
      </c>
      <c r="P42" s="760">
        <v>443332.37862608663</v>
      </c>
      <c r="Q42" s="760">
        <v>518096.78204739676</v>
      </c>
      <c r="R42" s="760">
        <v>585009.059230007</v>
      </c>
      <c r="S42" s="760">
        <v>636219.17520526703</v>
      </c>
      <c r="T42" s="761">
        <v>643913.88514787715</v>
      </c>
      <c r="U42" s="599" t="s">
        <v>1452</v>
      </c>
      <c r="V42" s="872"/>
      <c r="W42" s="872"/>
      <c r="X42" s="872"/>
      <c r="Y42" s="872"/>
      <c r="Z42" s="872"/>
      <c r="AA42" s="872"/>
      <c r="AB42" s="872"/>
      <c r="AC42" s="872"/>
      <c r="AD42" s="872"/>
      <c r="AE42" s="872"/>
      <c r="AF42" s="872"/>
      <c r="AG42" s="872"/>
      <c r="AH42" s="872"/>
      <c r="AI42" s="872"/>
      <c r="AJ42" s="872"/>
      <c r="AK42" s="872"/>
      <c r="AL42" s="872"/>
      <c r="AM42" s="358"/>
      <c r="AN42" s="358"/>
    </row>
    <row r="43" spans="1:40" s="360" customFormat="1" ht="24.95" customHeight="1" x14ac:dyDescent="0.2">
      <c r="A43" s="1527"/>
      <c r="B43" s="598" t="s">
        <v>932</v>
      </c>
      <c r="C43" s="856">
        <v>1689.6386688099999</v>
      </c>
      <c r="D43" s="856">
        <v>2457.4013143799998</v>
      </c>
      <c r="E43" s="856">
        <v>7452.7572017099992</v>
      </c>
      <c r="F43" s="856">
        <v>14443.0646118</v>
      </c>
      <c r="G43" s="856">
        <v>8218.9801223800005</v>
      </c>
      <c r="H43" s="856">
        <v>13829.45994176</v>
      </c>
      <c r="I43" s="762">
        <v>8257.9087755600012</v>
      </c>
      <c r="J43" s="760">
        <v>7992.6500225499985</v>
      </c>
      <c r="K43" s="760">
        <v>9355.9666392500039</v>
      </c>
      <c r="L43" s="760">
        <v>10663.486536170001</v>
      </c>
      <c r="M43" s="760">
        <v>10436.338936579999</v>
      </c>
      <c r="N43" s="760">
        <v>11819.552161280004</v>
      </c>
      <c r="O43" s="760">
        <v>9087.1427522999984</v>
      </c>
      <c r="P43" s="760">
        <v>11890.063467829999</v>
      </c>
      <c r="Q43" s="760">
        <v>13411.763715410001</v>
      </c>
      <c r="R43" s="760">
        <v>9692.6413453099995</v>
      </c>
      <c r="S43" s="760">
        <v>10907.89385672</v>
      </c>
      <c r="T43" s="761">
        <v>13829.45994176</v>
      </c>
      <c r="U43" s="599" t="s">
        <v>1225</v>
      </c>
      <c r="V43" s="872"/>
      <c r="W43" s="872"/>
      <c r="X43" s="872"/>
      <c r="Y43" s="872"/>
      <c r="Z43" s="872"/>
      <c r="AA43" s="872"/>
      <c r="AB43" s="872"/>
      <c r="AC43" s="872"/>
      <c r="AD43" s="872"/>
      <c r="AE43" s="872"/>
      <c r="AF43" s="872"/>
      <c r="AG43" s="872"/>
      <c r="AH43" s="872"/>
      <c r="AI43" s="872"/>
      <c r="AJ43" s="872"/>
      <c r="AK43" s="872"/>
      <c r="AL43" s="872"/>
      <c r="AM43" s="358"/>
      <c r="AN43" s="358"/>
    </row>
    <row r="44" spans="1:40" s="958" customFormat="1" ht="12" customHeight="1" x14ac:dyDescent="0.2">
      <c r="A44" s="1527"/>
      <c r="B44" s="968"/>
      <c r="C44" s="842"/>
      <c r="D44" s="842"/>
      <c r="E44" s="842"/>
      <c r="F44" s="842"/>
      <c r="G44" s="842"/>
      <c r="H44" s="842"/>
      <c r="I44" s="953"/>
      <c r="J44" s="954"/>
      <c r="K44" s="954"/>
      <c r="L44" s="954"/>
      <c r="M44" s="954"/>
      <c r="N44" s="954"/>
      <c r="O44" s="954"/>
      <c r="P44" s="954"/>
      <c r="Q44" s="954"/>
      <c r="R44" s="954"/>
      <c r="S44" s="954"/>
      <c r="T44" s="956"/>
      <c r="U44" s="970"/>
      <c r="V44" s="872"/>
      <c r="W44" s="872"/>
      <c r="X44" s="872"/>
      <c r="Y44" s="872"/>
      <c r="Z44" s="872"/>
      <c r="AA44" s="872"/>
      <c r="AB44" s="872"/>
      <c r="AC44" s="872"/>
      <c r="AD44" s="872"/>
      <c r="AE44" s="872"/>
      <c r="AF44" s="872"/>
      <c r="AG44" s="872"/>
      <c r="AH44" s="872"/>
      <c r="AI44" s="872"/>
      <c r="AJ44" s="872"/>
      <c r="AK44" s="872"/>
      <c r="AL44" s="872"/>
      <c r="AM44" s="358"/>
      <c r="AN44" s="358"/>
    </row>
    <row r="45" spans="1:40" s="355" customFormat="1" ht="28.5" customHeight="1" x14ac:dyDescent="0.2">
      <c r="A45" s="1527"/>
      <c r="B45" s="449" t="s">
        <v>952</v>
      </c>
      <c r="C45" s="852">
        <v>29342.643422339017</v>
      </c>
      <c r="D45" s="852">
        <v>32152.465431248987</v>
      </c>
      <c r="E45" s="852">
        <v>59503.619265209891</v>
      </c>
      <c r="F45" s="852">
        <v>116157.15686912995</v>
      </c>
      <c r="G45" s="852">
        <v>123726.50825486</v>
      </c>
      <c r="H45" s="852">
        <v>122496.5137986695</v>
      </c>
      <c r="I45" s="765">
        <v>117645.30944228993</v>
      </c>
      <c r="J45" s="763">
        <v>117652.48414817982</v>
      </c>
      <c r="K45" s="763">
        <v>112720.85914069987</v>
      </c>
      <c r="L45" s="763">
        <v>113473.26344911991</v>
      </c>
      <c r="M45" s="763">
        <v>110644.81771612988</v>
      </c>
      <c r="N45" s="763">
        <v>106002.65315454011</v>
      </c>
      <c r="O45" s="763">
        <v>106068.75059210004</v>
      </c>
      <c r="P45" s="763">
        <v>109151.39108916002</v>
      </c>
      <c r="Q45" s="763">
        <v>114839.37742408</v>
      </c>
      <c r="R45" s="763">
        <v>117057.57037125988</v>
      </c>
      <c r="S45" s="763">
        <v>115932.38995660911</v>
      </c>
      <c r="T45" s="764">
        <v>122496.5137986695</v>
      </c>
      <c r="U45" s="597" t="s">
        <v>823</v>
      </c>
      <c r="V45" s="872"/>
      <c r="W45" s="872"/>
      <c r="X45" s="872"/>
      <c r="Y45" s="872"/>
      <c r="Z45" s="872"/>
      <c r="AA45" s="872"/>
      <c r="AB45" s="872"/>
      <c r="AC45" s="872"/>
      <c r="AD45" s="872"/>
      <c r="AE45" s="872"/>
      <c r="AF45" s="872"/>
      <c r="AG45" s="872"/>
      <c r="AH45" s="872"/>
      <c r="AI45" s="872"/>
      <c r="AJ45" s="872"/>
      <c r="AK45" s="872"/>
      <c r="AL45" s="872"/>
      <c r="AM45" s="358"/>
      <c r="AN45" s="358"/>
    </row>
    <row r="46" spans="1:40" s="958" customFormat="1" ht="13.5" customHeight="1" x14ac:dyDescent="0.2">
      <c r="A46" s="1527"/>
      <c r="B46" s="968"/>
      <c r="C46" s="842"/>
      <c r="D46" s="842"/>
      <c r="E46" s="842"/>
      <c r="F46" s="842"/>
      <c r="G46" s="842"/>
      <c r="H46" s="842"/>
      <c r="I46" s="953"/>
      <c r="J46" s="954"/>
      <c r="K46" s="954"/>
      <c r="L46" s="954"/>
      <c r="M46" s="954"/>
      <c r="N46" s="954"/>
      <c r="O46" s="954"/>
      <c r="P46" s="954"/>
      <c r="Q46" s="954"/>
      <c r="R46" s="954"/>
      <c r="S46" s="954"/>
      <c r="T46" s="956"/>
      <c r="U46" s="970"/>
      <c r="V46" s="872"/>
      <c r="W46" s="872"/>
      <c r="X46" s="872"/>
      <c r="Y46" s="872"/>
      <c r="Z46" s="872"/>
      <c r="AA46" s="872"/>
      <c r="AB46" s="872"/>
      <c r="AC46" s="872"/>
      <c r="AD46" s="872"/>
      <c r="AE46" s="872"/>
      <c r="AF46" s="872"/>
      <c r="AG46" s="872"/>
      <c r="AH46" s="872"/>
      <c r="AI46" s="872"/>
      <c r="AJ46" s="872"/>
      <c r="AK46" s="872"/>
      <c r="AL46" s="872"/>
      <c r="AM46" s="358"/>
      <c r="AN46" s="358"/>
    </row>
    <row r="47" spans="1:40" s="355" customFormat="1" ht="24.95" customHeight="1" x14ac:dyDescent="0.2">
      <c r="A47" s="1527"/>
      <c r="B47" s="449" t="s">
        <v>13</v>
      </c>
      <c r="C47" s="852">
        <v>116330.19659556373</v>
      </c>
      <c r="D47" s="852">
        <v>120174.82495992701</v>
      </c>
      <c r="E47" s="852">
        <v>229720.67025880958</v>
      </c>
      <c r="F47" s="852">
        <v>270103.51446006866</v>
      </c>
      <c r="G47" s="852">
        <v>309131.81232341344</v>
      </c>
      <c r="H47" s="852">
        <v>377948.13695658289</v>
      </c>
      <c r="I47" s="765">
        <v>308289.66762581014</v>
      </c>
      <c r="J47" s="763">
        <v>317977.21178910666</v>
      </c>
      <c r="K47" s="763">
        <v>324207.14339539682</v>
      </c>
      <c r="L47" s="763">
        <v>328219.34713635535</v>
      </c>
      <c r="M47" s="763">
        <v>323979.17255677917</v>
      </c>
      <c r="N47" s="763">
        <v>304427.3587485149</v>
      </c>
      <c r="O47" s="763">
        <v>298101.24829398596</v>
      </c>
      <c r="P47" s="763">
        <v>295340.00789667934</v>
      </c>
      <c r="Q47" s="763">
        <v>320319.70999403647</v>
      </c>
      <c r="R47" s="763">
        <v>335471.41263027908</v>
      </c>
      <c r="S47" s="763">
        <v>344057.41558332904</v>
      </c>
      <c r="T47" s="764">
        <v>377948.13695658289</v>
      </c>
      <c r="U47" s="597" t="s">
        <v>822</v>
      </c>
      <c r="V47" s="872"/>
      <c r="W47" s="872"/>
      <c r="X47" s="872"/>
      <c r="Y47" s="872"/>
      <c r="Z47" s="872"/>
      <c r="AA47" s="872"/>
      <c r="AB47" s="872"/>
      <c r="AC47" s="872"/>
      <c r="AD47" s="872"/>
      <c r="AE47" s="872"/>
      <c r="AF47" s="872"/>
      <c r="AG47" s="872"/>
      <c r="AH47" s="872"/>
      <c r="AI47" s="872"/>
      <c r="AJ47" s="872"/>
      <c r="AK47" s="872"/>
      <c r="AL47" s="872"/>
      <c r="AM47" s="358"/>
      <c r="AN47" s="358"/>
    </row>
    <row r="48" spans="1:40" s="355" customFormat="1" ht="24.95" customHeight="1" x14ac:dyDescent="0.2">
      <c r="A48" s="1527"/>
      <c r="B48" s="598" t="s">
        <v>931</v>
      </c>
      <c r="C48" s="856">
        <v>29.1</v>
      </c>
      <c r="D48" s="856">
        <v>8.1</v>
      </c>
      <c r="E48" s="856">
        <v>8.1</v>
      </c>
      <c r="F48" s="856">
        <v>8.1</v>
      </c>
      <c r="G48" s="856">
        <v>8.1</v>
      </c>
      <c r="H48" s="856">
        <v>8.1</v>
      </c>
      <c r="I48" s="762">
        <v>8.1</v>
      </c>
      <c r="J48" s="760">
        <v>8.1</v>
      </c>
      <c r="K48" s="760">
        <v>8.1</v>
      </c>
      <c r="L48" s="760">
        <v>8.1</v>
      </c>
      <c r="M48" s="760">
        <v>8.1</v>
      </c>
      <c r="N48" s="760">
        <v>8.1</v>
      </c>
      <c r="O48" s="760">
        <v>8.1</v>
      </c>
      <c r="P48" s="760">
        <v>8.1</v>
      </c>
      <c r="Q48" s="760">
        <v>8.1</v>
      </c>
      <c r="R48" s="760">
        <v>8.1</v>
      </c>
      <c r="S48" s="760">
        <v>8.1</v>
      </c>
      <c r="T48" s="761">
        <v>8.1</v>
      </c>
      <c r="U48" s="599" t="s">
        <v>934</v>
      </c>
      <c r="V48" s="872"/>
      <c r="W48" s="872"/>
      <c r="X48" s="872"/>
      <c r="Y48" s="872"/>
      <c r="Z48" s="872"/>
      <c r="AA48" s="872"/>
      <c r="AB48" s="872"/>
      <c r="AC48" s="872"/>
      <c r="AD48" s="872"/>
      <c r="AE48" s="872"/>
      <c r="AF48" s="872"/>
      <c r="AG48" s="872"/>
      <c r="AH48" s="872"/>
      <c r="AI48" s="872"/>
      <c r="AJ48" s="872"/>
      <c r="AK48" s="872"/>
      <c r="AL48" s="872"/>
      <c r="AM48" s="358"/>
      <c r="AN48" s="358"/>
    </row>
    <row r="49" spans="1:40" s="355" customFormat="1" ht="24.95" customHeight="1" x14ac:dyDescent="0.2">
      <c r="A49" s="1527"/>
      <c r="B49" s="598" t="s">
        <v>950</v>
      </c>
      <c r="C49" s="856">
        <v>647.54046114000005</v>
      </c>
      <c r="D49" s="856">
        <v>9569.4137873399995</v>
      </c>
      <c r="E49" s="856">
        <v>15064.093753090001</v>
      </c>
      <c r="F49" s="856">
        <v>11534.104578030001</v>
      </c>
      <c r="G49" s="856">
        <v>19277.629090440001</v>
      </c>
      <c r="H49" s="856">
        <v>65886.224748189998</v>
      </c>
      <c r="I49" s="762">
        <v>20182.925986169997</v>
      </c>
      <c r="J49" s="760">
        <v>23885.612353750003</v>
      </c>
      <c r="K49" s="760">
        <v>25396.713970430003</v>
      </c>
      <c r="L49" s="760">
        <v>27428.404191410002</v>
      </c>
      <c r="M49" s="760">
        <v>27084.70685599</v>
      </c>
      <c r="N49" s="760">
        <v>26996.512905470001</v>
      </c>
      <c r="O49" s="760">
        <v>27129.206651200002</v>
      </c>
      <c r="P49" s="760">
        <v>25488.842555609997</v>
      </c>
      <c r="Q49" s="760">
        <v>27102.47025011</v>
      </c>
      <c r="R49" s="760">
        <v>30020.2044637</v>
      </c>
      <c r="S49" s="760">
        <v>30975.473185170002</v>
      </c>
      <c r="T49" s="761">
        <v>65886.224748189998</v>
      </c>
      <c r="U49" s="599" t="s">
        <v>1269</v>
      </c>
      <c r="V49" s="872"/>
      <c r="W49" s="872"/>
      <c r="X49" s="872"/>
      <c r="Y49" s="872"/>
      <c r="Z49" s="872"/>
      <c r="AA49" s="872"/>
      <c r="AB49" s="872"/>
      <c r="AC49" s="872"/>
      <c r="AD49" s="872"/>
      <c r="AE49" s="872"/>
      <c r="AF49" s="872"/>
      <c r="AG49" s="872"/>
      <c r="AH49" s="872"/>
      <c r="AI49" s="872"/>
      <c r="AJ49" s="872"/>
      <c r="AK49" s="872"/>
      <c r="AL49" s="872"/>
      <c r="AM49" s="358"/>
      <c r="AN49" s="358"/>
    </row>
    <row r="50" spans="1:40" s="355" customFormat="1" ht="24.95" customHeight="1" x14ac:dyDescent="0.2">
      <c r="A50" s="1527"/>
      <c r="B50" s="598" t="s">
        <v>951</v>
      </c>
      <c r="C50" s="856">
        <v>97023.166041155448</v>
      </c>
      <c r="D50" s="856">
        <v>92991.339690664841</v>
      </c>
      <c r="E50" s="856">
        <v>194214.41416260792</v>
      </c>
      <c r="F50" s="856">
        <v>235796.49059203363</v>
      </c>
      <c r="G50" s="856">
        <v>256128.92070879595</v>
      </c>
      <c r="H50" s="856">
        <v>272538.47860022471</v>
      </c>
      <c r="I50" s="762">
        <v>254878.5698072894</v>
      </c>
      <c r="J50" s="760">
        <v>259841.93912977126</v>
      </c>
      <c r="K50" s="760">
        <v>264383.39661497186</v>
      </c>
      <c r="L50" s="760">
        <v>266338.01292417565</v>
      </c>
      <c r="M50" s="760">
        <v>259392.91619117203</v>
      </c>
      <c r="N50" s="760">
        <v>240319.56152781821</v>
      </c>
      <c r="O50" s="760">
        <v>230211.70536633334</v>
      </c>
      <c r="P50" s="760">
        <v>232054.72089618485</v>
      </c>
      <c r="Q50" s="760">
        <v>252379.91294965689</v>
      </c>
      <c r="R50" s="760">
        <v>264094.69290524541</v>
      </c>
      <c r="S50" s="760">
        <v>274133.86697577464</v>
      </c>
      <c r="T50" s="761">
        <v>272538.47860022471</v>
      </c>
      <c r="U50" s="599" t="s">
        <v>935</v>
      </c>
      <c r="V50" s="872"/>
      <c r="W50" s="872"/>
      <c r="X50" s="872"/>
      <c r="Y50" s="872"/>
      <c r="Z50" s="872"/>
      <c r="AA50" s="872"/>
      <c r="AB50" s="872"/>
      <c r="AC50" s="872"/>
      <c r="AD50" s="872"/>
      <c r="AE50" s="872"/>
      <c r="AF50" s="872"/>
      <c r="AG50" s="872"/>
      <c r="AH50" s="872"/>
      <c r="AI50" s="872"/>
      <c r="AJ50" s="872"/>
      <c r="AK50" s="872"/>
      <c r="AL50" s="872"/>
      <c r="AM50" s="358"/>
      <c r="AN50" s="358"/>
    </row>
    <row r="51" spans="1:40" s="355" customFormat="1" ht="24.95" customHeight="1" x14ac:dyDescent="0.2">
      <c r="A51" s="1527"/>
      <c r="B51" s="598" t="s">
        <v>932</v>
      </c>
      <c r="C51" s="856">
        <v>18630.390093268288</v>
      </c>
      <c r="D51" s="856">
        <v>17605.971481922159</v>
      </c>
      <c r="E51" s="856">
        <v>20434.062343111658</v>
      </c>
      <c r="F51" s="856">
        <v>22764.819290005002</v>
      </c>
      <c r="G51" s="856">
        <v>33717.162524177511</v>
      </c>
      <c r="H51" s="856">
        <v>39515.333608168141</v>
      </c>
      <c r="I51" s="762">
        <v>33220.071832350754</v>
      </c>
      <c r="J51" s="760">
        <v>34241.560305585415</v>
      </c>
      <c r="K51" s="760">
        <v>34418.932809994963</v>
      </c>
      <c r="L51" s="760">
        <v>34444.830020769703</v>
      </c>
      <c r="M51" s="760">
        <v>37493.449509617167</v>
      </c>
      <c r="N51" s="760">
        <v>37103.184315226717</v>
      </c>
      <c r="O51" s="760">
        <v>40752.236276452604</v>
      </c>
      <c r="P51" s="760">
        <v>37788.344444884482</v>
      </c>
      <c r="Q51" s="760">
        <v>40829.226794269598</v>
      </c>
      <c r="R51" s="760">
        <v>41348.415261333721</v>
      </c>
      <c r="S51" s="760">
        <v>38939.975422384421</v>
      </c>
      <c r="T51" s="761">
        <v>39515.333608168141</v>
      </c>
      <c r="U51" s="599" t="s">
        <v>1225</v>
      </c>
      <c r="V51" s="872"/>
      <c r="W51" s="872"/>
      <c r="X51" s="872"/>
      <c r="Y51" s="872"/>
      <c r="Z51" s="872"/>
      <c r="AA51" s="872"/>
      <c r="AB51" s="872"/>
      <c r="AC51" s="872"/>
      <c r="AD51" s="872"/>
      <c r="AE51" s="872"/>
      <c r="AF51" s="872"/>
      <c r="AG51" s="872"/>
      <c r="AH51" s="872"/>
      <c r="AI51" s="872"/>
      <c r="AJ51" s="872"/>
      <c r="AK51" s="872"/>
      <c r="AL51" s="872"/>
      <c r="AM51" s="358"/>
      <c r="AN51" s="358"/>
    </row>
    <row r="52" spans="1:40" s="958" customFormat="1" ht="12" customHeight="1" x14ac:dyDescent="0.2">
      <c r="A52" s="1527"/>
      <c r="B52" s="968"/>
      <c r="C52" s="842"/>
      <c r="D52" s="842"/>
      <c r="E52" s="842"/>
      <c r="F52" s="842"/>
      <c r="G52" s="842"/>
      <c r="H52" s="842"/>
      <c r="I52" s="953"/>
      <c r="J52" s="954"/>
      <c r="K52" s="954"/>
      <c r="L52" s="954"/>
      <c r="M52" s="954"/>
      <c r="N52" s="954"/>
      <c r="O52" s="954"/>
      <c r="P52" s="954"/>
      <c r="Q52" s="954"/>
      <c r="R52" s="954"/>
      <c r="S52" s="954"/>
      <c r="T52" s="956"/>
      <c r="U52" s="970"/>
      <c r="V52" s="872"/>
      <c r="W52" s="872"/>
      <c r="X52" s="872"/>
      <c r="Y52" s="872"/>
      <c r="Z52" s="872"/>
      <c r="AA52" s="872"/>
      <c r="AB52" s="872"/>
      <c r="AC52" s="872"/>
      <c r="AD52" s="872"/>
      <c r="AE52" s="872"/>
      <c r="AF52" s="872"/>
      <c r="AG52" s="872"/>
      <c r="AH52" s="872"/>
      <c r="AI52" s="872"/>
      <c r="AJ52" s="872"/>
      <c r="AK52" s="872"/>
      <c r="AL52" s="872"/>
      <c r="AM52" s="358"/>
      <c r="AN52" s="358"/>
    </row>
    <row r="53" spans="1:40" s="355" customFormat="1" ht="24.95" customHeight="1" x14ac:dyDescent="0.2">
      <c r="A53" s="1527"/>
      <c r="B53" s="449" t="s">
        <v>708</v>
      </c>
      <c r="C53" s="852">
        <v>368458.84867495293</v>
      </c>
      <c r="D53" s="852">
        <v>498464.60965402296</v>
      </c>
      <c r="E53" s="852">
        <v>420797.19209280459</v>
      </c>
      <c r="F53" s="852">
        <v>453224.8365060098</v>
      </c>
      <c r="G53" s="852">
        <v>439203.00344118889</v>
      </c>
      <c r="H53" s="852">
        <v>1209250.9651478408</v>
      </c>
      <c r="I53" s="765">
        <v>440626.22591373476</v>
      </c>
      <c r="J53" s="763">
        <v>711607.40418607707</v>
      </c>
      <c r="K53" s="763">
        <v>698310.18386555987</v>
      </c>
      <c r="L53" s="763">
        <v>691509.54347961594</v>
      </c>
      <c r="M53" s="763">
        <v>692461.16042524797</v>
      </c>
      <c r="N53" s="763">
        <v>1234898.2584898449</v>
      </c>
      <c r="O53" s="763">
        <v>1233119.1893477687</v>
      </c>
      <c r="P53" s="763">
        <v>1241981.7628233742</v>
      </c>
      <c r="Q53" s="763">
        <v>1209388.5875851428</v>
      </c>
      <c r="R53" s="763">
        <v>1232880.774811158</v>
      </c>
      <c r="S53" s="763">
        <v>1226713.4242269308</v>
      </c>
      <c r="T53" s="764">
        <v>1209250.9651478408</v>
      </c>
      <c r="U53" s="597" t="s">
        <v>786</v>
      </c>
      <c r="V53" s="872"/>
      <c r="W53" s="872"/>
      <c r="X53" s="872"/>
      <c r="Y53" s="872"/>
      <c r="Z53" s="872"/>
      <c r="AA53" s="872"/>
      <c r="AB53" s="872"/>
      <c r="AC53" s="872"/>
      <c r="AD53" s="872"/>
      <c r="AE53" s="872"/>
      <c r="AF53" s="872"/>
      <c r="AG53" s="872"/>
      <c r="AH53" s="872"/>
      <c r="AI53" s="872"/>
      <c r="AJ53" s="872"/>
      <c r="AK53" s="872"/>
      <c r="AL53" s="872"/>
      <c r="AM53" s="358"/>
      <c r="AN53" s="358"/>
    </row>
    <row r="54" spans="1:40" s="847" customFormat="1" ht="24.95" customHeight="1" x14ac:dyDescent="0.2">
      <c r="A54" s="1527"/>
      <c r="B54" s="598" t="s">
        <v>931</v>
      </c>
      <c r="C54" s="856">
        <v>1.2021436899999998</v>
      </c>
      <c r="D54" s="856">
        <v>1.76166589</v>
      </c>
      <c r="E54" s="856">
        <v>1.6833586999999997</v>
      </c>
      <c r="F54" s="856">
        <v>1.60354551</v>
      </c>
      <c r="G54" s="856">
        <v>1.5594232699999999</v>
      </c>
      <c r="H54" s="856">
        <v>4.7629216299999992</v>
      </c>
      <c r="I54" s="762">
        <v>1.5301908499999999</v>
      </c>
      <c r="J54" s="760">
        <v>2.44580602</v>
      </c>
      <c r="K54" s="760">
        <v>2.4708172300000002</v>
      </c>
      <c r="L54" s="760">
        <v>2.43185574</v>
      </c>
      <c r="M54" s="760">
        <v>2.48516622</v>
      </c>
      <c r="N54" s="760">
        <v>4.3778417599999999</v>
      </c>
      <c r="O54" s="760">
        <v>4.5922938000000002</v>
      </c>
      <c r="P54" s="760">
        <v>4.6451766399999999</v>
      </c>
      <c r="Q54" s="760">
        <v>4.5787058299999996</v>
      </c>
      <c r="R54" s="760">
        <v>4.5968819500000002</v>
      </c>
      <c r="S54" s="760">
        <v>4.67297312</v>
      </c>
      <c r="T54" s="761">
        <v>4.7629216299999992</v>
      </c>
      <c r="U54" s="599" t="s">
        <v>934</v>
      </c>
      <c r="V54" s="872"/>
      <c r="W54" s="872"/>
      <c r="X54" s="872"/>
      <c r="Y54" s="872"/>
      <c r="Z54" s="872"/>
      <c r="AA54" s="872"/>
      <c r="AB54" s="872"/>
      <c r="AC54" s="872"/>
      <c r="AD54" s="872"/>
      <c r="AE54" s="872"/>
      <c r="AF54" s="872"/>
      <c r="AG54" s="872"/>
      <c r="AH54" s="872"/>
      <c r="AI54" s="872"/>
      <c r="AJ54" s="872"/>
      <c r="AK54" s="872"/>
      <c r="AL54" s="872"/>
      <c r="AM54" s="358"/>
      <c r="AN54" s="358"/>
    </row>
    <row r="55" spans="1:40" s="355" customFormat="1" ht="24.95" customHeight="1" x14ac:dyDescent="0.2">
      <c r="A55" s="1527"/>
      <c r="B55" s="598" t="s">
        <v>950</v>
      </c>
      <c r="C55" s="856">
        <v>890.50864762879996</v>
      </c>
      <c r="D55" s="856">
        <v>396.67852551689998</v>
      </c>
      <c r="E55" s="856">
        <v>377.12491564090004</v>
      </c>
      <c r="F55" s="856">
        <v>2279.5909277559999</v>
      </c>
      <c r="G55" s="856">
        <v>293.3621139899999</v>
      </c>
      <c r="H55" s="856">
        <v>4961.0139776499991</v>
      </c>
      <c r="I55" s="762">
        <v>236.22563781000005</v>
      </c>
      <c r="J55" s="760">
        <v>386.87857634999995</v>
      </c>
      <c r="K55" s="760">
        <v>1264.0907903299999</v>
      </c>
      <c r="L55" s="760">
        <v>15160.92891696</v>
      </c>
      <c r="M55" s="760">
        <v>15375.46302121</v>
      </c>
      <c r="N55" s="760">
        <v>3443.9383667699994</v>
      </c>
      <c r="O55" s="760">
        <v>13114.800714580004</v>
      </c>
      <c r="P55" s="760">
        <v>21285.253714529998</v>
      </c>
      <c r="Q55" s="760">
        <v>11719.617421360001</v>
      </c>
      <c r="R55" s="760">
        <v>11639.098018750003</v>
      </c>
      <c r="S55" s="760">
        <v>13064.17445488</v>
      </c>
      <c r="T55" s="761">
        <v>4961.0139776499991</v>
      </c>
      <c r="U55" s="599" t="s">
        <v>1269</v>
      </c>
      <c r="V55" s="872"/>
      <c r="W55" s="872"/>
      <c r="X55" s="872"/>
      <c r="Y55" s="872"/>
      <c r="Z55" s="872"/>
      <c r="AA55" s="872"/>
      <c r="AB55" s="872"/>
      <c r="AC55" s="872"/>
      <c r="AD55" s="872"/>
      <c r="AE55" s="872"/>
      <c r="AF55" s="872"/>
      <c r="AG55" s="872"/>
      <c r="AH55" s="872"/>
      <c r="AI55" s="872"/>
      <c r="AJ55" s="872"/>
      <c r="AK55" s="872"/>
      <c r="AL55" s="872"/>
      <c r="AM55" s="358"/>
      <c r="AN55" s="358"/>
    </row>
    <row r="56" spans="1:40" s="355" customFormat="1" ht="24.95" customHeight="1" x14ac:dyDescent="0.2">
      <c r="A56" s="1527"/>
      <c r="B56" s="598" t="s">
        <v>951</v>
      </c>
      <c r="C56" s="856">
        <v>358526.84950489667</v>
      </c>
      <c r="D56" s="856">
        <v>482595.84847653226</v>
      </c>
      <c r="E56" s="856">
        <v>406490.98326685198</v>
      </c>
      <c r="F56" s="856">
        <v>436355.67809692933</v>
      </c>
      <c r="G56" s="856">
        <v>422664.43519275612</v>
      </c>
      <c r="H56" s="856">
        <v>1145696.014131288</v>
      </c>
      <c r="I56" s="762">
        <v>421947.05281856511</v>
      </c>
      <c r="J56" s="760">
        <v>679766.49865114863</v>
      </c>
      <c r="K56" s="760">
        <v>669459.95781857136</v>
      </c>
      <c r="L56" s="760">
        <v>648338.37359934254</v>
      </c>
      <c r="M56" s="760">
        <v>647829.16924876731</v>
      </c>
      <c r="N56" s="760">
        <v>1168137.2612865013</v>
      </c>
      <c r="O56" s="760">
        <v>1158681.3829196014</v>
      </c>
      <c r="P56" s="760">
        <v>1160669.5143016842</v>
      </c>
      <c r="Q56" s="760">
        <v>1130101.8321198919</v>
      </c>
      <c r="R56" s="760">
        <v>1166693.413846517</v>
      </c>
      <c r="S56" s="760">
        <v>1139136.1178946898</v>
      </c>
      <c r="T56" s="761">
        <v>1145696.014131288</v>
      </c>
      <c r="U56" s="599" t="s">
        <v>935</v>
      </c>
      <c r="V56" s="872"/>
      <c r="W56" s="872"/>
      <c r="X56" s="872"/>
      <c r="Y56" s="872"/>
      <c r="Z56" s="872"/>
      <c r="AA56" s="872"/>
      <c r="AB56" s="872"/>
      <c r="AC56" s="872"/>
      <c r="AD56" s="872"/>
      <c r="AE56" s="872"/>
      <c r="AF56" s="872"/>
      <c r="AG56" s="872"/>
      <c r="AH56" s="872"/>
      <c r="AI56" s="872"/>
      <c r="AJ56" s="872"/>
      <c r="AK56" s="872"/>
      <c r="AL56" s="872"/>
      <c r="AM56" s="358"/>
      <c r="AN56" s="358"/>
    </row>
    <row r="57" spans="1:40" s="355" customFormat="1" ht="24.95" customHeight="1" x14ac:dyDescent="0.2">
      <c r="A57" s="1527"/>
      <c r="B57" s="598" t="s">
        <v>932</v>
      </c>
      <c r="C57" s="856">
        <v>9040.2883787374976</v>
      </c>
      <c r="D57" s="856">
        <v>15470.320986083814</v>
      </c>
      <c r="E57" s="856">
        <v>13927.400551611699</v>
      </c>
      <c r="F57" s="856">
        <v>14587.963935814514</v>
      </c>
      <c r="G57" s="856">
        <v>16243.646711172803</v>
      </c>
      <c r="H57" s="856">
        <v>58589.174117272734</v>
      </c>
      <c r="I57" s="762">
        <v>18441.417266509656</v>
      </c>
      <c r="J57" s="760">
        <v>31451.58115255837</v>
      </c>
      <c r="K57" s="760">
        <v>27583.66443942851</v>
      </c>
      <c r="L57" s="760">
        <v>28007.809107573339</v>
      </c>
      <c r="M57" s="760">
        <v>29254.042989050769</v>
      </c>
      <c r="N57" s="760">
        <v>63312.680994813549</v>
      </c>
      <c r="O57" s="760">
        <v>61318.413419787074</v>
      </c>
      <c r="P57" s="760">
        <v>60022.349630519981</v>
      </c>
      <c r="Q57" s="760">
        <v>67562.559338061008</v>
      </c>
      <c r="R57" s="760">
        <v>54543.666063940938</v>
      </c>
      <c r="S57" s="760">
        <v>74508.45890424095</v>
      </c>
      <c r="T57" s="761">
        <v>58589.174117272734</v>
      </c>
      <c r="U57" s="599" t="s">
        <v>1225</v>
      </c>
      <c r="V57" s="872"/>
      <c r="W57" s="872"/>
      <c r="X57" s="872"/>
      <c r="Y57" s="872"/>
      <c r="Z57" s="872"/>
      <c r="AA57" s="872"/>
      <c r="AB57" s="872"/>
      <c r="AC57" s="872"/>
      <c r="AD57" s="872"/>
      <c r="AE57" s="872"/>
      <c r="AF57" s="872"/>
      <c r="AG57" s="872"/>
      <c r="AH57" s="872"/>
      <c r="AI57" s="872"/>
      <c r="AJ57" s="872"/>
      <c r="AK57" s="872"/>
      <c r="AL57" s="872"/>
      <c r="AM57" s="358"/>
      <c r="AN57" s="358"/>
    </row>
    <row r="58" spans="1:40" s="355" customFormat="1" ht="12" customHeight="1" x14ac:dyDescent="0.2">
      <c r="A58" s="1527"/>
      <c r="B58" s="449"/>
      <c r="C58" s="842"/>
      <c r="D58" s="842"/>
      <c r="E58" s="842"/>
      <c r="F58" s="842"/>
      <c r="G58" s="842"/>
      <c r="H58" s="842"/>
      <c r="I58" s="953"/>
      <c r="J58" s="954"/>
      <c r="K58" s="954"/>
      <c r="L58" s="954"/>
      <c r="M58" s="954"/>
      <c r="N58" s="954"/>
      <c r="O58" s="954"/>
      <c r="P58" s="954"/>
      <c r="Q58" s="954"/>
      <c r="R58" s="954"/>
      <c r="S58" s="954"/>
      <c r="T58" s="956"/>
      <c r="U58" s="597"/>
      <c r="V58" s="872"/>
      <c r="W58" s="872"/>
      <c r="X58" s="872"/>
      <c r="Y58" s="872"/>
      <c r="Z58" s="872"/>
      <c r="AA58" s="872"/>
      <c r="AB58" s="872"/>
      <c r="AC58" s="872"/>
      <c r="AD58" s="872"/>
      <c r="AE58" s="872"/>
      <c r="AF58" s="872"/>
      <c r="AG58" s="872"/>
      <c r="AH58" s="872"/>
      <c r="AI58" s="872"/>
      <c r="AJ58" s="872"/>
      <c r="AK58" s="872"/>
      <c r="AL58" s="872"/>
      <c r="AM58" s="358"/>
      <c r="AN58" s="358"/>
    </row>
    <row r="59" spans="1:40" s="355" customFormat="1" ht="24.6" customHeight="1" x14ac:dyDescent="0.2">
      <c r="A59" s="1527"/>
      <c r="B59" s="449" t="s">
        <v>933</v>
      </c>
      <c r="C59" s="852">
        <v>0</v>
      </c>
      <c r="D59" s="852">
        <v>0</v>
      </c>
      <c r="E59" s="852">
        <v>0</v>
      </c>
      <c r="F59" s="852">
        <v>0</v>
      </c>
      <c r="G59" s="852">
        <v>0</v>
      </c>
      <c r="H59" s="852">
        <v>0</v>
      </c>
      <c r="I59" s="765">
        <v>0</v>
      </c>
      <c r="J59" s="763">
        <v>0</v>
      </c>
      <c r="K59" s="763">
        <v>0</v>
      </c>
      <c r="L59" s="763">
        <v>0</v>
      </c>
      <c r="M59" s="763">
        <v>0</v>
      </c>
      <c r="N59" s="763">
        <v>0</v>
      </c>
      <c r="O59" s="763">
        <v>0</v>
      </c>
      <c r="P59" s="763">
        <v>0</v>
      </c>
      <c r="Q59" s="763">
        <v>0</v>
      </c>
      <c r="R59" s="763">
        <v>0</v>
      </c>
      <c r="S59" s="763">
        <v>0</v>
      </c>
      <c r="T59" s="764">
        <v>0</v>
      </c>
      <c r="U59" s="597" t="s">
        <v>944</v>
      </c>
      <c r="V59" s="872"/>
      <c r="W59" s="872"/>
      <c r="X59" s="872"/>
      <c r="Y59" s="872"/>
      <c r="Z59" s="872"/>
      <c r="AA59" s="872"/>
      <c r="AB59" s="872"/>
      <c r="AC59" s="872"/>
      <c r="AD59" s="872"/>
      <c r="AE59" s="872"/>
      <c r="AF59" s="872"/>
      <c r="AG59" s="872"/>
      <c r="AH59" s="872"/>
      <c r="AI59" s="872"/>
      <c r="AJ59" s="872"/>
      <c r="AK59" s="872"/>
      <c r="AL59" s="872"/>
      <c r="AM59" s="358"/>
      <c r="AN59" s="358"/>
    </row>
    <row r="60" spans="1:40" s="355" customFormat="1" ht="12" customHeight="1" x14ac:dyDescent="0.2">
      <c r="A60" s="1527"/>
      <c r="B60" s="449"/>
      <c r="C60" s="856"/>
      <c r="D60" s="856"/>
      <c r="E60" s="856"/>
      <c r="F60" s="856"/>
      <c r="G60" s="856"/>
      <c r="H60" s="856"/>
      <c r="I60" s="762"/>
      <c r="J60" s="760"/>
      <c r="K60" s="760"/>
      <c r="L60" s="760"/>
      <c r="M60" s="760"/>
      <c r="N60" s="760"/>
      <c r="O60" s="760"/>
      <c r="P60" s="760"/>
      <c r="Q60" s="760"/>
      <c r="R60" s="760"/>
      <c r="S60" s="760"/>
      <c r="T60" s="761"/>
      <c r="U60" s="597"/>
      <c r="V60" s="872"/>
      <c r="W60" s="872"/>
      <c r="X60" s="872"/>
      <c r="Y60" s="872"/>
      <c r="Z60" s="872"/>
      <c r="AA60" s="872"/>
      <c r="AB60" s="872"/>
      <c r="AC60" s="872"/>
      <c r="AD60" s="872"/>
      <c r="AE60" s="872"/>
      <c r="AF60" s="872"/>
      <c r="AG60" s="872"/>
      <c r="AH60" s="872"/>
      <c r="AI60" s="872"/>
      <c r="AJ60" s="872"/>
      <c r="AK60" s="872"/>
      <c r="AL60" s="872"/>
      <c r="AM60" s="358"/>
      <c r="AN60" s="358"/>
    </row>
    <row r="61" spans="1:40" s="355" customFormat="1" ht="24.95" customHeight="1" x14ac:dyDescent="0.2">
      <c r="A61" s="1527"/>
      <c r="B61" s="449" t="s">
        <v>845</v>
      </c>
      <c r="C61" s="852">
        <v>31617.503694781608</v>
      </c>
      <c r="D61" s="852">
        <v>33544.552558045798</v>
      </c>
      <c r="E61" s="852">
        <v>16136.897079598299</v>
      </c>
      <c r="F61" s="852">
        <v>25895.954076550006</v>
      </c>
      <c r="G61" s="852">
        <v>21661.335294370001</v>
      </c>
      <c r="H61" s="852">
        <v>34548.804029389998</v>
      </c>
      <c r="I61" s="765">
        <v>18413.363590910001</v>
      </c>
      <c r="J61" s="763">
        <v>31349.294801381002</v>
      </c>
      <c r="K61" s="763">
        <v>49430.986177897008</v>
      </c>
      <c r="L61" s="763">
        <v>31942.234621283002</v>
      </c>
      <c r="M61" s="763">
        <v>24977.440630327997</v>
      </c>
      <c r="N61" s="763">
        <v>65060.851028232013</v>
      </c>
      <c r="O61" s="763">
        <v>55459.701102660008</v>
      </c>
      <c r="P61" s="763">
        <v>48724.008285707008</v>
      </c>
      <c r="Q61" s="763">
        <v>23394.538415787003</v>
      </c>
      <c r="R61" s="763">
        <v>22066.671727716399</v>
      </c>
      <c r="S61" s="763">
        <v>37308.659946819993</v>
      </c>
      <c r="T61" s="764">
        <v>34548.804029389998</v>
      </c>
      <c r="U61" s="597" t="s">
        <v>312</v>
      </c>
      <c r="V61" s="872"/>
      <c r="W61" s="872"/>
      <c r="X61" s="872"/>
      <c r="Y61" s="872"/>
      <c r="Z61" s="872"/>
      <c r="AA61" s="872"/>
      <c r="AB61" s="872"/>
      <c r="AC61" s="872"/>
      <c r="AD61" s="872"/>
      <c r="AE61" s="872"/>
      <c r="AF61" s="872"/>
      <c r="AG61" s="872"/>
      <c r="AH61" s="872"/>
      <c r="AI61" s="872"/>
      <c r="AJ61" s="872"/>
      <c r="AK61" s="872"/>
      <c r="AL61" s="872"/>
      <c r="AM61" s="358"/>
      <c r="AN61" s="358"/>
    </row>
    <row r="62" spans="1:40" s="355" customFormat="1" ht="12" customHeight="1" x14ac:dyDescent="0.2">
      <c r="A62" s="1527"/>
      <c r="B62" s="449"/>
      <c r="C62" s="852"/>
      <c r="D62" s="852"/>
      <c r="E62" s="852"/>
      <c r="F62" s="852"/>
      <c r="G62" s="852"/>
      <c r="H62" s="852"/>
      <c r="I62" s="765"/>
      <c r="J62" s="763"/>
      <c r="K62" s="763"/>
      <c r="L62" s="763"/>
      <c r="M62" s="763"/>
      <c r="N62" s="763"/>
      <c r="O62" s="763"/>
      <c r="P62" s="763"/>
      <c r="Q62" s="763"/>
      <c r="R62" s="763"/>
      <c r="S62" s="763"/>
      <c r="T62" s="764"/>
      <c r="U62" s="597"/>
      <c r="V62" s="872"/>
      <c r="W62" s="872"/>
      <c r="X62" s="872"/>
      <c r="Y62" s="872"/>
      <c r="Z62" s="872"/>
      <c r="AA62" s="872"/>
      <c r="AB62" s="872"/>
      <c r="AC62" s="872"/>
      <c r="AD62" s="872"/>
      <c r="AE62" s="872"/>
      <c r="AF62" s="872"/>
      <c r="AG62" s="872"/>
      <c r="AH62" s="872"/>
      <c r="AI62" s="872"/>
      <c r="AJ62" s="872"/>
      <c r="AK62" s="872"/>
      <c r="AL62" s="872"/>
      <c r="AM62" s="358"/>
      <c r="AN62" s="358"/>
    </row>
    <row r="63" spans="1:40" s="355" customFormat="1" ht="24.95" customHeight="1" x14ac:dyDescent="0.2">
      <c r="A63" s="1527"/>
      <c r="B63" s="449" t="s">
        <v>709</v>
      </c>
      <c r="C63" s="852">
        <v>89633.816764956879</v>
      </c>
      <c r="D63" s="852">
        <v>73513.776704704098</v>
      </c>
      <c r="E63" s="852">
        <v>74810.625146408973</v>
      </c>
      <c r="F63" s="852">
        <v>92178.872473967349</v>
      </c>
      <c r="G63" s="852">
        <v>318240.45814264356</v>
      </c>
      <c r="H63" s="852">
        <v>572689.49444046186</v>
      </c>
      <c r="I63" s="765">
        <v>330032.38085101492</v>
      </c>
      <c r="J63" s="763">
        <v>434461.799275539</v>
      </c>
      <c r="K63" s="763">
        <v>424546.44843752997</v>
      </c>
      <c r="L63" s="763">
        <v>444984.42159036314</v>
      </c>
      <c r="M63" s="763">
        <v>457875.23437639407</v>
      </c>
      <c r="N63" s="763">
        <v>646140.88489361433</v>
      </c>
      <c r="O63" s="763">
        <v>629833.13664515573</v>
      </c>
      <c r="P63" s="763">
        <v>601054.19774834253</v>
      </c>
      <c r="Q63" s="763">
        <v>615633.98249555007</v>
      </c>
      <c r="R63" s="763">
        <v>582413.18774702074</v>
      </c>
      <c r="S63" s="763">
        <v>566606.40546472766</v>
      </c>
      <c r="T63" s="764">
        <v>572689.49444046186</v>
      </c>
      <c r="U63" s="597" t="s">
        <v>313</v>
      </c>
      <c r="V63" s="872"/>
      <c r="W63" s="872"/>
      <c r="X63" s="872"/>
      <c r="Y63" s="872"/>
      <c r="Z63" s="872"/>
      <c r="AA63" s="872"/>
      <c r="AB63" s="872"/>
      <c r="AC63" s="872"/>
      <c r="AD63" s="872"/>
      <c r="AE63" s="872"/>
      <c r="AF63" s="872"/>
      <c r="AG63" s="872"/>
      <c r="AH63" s="872"/>
      <c r="AI63" s="872"/>
      <c r="AJ63" s="872"/>
      <c r="AK63" s="872"/>
      <c r="AL63" s="872"/>
      <c r="AM63" s="358"/>
      <c r="AN63" s="358"/>
    </row>
    <row r="64" spans="1:40" s="958" customFormat="1" ht="12" customHeight="1" x14ac:dyDescent="0.2">
      <c r="A64" s="1527"/>
      <c r="B64" s="968"/>
      <c r="C64" s="852"/>
      <c r="D64" s="852"/>
      <c r="E64" s="852"/>
      <c r="F64" s="852"/>
      <c r="G64" s="852"/>
      <c r="H64" s="852"/>
      <c r="I64" s="765"/>
      <c r="J64" s="763"/>
      <c r="K64" s="763"/>
      <c r="L64" s="763"/>
      <c r="M64" s="763"/>
      <c r="N64" s="763"/>
      <c r="O64" s="763"/>
      <c r="P64" s="763"/>
      <c r="Q64" s="763"/>
      <c r="R64" s="763"/>
      <c r="S64" s="763"/>
      <c r="T64" s="764"/>
      <c r="U64" s="970"/>
      <c r="V64" s="872"/>
      <c r="W64" s="872"/>
      <c r="X64" s="872"/>
      <c r="Y64" s="872"/>
      <c r="Z64" s="872"/>
      <c r="AA64" s="872"/>
      <c r="AB64" s="872"/>
      <c r="AC64" s="872"/>
      <c r="AD64" s="872"/>
      <c r="AE64" s="872"/>
      <c r="AF64" s="872"/>
      <c r="AG64" s="872"/>
      <c r="AH64" s="872"/>
      <c r="AI64" s="872"/>
      <c r="AJ64" s="872"/>
      <c r="AK64" s="872"/>
      <c r="AL64" s="872"/>
      <c r="AM64" s="358"/>
      <c r="AN64" s="358"/>
    </row>
    <row r="65" spans="1:40" s="355" customFormat="1" ht="24.95" customHeight="1" x14ac:dyDescent="0.2">
      <c r="A65" s="1527"/>
      <c r="B65" s="449" t="s">
        <v>880</v>
      </c>
      <c r="C65" s="852">
        <v>93328.931605783</v>
      </c>
      <c r="D65" s="852">
        <v>118544.09930837597</v>
      </c>
      <c r="E65" s="852">
        <v>116496.1628449592</v>
      </c>
      <c r="F65" s="852">
        <v>125333.93144696688</v>
      </c>
      <c r="G65" s="852">
        <v>129310.63505463874</v>
      </c>
      <c r="H65" s="852">
        <v>299105.55921167985</v>
      </c>
      <c r="I65" s="765">
        <v>130434.05148450169</v>
      </c>
      <c r="J65" s="763">
        <v>187862.48042590887</v>
      </c>
      <c r="K65" s="763">
        <v>190804.80655832135</v>
      </c>
      <c r="L65" s="763">
        <v>195504.84722756813</v>
      </c>
      <c r="M65" s="763">
        <v>195986.99610534037</v>
      </c>
      <c r="N65" s="763">
        <v>259600.40429508185</v>
      </c>
      <c r="O65" s="763">
        <v>249271.53254510945</v>
      </c>
      <c r="P65" s="763">
        <v>250045.69948359171</v>
      </c>
      <c r="Q65" s="763">
        <v>275826.56150733924</v>
      </c>
      <c r="R65" s="763">
        <v>286526.59539322753</v>
      </c>
      <c r="S65" s="763">
        <v>302779.84225036623</v>
      </c>
      <c r="T65" s="764">
        <v>299105.55921167985</v>
      </c>
      <c r="U65" s="597" t="s">
        <v>5</v>
      </c>
      <c r="V65" s="872"/>
      <c r="W65" s="872"/>
      <c r="X65" s="872"/>
      <c r="Y65" s="872"/>
      <c r="Z65" s="872"/>
      <c r="AA65" s="872"/>
      <c r="AB65" s="872"/>
      <c r="AC65" s="872"/>
      <c r="AD65" s="872"/>
      <c r="AE65" s="872"/>
      <c r="AF65" s="872"/>
      <c r="AG65" s="872"/>
      <c r="AH65" s="872"/>
      <c r="AI65" s="872"/>
      <c r="AJ65" s="872"/>
      <c r="AK65" s="872"/>
      <c r="AL65" s="872"/>
      <c r="AM65" s="358"/>
      <c r="AN65" s="358"/>
    </row>
    <row r="66" spans="1:40" s="958" customFormat="1" ht="12" customHeight="1" x14ac:dyDescent="0.2">
      <c r="A66" s="1527"/>
      <c r="B66" s="968"/>
      <c r="C66" s="852"/>
      <c r="D66" s="852"/>
      <c r="E66" s="852"/>
      <c r="F66" s="852"/>
      <c r="G66" s="852"/>
      <c r="H66" s="852"/>
      <c r="I66" s="765"/>
      <c r="J66" s="763"/>
      <c r="K66" s="763"/>
      <c r="L66" s="763"/>
      <c r="M66" s="763"/>
      <c r="N66" s="763"/>
      <c r="O66" s="763"/>
      <c r="P66" s="763"/>
      <c r="Q66" s="763"/>
      <c r="R66" s="763"/>
      <c r="S66" s="763"/>
      <c r="T66" s="764"/>
      <c r="U66" s="970"/>
      <c r="V66" s="872"/>
      <c r="W66" s="872"/>
      <c r="X66" s="872"/>
      <c r="Y66" s="872"/>
      <c r="Z66" s="872"/>
      <c r="AA66" s="872"/>
      <c r="AB66" s="872"/>
      <c r="AC66" s="872"/>
      <c r="AD66" s="872"/>
      <c r="AE66" s="872"/>
      <c r="AF66" s="872"/>
      <c r="AG66" s="872"/>
      <c r="AH66" s="872"/>
      <c r="AI66" s="872"/>
      <c r="AJ66" s="872"/>
      <c r="AK66" s="872"/>
      <c r="AL66" s="872"/>
      <c r="AM66" s="358"/>
      <c r="AN66" s="358"/>
    </row>
    <row r="67" spans="1:40" s="355" customFormat="1" ht="24.95" customHeight="1" x14ac:dyDescent="0.2">
      <c r="A67" s="1527"/>
      <c r="B67" s="449" t="s">
        <v>710</v>
      </c>
      <c r="C67" s="852">
        <v>47800.185704470001</v>
      </c>
      <c r="D67" s="852">
        <v>99284.703823929987</v>
      </c>
      <c r="E67" s="852">
        <v>85077.845802324984</v>
      </c>
      <c r="F67" s="852">
        <v>145669.18878229003</v>
      </c>
      <c r="G67" s="852">
        <v>111952.8056511</v>
      </c>
      <c r="H67" s="852">
        <v>397582.84932421998</v>
      </c>
      <c r="I67" s="765">
        <v>109587.86154678</v>
      </c>
      <c r="J67" s="763">
        <v>153493.07243669999</v>
      </c>
      <c r="K67" s="763">
        <v>144566.56307598003</v>
      </c>
      <c r="L67" s="763">
        <v>139371.74222357004</v>
      </c>
      <c r="M67" s="763">
        <v>154931.20497465</v>
      </c>
      <c r="N67" s="763">
        <v>290060.48594596004</v>
      </c>
      <c r="O67" s="763">
        <v>293386.20855103998</v>
      </c>
      <c r="P67" s="763">
        <v>306625.58253254998</v>
      </c>
      <c r="Q67" s="763">
        <v>326360.45214025001</v>
      </c>
      <c r="R67" s="763">
        <v>339766.98002757999</v>
      </c>
      <c r="S67" s="763">
        <v>378144.1236477801</v>
      </c>
      <c r="T67" s="764">
        <v>397582.84932421998</v>
      </c>
      <c r="U67" s="597" t="s">
        <v>945</v>
      </c>
      <c r="V67" s="872"/>
      <c r="W67" s="872"/>
      <c r="X67" s="872"/>
      <c r="Y67" s="872"/>
      <c r="Z67" s="872"/>
      <c r="AA67" s="872"/>
      <c r="AB67" s="872"/>
      <c r="AC67" s="872"/>
      <c r="AD67" s="872"/>
      <c r="AE67" s="872"/>
      <c r="AF67" s="872"/>
      <c r="AG67" s="872"/>
      <c r="AH67" s="872"/>
      <c r="AI67" s="872"/>
      <c r="AJ67" s="872"/>
      <c r="AK67" s="872"/>
      <c r="AL67" s="872"/>
      <c r="AM67" s="358"/>
      <c r="AN67" s="358"/>
    </row>
    <row r="68" spans="1:40" s="958" customFormat="1" ht="12" customHeight="1" x14ac:dyDescent="0.2">
      <c r="A68" s="1527"/>
      <c r="B68" s="968"/>
      <c r="C68" s="852"/>
      <c r="D68" s="852"/>
      <c r="E68" s="852"/>
      <c r="F68" s="852"/>
      <c r="G68" s="852"/>
      <c r="H68" s="852"/>
      <c r="I68" s="765"/>
      <c r="J68" s="763"/>
      <c r="K68" s="763"/>
      <c r="L68" s="763"/>
      <c r="M68" s="763"/>
      <c r="N68" s="763"/>
      <c r="O68" s="763"/>
      <c r="P68" s="763"/>
      <c r="Q68" s="763"/>
      <c r="R68" s="763"/>
      <c r="S68" s="763"/>
      <c r="T68" s="764"/>
      <c r="U68" s="970"/>
      <c r="V68" s="872"/>
      <c r="W68" s="872"/>
      <c r="X68" s="872"/>
      <c r="Y68" s="872"/>
      <c r="Z68" s="872"/>
      <c r="AA68" s="872"/>
      <c r="AB68" s="872"/>
      <c r="AC68" s="872"/>
      <c r="AD68" s="872"/>
      <c r="AE68" s="872"/>
      <c r="AF68" s="872"/>
      <c r="AG68" s="872"/>
      <c r="AH68" s="872"/>
      <c r="AI68" s="872"/>
      <c r="AJ68" s="872"/>
      <c r="AK68" s="872"/>
      <c r="AL68" s="872"/>
      <c r="AM68" s="358"/>
      <c r="AN68" s="358"/>
    </row>
    <row r="69" spans="1:40" s="355" customFormat="1" ht="24.95" customHeight="1" x14ac:dyDescent="0.2">
      <c r="A69" s="1527"/>
      <c r="B69" s="449" t="s">
        <v>1196</v>
      </c>
      <c r="C69" s="852">
        <v>221439.08497060515</v>
      </c>
      <c r="D69" s="852">
        <v>352502.70199288276</v>
      </c>
      <c r="E69" s="852">
        <v>318520.1849369852</v>
      </c>
      <c r="F69" s="852">
        <v>331226.16380530671</v>
      </c>
      <c r="G69" s="852">
        <v>368233.07643554697</v>
      </c>
      <c r="H69" s="852">
        <v>1032372.5442082785</v>
      </c>
      <c r="I69" s="765">
        <v>377930.10740552854</v>
      </c>
      <c r="J69" s="763">
        <v>580802.95592474239</v>
      </c>
      <c r="K69" s="763">
        <v>580444.43649176206</v>
      </c>
      <c r="L69" s="763">
        <v>578254.75863590674</v>
      </c>
      <c r="M69" s="763">
        <v>587286.1715524582</v>
      </c>
      <c r="N69" s="763">
        <v>1010071.5768297366</v>
      </c>
      <c r="O69" s="763">
        <v>1014000.2556800111</v>
      </c>
      <c r="P69" s="763">
        <v>1017773.9394803576</v>
      </c>
      <c r="Q69" s="763">
        <v>1024682.923753739</v>
      </c>
      <c r="R69" s="763">
        <v>1017344.3297952758</v>
      </c>
      <c r="S69" s="763">
        <v>1026147.4059490575</v>
      </c>
      <c r="T69" s="764">
        <v>1032372.5442082785</v>
      </c>
      <c r="U69" s="597" t="s">
        <v>1197</v>
      </c>
      <c r="V69" s="872"/>
      <c r="W69" s="872"/>
      <c r="X69" s="872"/>
      <c r="Y69" s="872"/>
      <c r="Z69" s="872"/>
      <c r="AA69" s="872"/>
      <c r="AB69" s="872"/>
      <c r="AC69" s="872"/>
      <c r="AD69" s="872"/>
      <c r="AE69" s="872"/>
      <c r="AF69" s="872"/>
      <c r="AG69" s="872"/>
      <c r="AH69" s="872"/>
      <c r="AI69" s="872"/>
      <c r="AJ69" s="872"/>
      <c r="AK69" s="872"/>
      <c r="AL69" s="872"/>
      <c r="AM69" s="358"/>
      <c r="AN69" s="358"/>
    </row>
    <row r="70" spans="1:40" s="958" customFormat="1" ht="12" customHeight="1" x14ac:dyDescent="0.2">
      <c r="A70" s="1527"/>
      <c r="B70" s="968"/>
      <c r="C70" s="852"/>
      <c r="D70" s="852"/>
      <c r="E70" s="852"/>
      <c r="F70" s="852"/>
      <c r="G70" s="852"/>
      <c r="H70" s="852"/>
      <c r="I70" s="765"/>
      <c r="J70" s="763"/>
      <c r="K70" s="763"/>
      <c r="L70" s="763"/>
      <c r="M70" s="763"/>
      <c r="N70" s="763"/>
      <c r="O70" s="763"/>
      <c r="P70" s="763"/>
      <c r="Q70" s="763"/>
      <c r="R70" s="763"/>
      <c r="S70" s="763"/>
      <c r="T70" s="764"/>
      <c r="U70" s="970"/>
      <c r="V70" s="872"/>
      <c r="W70" s="872"/>
      <c r="X70" s="872"/>
      <c r="Y70" s="872"/>
      <c r="Z70" s="872"/>
      <c r="AA70" s="872"/>
      <c r="AB70" s="872"/>
      <c r="AC70" s="872"/>
      <c r="AD70" s="872"/>
      <c r="AE70" s="872"/>
      <c r="AF70" s="872"/>
      <c r="AG70" s="872"/>
      <c r="AH70" s="872"/>
      <c r="AI70" s="872"/>
      <c r="AJ70" s="872"/>
      <c r="AK70" s="872"/>
      <c r="AL70" s="872"/>
      <c r="AM70" s="358"/>
      <c r="AN70" s="358"/>
    </row>
    <row r="71" spans="1:40" s="355" customFormat="1" ht="24.95" customHeight="1" x14ac:dyDescent="0.2">
      <c r="A71" s="1527"/>
      <c r="B71" s="449" t="s">
        <v>881</v>
      </c>
      <c r="C71" s="852">
        <v>171423.08060313482</v>
      </c>
      <c r="D71" s="852">
        <v>227655.21025057574</v>
      </c>
      <c r="E71" s="852">
        <v>206675.107937555</v>
      </c>
      <c r="F71" s="852">
        <v>217173.71061987284</v>
      </c>
      <c r="G71" s="852">
        <v>254846.02537536042</v>
      </c>
      <c r="H71" s="852">
        <v>610249.32559412101</v>
      </c>
      <c r="I71" s="765">
        <v>249958.96616718115</v>
      </c>
      <c r="J71" s="763">
        <v>330077.53094470245</v>
      </c>
      <c r="K71" s="763">
        <v>340221.82860393007</v>
      </c>
      <c r="L71" s="763">
        <v>347449.74909993482</v>
      </c>
      <c r="M71" s="763">
        <v>356438.13521075621</v>
      </c>
      <c r="N71" s="763">
        <v>537279.09929944156</v>
      </c>
      <c r="O71" s="763">
        <v>548564.17306984984</v>
      </c>
      <c r="P71" s="763">
        <v>554848.59592763253</v>
      </c>
      <c r="Q71" s="763">
        <v>566741.90002380847</v>
      </c>
      <c r="R71" s="763">
        <v>586486.67058730533</v>
      </c>
      <c r="S71" s="763">
        <v>598285.62186835171</v>
      </c>
      <c r="T71" s="764">
        <v>610249.32559412101</v>
      </c>
      <c r="U71" s="597" t="s">
        <v>6</v>
      </c>
      <c r="V71" s="872"/>
      <c r="W71" s="872"/>
      <c r="X71" s="872"/>
      <c r="Y71" s="872"/>
      <c r="Z71" s="872"/>
      <c r="AA71" s="872"/>
      <c r="AB71" s="872"/>
      <c r="AC71" s="872"/>
      <c r="AD71" s="872"/>
      <c r="AE71" s="872"/>
      <c r="AF71" s="872"/>
      <c r="AG71" s="872"/>
      <c r="AH71" s="872"/>
      <c r="AI71" s="872"/>
      <c r="AJ71" s="872"/>
      <c r="AK71" s="872"/>
      <c r="AL71" s="872"/>
      <c r="AM71" s="358"/>
      <c r="AN71" s="358"/>
    </row>
    <row r="72" spans="1:40" s="355" customFormat="1" ht="24.95" customHeight="1" thickBot="1" x14ac:dyDescent="0.25">
      <c r="B72" s="618"/>
      <c r="C72" s="959"/>
      <c r="D72" s="959"/>
      <c r="E72" s="959"/>
      <c r="F72" s="964"/>
      <c r="G72" s="964"/>
      <c r="H72" s="964"/>
      <c r="I72" s="960"/>
      <c r="J72" s="961"/>
      <c r="K72" s="961"/>
      <c r="L72" s="961"/>
      <c r="M72" s="961"/>
      <c r="N72" s="961"/>
      <c r="O72" s="961"/>
      <c r="P72" s="961"/>
      <c r="Q72" s="961"/>
      <c r="R72" s="961"/>
      <c r="S72" s="961"/>
      <c r="T72" s="962"/>
      <c r="U72" s="930"/>
      <c r="W72" s="358"/>
      <c r="X72" s="358"/>
      <c r="AB72" s="872"/>
      <c r="AC72" s="872"/>
      <c r="AD72" s="872"/>
      <c r="AE72" s="872"/>
      <c r="AF72" s="872"/>
    </row>
    <row r="73" spans="1:40" s="966" customFormat="1" ht="9" customHeight="1" thickTop="1" x14ac:dyDescent="0.2">
      <c r="B73" s="44"/>
      <c r="C73" s="965"/>
      <c r="D73" s="965"/>
      <c r="E73" s="965"/>
      <c r="F73" s="965"/>
      <c r="G73" s="965"/>
      <c r="H73" s="965"/>
      <c r="I73" s="965"/>
      <c r="J73" s="965"/>
      <c r="K73" s="965"/>
      <c r="L73" s="965"/>
      <c r="M73" s="965"/>
      <c r="N73" s="965"/>
      <c r="O73" s="965"/>
      <c r="P73" s="965"/>
      <c r="Q73" s="965"/>
      <c r="R73" s="965"/>
      <c r="S73" s="965"/>
      <c r="T73" s="965"/>
      <c r="U73" s="44"/>
      <c r="W73" s="154"/>
      <c r="X73" s="154"/>
    </row>
    <row r="74" spans="1:40" s="330" customFormat="1" ht="18.95" customHeight="1" x14ac:dyDescent="0.5">
      <c r="B74" s="330" t="s">
        <v>1719</v>
      </c>
      <c r="C74" s="413"/>
      <c r="D74" s="413"/>
      <c r="E74" s="413"/>
      <c r="F74" s="413"/>
      <c r="G74" s="413"/>
      <c r="H74" s="413"/>
      <c r="I74" s="413"/>
      <c r="J74" s="413"/>
      <c r="K74" s="413"/>
      <c r="L74" s="413"/>
      <c r="M74" s="413"/>
      <c r="N74" s="413"/>
      <c r="O74" s="413"/>
      <c r="P74" s="413"/>
      <c r="Q74" s="413"/>
      <c r="R74" s="413"/>
      <c r="S74" s="413"/>
      <c r="T74" s="413"/>
      <c r="U74" s="474" t="s">
        <v>1721</v>
      </c>
    </row>
    <row r="75" spans="1:40" s="330" customFormat="1" ht="18.95" customHeight="1" x14ac:dyDescent="0.5">
      <c r="B75" s="352" t="s">
        <v>1720</v>
      </c>
      <c r="C75" s="413"/>
      <c r="D75" s="413"/>
      <c r="E75" s="413"/>
      <c r="F75" s="413"/>
      <c r="G75" s="413"/>
      <c r="H75" s="413"/>
      <c r="I75" s="413"/>
      <c r="J75" s="413"/>
      <c r="K75" s="413"/>
      <c r="L75" s="413"/>
      <c r="M75" s="413"/>
      <c r="N75" s="413"/>
      <c r="O75" s="413"/>
      <c r="P75" s="413"/>
      <c r="Q75" s="413"/>
      <c r="R75" s="413"/>
      <c r="S75" s="413"/>
      <c r="T75" s="413"/>
      <c r="U75" s="474" t="s">
        <v>1436</v>
      </c>
    </row>
    <row r="76" spans="1:40" s="330" customFormat="1" ht="18.95" customHeight="1" x14ac:dyDescent="0.5">
      <c r="B76" s="414" t="s">
        <v>1457</v>
      </c>
      <c r="C76" s="413"/>
      <c r="D76" s="413"/>
      <c r="E76" s="413"/>
      <c r="F76" s="413"/>
      <c r="G76" s="413"/>
      <c r="H76" s="413"/>
      <c r="I76" s="413"/>
      <c r="J76" s="413"/>
      <c r="K76" s="413"/>
      <c r="L76" s="413"/>
      <c r="M76" s="413"/>
      <c r="N76" s="413"/>
      <c r="O76" s="413"/>
      <c r="P76" s="413"/>
      <c r="Q76" s="413"/>
      <c r="R76" s="413"/>
      <c r="S76" s="413"/>
      <c r="T76" s="413"/>
      <c r="U76" s="474" t="s">
        <v>1532</v>
      </c>
    </row>
    <row r="77" spans="1:40" s="330" customFormat="1" ht="18.95" customHeight="1" x14ac:dyDescent="0.5">
      <c r="B77" s="352" t="s">
        <v>1531</v>
      </c>
      <c r="C77" s="413"/>
      <c r="D77" s="413"/>
      <c r="E77" s="413"/>
      <c r="F77" s="413"/>
      <c r="G77" s="413"/>
      <c r="H77" s="413"/>
      <c r="I77" s="413"/>
      <c r="J77" s="413"/>
      <c r="K77" s="413"/>
      <c r="L77" s="413"/>
      <c r="M77" s="413"/>
      <c r="N77" s="413"/>
      <c r="O77" s="413"/>
      <c r="P77" s="413"/>
      <c r="Q77" s="413"/>
      <c r="R77" s="413"/>
      <c r="S77" s="413"/>
      <c r="T77" s="413"/>
      <c r="U77" s="474" t="s">
        <v>1533</v>
      </c>
    </row>
    <row r="78" spans="1:40" x14ac:dyDescent="0.5">
      <c r="C78" s="102"/>
      <c r="D78" s="102"/>
      <c r="E78" s="102"/>
      <c r="F78" s="102"/>
      <c r="G78" s="102"/>
      <c r="H78" s="102"/>
      <c r="I78" s="102"/>
      <c r="J78" s="102"/>
      <c r="K78" s="102"/>
      <c r="L78" s="102"/>
      <c r="M78" s="102"/>
      <c r="N78" s="102"/>
      <c r="O78" s="102"/>
      <c r="P78" s="102"/>
      <c r="Q78" s="102"/>
      <c r="R78" s="102"/>
      <c r="S78" s="102"/>
      <c r="T78" s="102"/>
    </row>
    <row r="79" spans="1:40" x14ac:dyDescent="0.5">
      <c r="C79" s="1620"/>
      <c r="D79" s="1620"/>
      <c r="E79" s="1620"/>
      <c r="F79" s="1620"/>
      <c r="G79" s="1620"/>
      <c r="H79" s="1620"/>
      <c r="I79" s="1620"/>
      <c r="J79" s="1620"/>
      <c r="K79" s="1620"/>
      <c r="L79" s="1620"/>
      <c r="M79" s="1620"/>
      <c r="N79" s="1620"/>
      <c r="O79" s="1620"/>
      <c r="P79" s="1620"/>
      <c r="Q79" s="1620"/>
      <c r="R79" s="1620"/>
      <c r="S79" s="1620"/>
      <c r="T79" s="1620"/>
    </row>
    <row r="80" spans="1:40" x14ac:dyDescent="0.5">
      <c r="C80" s="1620"/>
      <c r="D80" s="1620"/>
      <c r="E80" s="1620"/>
      <c r="F80" s="1620"/>
      <c r="G80" s="1620"/>
      <c r="H80" s="1620"/>
      <c r="I80" s="1620"/>
      <c r="J80" s="1620"/>
      <c r="K80" s="1620"/>
      <c r="L80" s="1620"/>
      <c r="M80" s="1620"/>
      <c r="N80" s="1620"/>
      <c r="O80" s="1620"/>
      <c r="P80" s="1620"/>
      <c r="Q80" s="1620"/>
      <c r="R80" s="1620"/>
      <c r="S80" s="1620"/>
      <c r="T80" s="1620"/>
    </row>
    <row r="81" spans="3:20" x14ac:dyDescent="0.5">
      <c r="C81" s="102"/>
      <c r="D81" s="102"/>
      <c r="E81" s="102"/>
      <c r="F81" s="102"/>
      <c r="G81" s="102"/>
      <c r="H81" s="102"/>
      <c r="I81" s="102"/>
      <c r="J81" s="102"/>
      <c r="K81" s="102"/>
      <c r="L81" s="102"/>
      <c r="M81" s="102"/>
      <c r="N81" s="102"/>
      <c r="O81" s="102"/>
      <c r="P81" s="102"/>
      <c r="Q81" s="102"/>
      <c r="R81" s="102"/>
      <c r="S81" s="102"/>
      <c r="T81" s="102"/>
    </row>
    <row r="82" spans="3:20" x14ac:dyDescent="0.5">
      <c r="C82" s="106"/>
      <c r="D82" s="142"/>
      <c r="E82" s="142"/>
      <c r="F82" s="142"/>
      <c r="G82" s="142"/>
      <c r="H82" s="142"/>
      <c r="I82" s="142"/>
      <c r="J82" s="142"/>
      <c r="K82" s="142"/>
      <c r="L82" s="142"/>
      <c r="M82" s="142"/>
      <c r="N82" s="142"/>
      <c r="O82" s="142"/>
      <c r="P82" s="142"/>
      <c r="Q82" s="142"/>
      <c r="R82" s="142"/>
      <c r="S82" s="142"/>
      <c r="T82" s="142"/>
    </row>
    <row r="83" spans="3:20" ht="23.25" x14ac:dyDescent="0.5">
      <c r="C83" s="106"/>
      <c r="D83" s="106"/>
      <c r="E83" s="106"/>
      <c r="F83" s="106"/>
      <c r="G83" s="106"/>
      <c r="H83" s="106"/>
      <c r="I83" s="111"/>
      <c r="J83" s="111"/>
      <c r="K83" s="111"/>
      <c r="L83" s="111"/>
      <c r="M83" s="111"/>
      <c r="N83" s="111"/>
      <c r="O83" s="111"/>
      <c r="P83" s="111"/>
      <c r="Q83" s="111"/>
      <c r="R83" s="111"/>
      <c r="S83" s="111"/>
      <c r="T83" s="111"/>
    </row>
    <row r="84" spans="3:20" ht="23.25" x14ac:dyDescent="0.5">
      <c r="C84" s="106"/>
      <c r="D84" s="106"/>
      <c r="E84" s="106"/>
      <c r="F84" s="106"/>
      <c r="G84" s="106"/>
      <c r="H84" s="106"/>
      <c r="I84" s="111"/>
      <c r="J84" s="111"/>
      <c r="K84" s="111"/>
      <c r="L84" s="111"/>
      <c r="M84" s="111"/>
      <c r="N84" s="111"/>
      <c r="O84" s="111"/>
      <c r="P84" s="111"/>
      <c r="Q84" s="111"/>
      <c r="R84" s="111"/>
      <c r="S84" s="111"/>
      <c r="T84" s="111"/>
    </row>
    <row r="85" spans="3:20" ht="23.25" x14ac:dyDescent="0.5">
      <c r="C85" s="106"/>
      <c r="D85" s="106"/>
      <c r="E85" s="106"/>
      <c r="F85" s="106"/>
      <c r="G85" s="106"/>
      <c r="H85" s="106"/>
      <c r="I85" s="111"/>
      <c r="J85" s="111"/>
      <c r="K85" s="111"/>
      <c r="L85" s="111"/>
      <c r="M85" s="111"/>
      <c r="N85" s="111"/>
      <c r="O85" s="111"/>
      <c r="P85" s="111"/>
      <c r="Q85" s="111"/>
      <c r="R85" s="111"/>
      <c r="S85" s="111"/>
      <c r="T85" s="111"/>
    </row>
    <row r="86" spans="3:20" ht="23.25" x14ac:dyDescent="0.5">
      <c r="C86" s="106"/>
      <c r="D86" s="106"/>
      <c r="E86" s="106"/>
      <c r="F86" s="106"/>
      <c r="G86" s="106"/>
      <c r="H86" s="106"/>
      <c r="I86" s="111"/>
      <c r="J86" s="111"/>
      <c r="K86" s="111"/>
      <c r="L86" s="111"/>
      <c r="M86" s="111"/>
      <c r="N86" s="111"/>
      <c r="O86" s="111"/>
      <c r="P86" s="111"/>
      <c r="Q86" s="111"/>
      <c r="R86" s="111"/>
      <c r="S86" s="111"/>
      <c r="T86" s="111"/>
    </row>
    <row r="87" spans="3:20" ht="23.25" x14ac:dyDescent="0.5">
      <c r="C87" s="106"/>
      <c r="D87" s="106"/>
      <c r="E87" s="106"/>
      <c r="F87" s="106"/>
      <c r="G87" s="106"/>
      <c r="H87" s="106"/>
      <c r="I87" s="111"/>
      <c r="J87" s="111"/>
      <c r="K87" s="111"/>
      <c r="L87" s="111"/>
      <c r="M87" s="111"/>
      <c r="N87" s="111"/>
      <c r="O87" s="111"/>
      <c r="P87" s="111"/>
      <c r="Q87" s="111"/>
      <c r="R87" s="111"/>
      <c r="S87" s="111"/>
      <c r="T87" s="111"/>
    </row>
    <row r="88" spans="3:20" ht="23.25" x14ac:dyDescent="0.5">
      <c r="C88" s="106"/>
      <c r="D88" s="106"/>
      <c r="E88" s="106"/>
      <c r="F88" s="106"/>
      <c r="G88" s="106"/>
      <c r="H88" s="106"/>
      <c r="I88" s="111"/>
      <c r="J88" s="111"/>
      <c r="K88" s="111"/>
      <c r="L88" s="111"/>
      <c r="M88" s="111"/>
      <c r="N88" s="111"/>
      <c r="O88" s="111"/>
      <c r="P88" s="111"/>
      <c r="Q88" s="111"/>
      <c r="R88" s="111"/>
      <c r="S88" s="111"/>
      <c r="T88" s="111"/>
    </row>
    <row r="89" spans="3:20" ht="23.25" x14ac:dyDescent="0.5">
      <c r="C89" s="106"/>
      <c r="D89" s="106"/>
      <c r="E89" s="106"/>
      <c r="F89" s="106"/>
      <c r="G89" s="106"/>
      <c r="H89" s="106"/>
      <c r="I89" s="111"/>
      <c r="J89" s="111"/>
      <c r="K89" s="111"/>
      <c r="L89" s="111"/>
      <c r="M89" s="111"/>
      <c r="N89" s="111"/>
      <c r="O89" s="111"/>
      <c r="P89" s="111"/>
      <c r="Q89" s="111"/>
      <c r="R89" s="111"/>
      <c r="S89" s="111"/>
      <c r="T89" s="111"/>
    </row>
    <row r="90" spans="3:20" ht="23.25" x14ac:dyDescent="0.5">
      <c r="C90" s="106"/>
      <c r="D90" s="106"/>
      <c r="E90" s="106"/>
      <c r="F90" s="106"/>
      <c r="G90" s="106"/>
      <c r="H90" s="106"/>
      <c r="I90" s="111"/>
      <c r="J90" s="111"/>
      <c r="K90" s="111"/>
      <c r="L90" s="111"/>
      <c r="M90" s="111"/>
      <c r="N90" s="111"/>
      <c r="O90" s="111"/>
      <c r="P90" s="111"/>
      <c r="Q90" s="111"/>
      <c r="R90" s="111"/>
      <c r="S90" s="111"/>
      <c r="T90" s="111"/>
    </row>
    <row r="91" spans="3:20" ht="23.25" x14ac:dyDescent="0.5">
      <c r="C91" s="106"/>
      <c r="D91" s="106"/>
      <c r="E91" s="106"/>
      <c r="F91" s="106"/>
      <c r="G91" s="106"/>
      <c r="H91" s="106"/>
      <c r="I91" s="111"/>
      <c r="J91" s="111"/>
      <c r="K91" s="111"/>
      <c r="L91" s="111"/>
      <c r="M91" s="111"/>
      <c r="N91" s="111"/>
      <c r="O91" s="111"/>
      <c r="P91" s="111"/>
      <c r="Q91" s="111"/>
      <c r="R91" s="111"/>
      <c r="S91" s="111"/>
      <c r="T91" s="111"/>
    </row>
    <row r="92" spans="3:20" ht="23.25" x14ac:dyDescent="0.5">
      <c r="C92" s="106"/>
      <c r="D92" s="106"/>
      <c r="E92" s="106"/>
      <c r="F92" s="106"/>
      <c r="G92" s="106"/>
      <c r="H92" s="106"/>
      <c r="I92" s="111"/>
      <c r="J92" s="111"/>
      <c r="K92" s="111"/>
      <c r="L92" s="111"/>
      <c r="M92" s="111"/>
      <c r="N92" s="111"/>
      <c r="O92" s="111"/>
      <c r="P92" s="111"/>
      <c r="Q92" s="111"/>
      <c r="R92" s="111"/>
      <c r="S92" s="111"/>
      <c r="T92" s="111"/>
    </row>
    <row r="93" spans="3:20" ht="23.25" x14ac:dyDescent="0.5">
      <c r="C93" s="106"/>
      <c r="D93" s="106"/>
      <c r="E93" s="106"/>
      <c r="F93" s="106"/>
      <c r="G93" s="106"/>
      <c r="H93" s="106"/>
      <c r="I93" s="111"/>
      <c r="J93" s="111"/>
      <c r="K93" s="111"/>
      <c r="L93" s="111"/>
      <c r="M93" s="111"/>
      <c r="N93" s="111"/>
      <c r="O93" s="111"/>
      <c r="P93" s="111"/>
      <c r="Q93" s="111"/>
      <c r="R93" s="111"/>
      <c r="S93" s="111"/>
      <c r="T93" s="111"/>
    </row>
    <row r="94" spans="3:20" ht="23.25" x14ac:dyDescent="0.5">
      <c r="C94" s="106"/>
      <c r="D94" s="106"/>
      <c r="E94" s="106"/>
      <c r="F94" s="106"/>
      <c r="G94" s="106"/>
      <c r="H94" s="106"/>
      <c r="I94" s="111"/>
      <c r="J94" s="111"/>
      <c r="K94" s="111"/>
      <c r="L94" s="111"/>
      <c r="M94" s="111"/>
      <c r="N94" s="111"/>
      <c r="O94" s="111"/>
      <c r="P94" s="111"/>
      <c r="Q94" s="111"/>
      <c r="R94" s="111"/>
      <c r="S94" s="111"/>
      <c r="T94" s="111"/>
    </row>
    <row r="95" spans="3:20" ht="23.25" x14ac:dyDescent="0.5">
      <c r="C95" s="106"/>
      <c r="D95" s="106"/>
      <c r="E95" s="106"/>
      <c r="F95" s="106"/>
      <c r="G95" s="106"/>
      <c r="H95" s="106"/>
      <c r="I95" s="111"/>
      <c r="J95" s="111"/>
      <c r="K95" s="111"/>
      <c r="L95" s="111"/>
      <c r="M95" s="111"/>
      <c r="N95" s="111"/>
      <c r="O95" s="111"/>
      <c r="P95" s="111"/>
      <c r="Q95" s="111"/>
      <c r="R95" s="111"/>
      <c r="S95" s="111"/>
      <c r="T95" s="111"/>
    </row>
    <row r="96" spans="3:20" ht="23.25" x14ac:dyDescent="0.5">
      <c r="C96" s="106"/>
      <c r="D96" s="106"/>
      <c r="E96" s="106"/>
      <c r="F96" s="106"/>
      <c r="G96" s="106"/>
      <c r="H96" s="106"/>
      <c r="I96" s="111"/>
      <c r="J96" s="111"/>
      <c r="K96" s="111"/>
      <c r="L96" s="111"/>
      <c r="M96" s="111"/>
      <c r="N96" s="111"/>
      <c r="O96" s="111"/>
      <c r="P96" s="111"/>
      <c r="Q96" s="111"/>
      <c r="R96" s="111"/>
      <c r="S96" s="111"/>
      <c r="T96" s="111"/>
    </row>
    <row r="97" spans="3:20" ht="23.25" x14ac:dyDescent="0.5">
      <c r="C97" s="106"/>
      <c r="D97" s="106"/>
      <c r="E97" s="106"/>
      <c r="F97" s="106"/>
      <c r="G97" s="106"/>
      <c r="H97" s="106"/>
      <c r="I97" s="111"/>
      <c r="J97" s="111"/>
      <c r="K97" s="111"/>
      <c r="L97" s="111"/>
      <c r="M97" s="111"/>
      <c r="N97" s="111"/>
      <c r="O97" s="111"/>
      <c r="P97" s="111"/>
      <c r="Q97" s="111"/>
      <c r="R97" s="111"/>
      <c r="S97" s="111"/>
      <c r="T97" s="111"/>
    </row>
    <row r="98" spans="3:20" ht="23.25" x14ac:dyDescent="0.5">
      <c r="C98" s="106"/>
      <c r="D98" s="106"/>
      <c r="E98" s="106"/>
      <c r="F98" s="106"/>
      <c r="G98" s="106"/>
      <c r="H98" s="106"/>
      <c r="I98" s="111"/>
      <c r="J98" s="111"/>
      <c r="K98" s="111"/>
      <c r="L98" s="111"/>
      <c r="M98" s="111"/>
      <c r="N98" s="111"/>
      <c r="O98" s="111"/>
      <c r="P98" s="111"/>
      <c r="Q98" s="111"/>
      <c r="R98" s="111"/>
      <c r="S98" s="111"/>
      <c r="T98" s="111"/>
    </row>
    <row r="99" spans="3:20" ht="23.25" x14ac:dyDescent="0.5">
      <c r="C99" s="106"/>
      <c r="D99" s="106"/>
      <c r="E99" s="106"/>
      <c r="F99" s="106"/>
      <c r="G99" s="106"/>
      <c r="H99" s="106"/>
      <c r="I99" s="111"/>
      <c r="J99" s="111"/>
      <c r="K99" s="111"/>
      <c r="L99" s="111"/>
      <c r="M99" s="111"/>
      <c r="N99" s="111"/>
      <c r="O99" s="111"/>
      <c r="P99" s="111"/>
      <c r="Q99" s="111"/>
      <c r="R99" s="111"/>
      <c r="S99" s="111"/>
      <c r="T99" s="111"/>
    </row>
    <row r="100" spans="3:20" ht="23.25" x14ac:dyDescent="0.5">
      <c r="C100" s="106"/>
      <c r="D100" s="106"/>
      <c r="E100" s="106"/>
      <c r="F100" s="106"/>
      <c r="G100" s="106"/>
      <c r="H100" s="106"/>
      <c r="I100" s="111"/>
      <c r="J100" s="111"/>
      <c r="K100" s="111"/>
      <c r="L100" s="111"/>
      <c r="M100" s="111"/>
      <c r="N100" s="111"/>
      <c r="O100" s="111"/>
      <c r="P100" s="111"/>
      <c r="Q100" s="111"/>
      <c r="R100" s="111"/>
      <c r="S100" s="111"/>
      <c r="T100" s="111"/>
    </row>
    <row r="101" spans="3:20" ht="23.25" x14ac:dyDescent="0.5">
      <c r="C101" s="106"/>
      <c r="D101" s="106"/>
      <c r="E101" s="106"/>
      <c r="F101" s="106"/>
      <c r="G101" s="106"/>
      <c r="H101" s="106"/>
      <c r="I101" s="111"/>
      <c r="J101" s="111"/>
      <c r="K101" s="111"/>
      <c r="L101" s="111"/>
      <c r="M101" s="111"/>
      <c r="N101" s="111"/>
      <c r="O101" s="111"/>
      <c r="P101" s="111"/>
      <c r="Q101" s="111"/>
      <c r="R101" s="111"/>
      <c r="S101" s="111"/>
      <c r="T101" s="111"/>
    </row>
    <row r="102" spans="3:20" ht="23.25" x14ac:dyDescent="0.5">
      <c r="C102" s="106"/>
      <c r="D102" s="106"/>
      <c r="E102" s="106"/>
      <c r="F102" s="106"/>
      <c r="G102" s="106"/>
      <c r="H102" s="106"/>
      <c r="I102" s="111"/>
      <c r="J102" s="111"/>
      <c r="K102" s="111"/>
      <c r="L102" s="111"/>
      <c r="M102" s="111"/>
      <c r="N102" s="111"/>
      <c r="O102" s="111"/>
      <c r="P102" s="111"/>
      <c r="Q102" s="111"/>
      <c r="R102" s="111"/>
      <c r="S102" s="111"/>
      <c r="T102" s="111"/>
    </row>
    <row r="103" spans="3:20" ht="23.25" x14ac:dyDescent="0.5">
      <c r="C103" s="106"/>
      <c r="D103" s="106"/>
      <c r="E103" s="106"/>
      <c r="F103" s="106"/>
      <c r="G103" s="106"/>
      <c r="H103" s="106"/>
      <c r="I103" s="111"/>
      <c r="J103" s="111"/>
      <c r="K103" s="111"/>
      <c r="L103" s="111"/>
      <c r="M103" s="111"/>
      <c r="N103" s="111"/>
      <c r="O103" s="111"/>
      <c r="P103" s="111"/>
      <c r="Q103" s="111"/>
      <c r="R103" s="111"/>
      <c r="S103" s="111"/>
      <c r="T103" s="111"/>
    </row>
    <row r="104" spans="3:20" ht="23.25" x14ac:dyDescent="0.5">
      <c r="C104" s="106"/>
      <c r="D104" s="106"/>
      <c r="E104" s="106"/>
      <c r="F104" s="106"/>
      <c r="G104" s="106"/>
      <c r="H104" s="106"/>
      <c r="I104" s="111"/>
      <c r="J104" s="111"/>
      <c r="K104" s="111"/>
      <c r="L104" s="111"/>
      <c r="M104" s="111"/>
      <c r="N104" s="111"/>
      <c r="O104" s="111"/>
      <c r="P104" s="111"/>
      <c r="Q104" s="111"/>
      <c r="R104" s="111"/>
      <c r="S104" s="111"/>
      <c r="T104" s="111"/>
    </row>
    <row r="105" spans="3:20" ht="23.25" x14ac:dyDescent="0.5">
      <c r="C105" s="106"/>
      <c r="D105" s="106"/>
      <c r="E105" s="106"/>
      <c r="F105" s="106"/>
      <c r="G105" s="106"/>
      <c r="H105" s="106"/>
      <c r="I105" s="111"/>
      <c r="J105" s="111"/>
      <c r="K105" s="111"/>
      <c r="L105" s="111"/>
      <c r="M105" s="111"/>
      <c r="N105" s="111"/>
      <c r="O105" s="111"/>
      <c r="P105" s="111"/>
      <c r="Q105" s="111"/>
      <c r="R105" s="111"/>
      <c r="S105" s="111"/>
      <c r="T105" s="111"/>
    </row>
    <row r="106" spans="3:20" ht="23.25" x14ac:dyDescent="0.5">
      <c r="C106" s="106"/>
      <c r="D106" s="106"/>
      <c r="E106" s="106"/>
      <c r="F106" s="106"/>
      <c r="G106" s="106"/>
      <c r="H106" s="106"/>
      <c r="I106" s="111"/>
      <c r="J106" s="111"/>
      <c r="K106" s="111"/>
      <c r="L106" s="111"/>
      <c r="M106" s="111"/>
      <c r="N106" s="111"/>
      <c r="O106" s="111"/>
      <c r="P106" s="111"/>
      <c r="Q106" s="111"/>
      <c r="R106" s="111"/>
      <c r="S106" s="111"/>
      <c r="T106" s="111"/>
    </row>
    <row r="107" spans="3:20" ht="23.25" x14ac:dyDescent="0.5">
      <c r="C107" s="106"/>
      <c r="D107" s="106"/>
      <c r="E107" s="106"/>
      <c r="F107" s="106"/>
      <c r="G107" s="106"/>
      <c r="H107" s="106"/>
      <c r="I107" s="111"/>
      <c r="J107" s="111"/>
      <c r="K107" s="111"/>
      <c r="L107" s="111"/>
      <c r="M107" s="111"/>
      <c r="N107" s="111"/>
      <c r="O107" s="111"/>
      <c r="P107" s="111"/>
      <c r="Q107" s="111"/>
      <c r="R107" s="111"/>
      <c r="S107" s="111"/>
      <c r="T107" s="111"/>
    </row>
    <row r="108" spans="3:20" ht="23.25" x14ac:dyDescent="0.5">
      <c r="C108" s="106"/>
      <c r="D108" s="106"/>
      <c r="E108" s="106"/>
      <c r="F108" s="106"/>
      <c r="G108" s="106"/>
      <c r="H108" s="106"/>
      <c r="I108" s="111"/>
      <c r="J108" s="111"/>
      <c r="K108" s="111"/>
      <c r="L108" s="111"/>
      <c r="M108" s="111"/>
      <c r="N108" s="111"/>
      <c r="O108" s="111"/>
      <c r="P108" s="111"/>
      <c r="Q108" s="111"/>
      <c r="R108" s="111"/>
      <c r="S108" s="111"/>
      <c r="T108" s="111"/>
    </row>
    <row r="109" spans="3:20" ht="23.25" x14ac:dyDescent="0.5">
      <c r="C109" s="106"/>
      <c r="D109" s="106"/>
      <c r="E109" s="106"/>
      <c r="F109" s="106"/>
      <c r="G109" s="106"/>
      <c r="H109" s="106"/>
      <c r="I109" s="111"/>
      <c r="J109" s="111"/>
      <c r="K109" s="111"/>
      <c r="L109" s="111"/>
      <c r="M109" s="111"/>
      <c r="N109" s="111"/>
      <c r="O109" s="111"/>
      <c r="P109" s="111"/>
      <c r="Q109" s="111"/>
      <c r="R109" s="111"/>
      <c r="S109" s="111"/>
      <c r="T109" s="111"/>
    </row>
    <row r="110" spans="3:20" ht="23.25" x14ac:dyDescent="0.5">
      <c r="C110" s="106"/>
      <c r="D110" s="106"/>
      <c r="E110" s="106"/>
      <c r="F110" s="106"/>
      <c r="G110" s="106"/>
      <c r="H110" s="106"/>
      <c r="I110" s="111"/>
      <c r="J110" s="111"/>
      <c r="K110" s="111"/>
      <c r="L110" s="111"/>
      <c r="M110" s="111"/>
      <c r="N110" s="111"/>
      <c r="O110" s="111"/>
      <c r="P110" s="111"/>
      <c r="Q110" s="111"/>
      <c r="R110" s="111"/>
      <c r="S110" s="111"/>
      <c r="T110" s="111"/>
    </row>
    <row r="111" spans="3:20" ht="23.25" x14ac:dyDescent="0.5">
      <c r="C111" s="106"/>
      <c r="D111" s="106"/>
      <c r="E111" s="106"/>
      <c r="F111" s="106"/>
      <c r="G111" s="106"/>
      <c r="H111" s="106"/>
      <c r="I111" s="111"/>
      <c r="J111" s="111"/>
      <c r="K111" s="111"/>
      <c r="L111" s="111"/>
      <c r="M111" s="111"/>
      <c r="N111" s="111"/>
      <c r="O111" s="111"/>
      <c r="P111" s="111"/>
      <c r="Q111" s="111"/>
      <c r="R111" s="111"/>
      <c r="S111" s="111"/>
      <c r="T111" s="111"/>
    </row>
    <row r="112" spans="3:20" ht="23.25" x14ac:dyDescent="0.5">
      <c r="C112" s="106"/>
      <c r="D112" s="106"/>
      <c r="E112" s="106"/>
      <c r="F112" s="106"/>
      <c r="G112" s="106"/>
      <c r="H112" s="106"/>
      <c r="I112" s="111"/>
      <c r="J112" s="111"/>
      <c r="K112" s="111"/>
      <c r="L112" s="111"/>
      <c r="M112" s="111"/>
      <c r="N112" s="111"/>
      <c r="O112" s="111"/>
      <c r="P112" s="111"/>
      <c r="Q112" s="111"/>
      <c r="R112" s="111"/>
      <c r="S112" s="111"/>
      <c r="T112" s="111"/>
    </row>
    <row r="113" spans="3:20" ht="23.25" x14ac:dyDescent="0.5">
      <c r="C113" s="106"/>
      <c r="D113" s="106"/>
      <c r="E113" s="106"/>
      <c r="F113" s="106"/>
      <c r="G113" s="106"/>
      <c r="H113" s="106"/>
      <c r="I113" s="111"/>
      <c r="J113" s="111"/>
      <c r="K113" s="111"/>
      <c r="L113" s="111"/>
      <c r="M113" s="111"/>
      <c r="N113" s="111"/>
      <c r="O113" s="111"/>
      <c r="P113" s="111"/>
      <c r="Q113" s="111"/>
      <c r="R113" s="111"/>
      <c r="S113" s="111"/>
      <c r="T113" s="111"/>
    </row>
    <row r="114" spans="3:20" ht="23.25" x14ac:dyDescent="0.5">
      <c r="C114" s="106"/>
      <c r="D114" s="106"/>
      <c r="E114" s="106"/>
      <c r="F114" s="106"/>
      <c r="G114" s="106"/>
      <c r="H114" s="106"/>
      <c r="I114" s="111"/>
      <c r="J114" s="111"/>
      <c r="K114" s="111"/>
      <c r="L114" s="111"/>
      <c r="M114" s="111"/>
      <c r="N114" s="111"/>
      <c r="O114" s="111"/>
      <c r="P114" s="111"/>
      <c r="Q114" s="111"/>
      <c r="R114" s="111"/>
      <c r="S114" s="111"/>
      <c r="T114" s="111"/>
    </row>
    <row r="115" spans="3:20" ht="23.25" x14ac:dyDescent="0.5">
      <c r="C115" s="106"/>
      <c r="D115" s="106"/>
      <c r="E115" s="106"/>
      <c r="F115" s="106"/>
      <c r="G115" s="106"/>
      <c r="H115" s="106"/>
      <c r="I115" s="111"/>
      <c r="J115" s="111"/>
      <c r="K115" s="111"/>
      <c r="L115" s="111"/>
      <c r="M115" s="111"/>
      <c r="N115" s="111"/>
      <c r="O115" s="111"/>
      <c r="P115" s="111"/>
      <c r="Q115" s="111"/>
      <c r="R115" s="111"/>
      <c r="S115" s="111"/>
      <c r="T115" s="111"/>
    </row>
    <row r="116" spans="3:20" ht="23.25" x14ac:dyDescent="0.5">
      <c r="C116" s="106"/>
      <c r="D116" s="106"/>
      <c r="E116" s="106"/>
      <c r="F116" s="106"/>
      <c r="G116" s="106"/>
      <c r="H116" s="106"/>
      <c r="I116" s="111"/>
      <c r="J116" s="111"/>
      <c r="K116" s="111"/>
      <c r="L116" s="111"/>
      <c r="M116" s="111"/>
      <c r="N116" s="111"/>
      <c r="O116" s="111"/>
      <c r="P116" s="111"/>
      <c r="Q116" s="111"/>
      <c r="R116" s="111"/>
      <c r="S116" s="111"/>
      <c r="T116" s="111"/>
    </row>
    <row r="117" spans="3:20" ht="23.25" x14ac:dyDescent="0.5">
      <c r="C117" s="106"/>
      <c r="D117" s="106"/>
      <c r="E117" s="106"/>
      <c r="F117" s="106"/>
      <c r="G117" s="106"/>
      <c r="H117" s="106"/>
      <c r="I117" s="111"/>
      <c r="J117" s="111"/>
      <c r="K117" s="111"/>
      <c r="L117" s="111"/>
      <c r="M117" s="111"/>
      <c r="N117" s="111"/>
      <c r="O117" s="111"/>
      <c r="P117" s="111"/>
      <c r="Q117" s="111"/>
      <c r="R117" s="111"/>
      <c r="S117" s="111"/>
      <c r="T117" s="111"/>
    </row>
    <row r="118" spans="3:20" ht="23.25" x14ac:dyDescent="0.5">
      <c r="C118" s="106"/>
      <c r="D118" s="106"/>
      <c r="E118" s="106"/>
      <c r="F118" s="106"/>
      <c r="G118" s="106"/>
      <c r="H118" s="106"/>
      <c r="I118" s="111"/>
      <c r="J118" s="111"/>
      <c r="K118" s="111"/>
      <c r="L118" s="111"/>
      <c r="M118" s="111"/>
      <c r="N118" s="111"/>
      <c r="O118" s="111"/>
      <c r="P118" s="111"/>
      <c r="Q118" s="111"/>
      <c r="R118" s="111"/>
      <c r="S118" s="111"/>
      <c r="T118" s="111"/>
    </row>
    <row r="119" spans="3:20" ht="23.25" x14ac:dyDescent="0.5">
      <c r="C119" s="106"/>
      <c r="D119" s="106"/>
      <c r="E119" s="106"/>
      <c r="F119" s="106"/>
      <c r="G119" s="106"/>
      <c r="H119" s="106"/>
      <c r="I119" s="111"/>
      <c r="J119" s="111"/>
      <c r="K119" s="111"/>
      <c r="L119" s="111"/>
      <c r="M119" s="111"/>
      <c r="N119" s="111"/>
      <c r="O119" s="111"/>
      <c r="P119" s="111"/>
      <c r="Q119" s="111"/>
      <c r="R119" s="111"/>
      <c r="S119" s="111"/>
      <c r="T119" s="111"/>
    </row>
    <row r="120" spans="3:20" ht="23.25" x14ac:dyDescent="0.5">
      <c r="C120" s="106"/>
      <c r="D120" s="106"/>
      <c r="E120" s="106"/>
      <c r="F120" s="106"/>
      <c r="G120" s="106"/>
      <c r="H120" s="106"/>
      <c r="I120" s="111"/>
      <c r="J120" s="111"/>
      <c r="K120" s="111"/>
      <c r="L120" s="111"/>
      <c r="M120" s="111"/>
      <c r="N120" s="111"/>
      <c r="O120" s="111"/>
      <c r="P120" s="111"/>
      <c r="Q120" s="111"/>
      <c r="R120" s="111"/>
      <c r="S120" s="111"/>
      <c r="T120" s="111"/>
    </row>
    <row r="121" spans="3:20" ht="23.25" x14ac:dyDescent="0.5">
      <c r="C121" s="106"/>
      <c r="D121" s="106"/>
      <c r="E121" s="106"/>
      <c r="F121" s="106"/>
      <c r="G121" s="106"/>
      <c r="H121" s="106"/>
      <c r="I121" s="111"/>
      <c r="J121" s="111"/>
      <c r="K121" s="111"/>
      <c r="L121" s="111"/>
      <c r="M121" s="111"/>
      <c r="N121" s="111"/>
      <c r="O121" s="111"/>
      <c r="P121" s="111"/>
      <c r="Q121" s="111"/>
      <c r="R121" s="111"/>
      <c r="S121" s="111"/>
      <c r="T121" s="111"/>
    </row>
    <row r="122" spans="3:20" ht="23.25" x14ac:dyDescent="0.5">
      <c r="C122" s="106"/>
      <c r="D122" s="106"/>
      <c r="E122" s="106"/>
      <c r="F122" s="106"/>
      <c r="G122" s="106"/>
      <c r="H122" s="106"/>
      <c r="I122" s="111"/>
      <c r="J122" s="111"/>
      <c r="K122" s="111"/>
      <c r="L122" s="111"/>
      <c r="M122" s="111"/>
      <c r="N122" s="111"/>
      <c r="O122" s="111"/>
      <c r="P122" s="111"/>
      <c r="Q122" s="111"/>
      <c r="R122" s="111"/>
      <c r="S122" s="111"/>
      <c r="T122" s="111"/>
    </row>
    <row r="123" spans="3:20" ht="23.25" x14ac:dyDescent="0.5">
      <c r="C123" s="106"/>
      <c r="D123" s="106"/>
      <c r="E123" s="106"/>
      <c r="F123" s="106"/>
      <c r="G123" s="106"/>
      <c r="H123" s="106"/>
      <c r="I123" s="111"/>
      <c r="J123" s="111"/>
      <c r="K123" s="111"/>
      <c r="L123" s="111"/>
      <c r="M123" s="111"/>
      <c r="N123" s="111"/>
      <c r="O123" s="111"/>
      <c r="P123" s="111"/>
      <c r="Q123" s="111"/>
      <c r="R123" s="111"/>
      <c r="S123" s="111"/>
      <c r="T123" s="111"/>
    </row>
    <row r="124" spans="3:20" ht="23.25" x14ac:dyDescent="0.5">
      <c r="C124" s="106"/>
      <c r="D124" s="106"/>
      <c r="E124" s="106"/>
      <c r="F124" s="106"/>
      <c r="G124" s="106"/>
      <c r="H124" s="106"/>
      <c r="I124" s="111"/>
      <c r="J124" s="111"/>
      <c r="K124" s="111"/>
      <c r="L124" s="111"/>
      <c r="M124" s="111"/>
      <c r="N124" s="111"/>
      <c r="O124" s="111"/>
      <c r="P124" s="111"/>
      <c r="Q124" s="111"/>
      <c r="R124" s="111"/>
      <c r="S124" s="111"/>
      <c r="T124" s="111"/>
    </row>
    <row r="125" spans="3:20" ht="23.25" x14ac:dyDescent="0.5">
      <c r="C125" s="106"/>
      <c r="D125" s="106"/>
      <c r="E125" s="106"/>
      <c r="F125" s="106"/>
      <c r="G125" s="106"/>
      <c r="H125" s="106"/>
      <c r="I125" s="111"/>
      <c r="J125" s="111"/>
      <c r="K125" s="111"/>
      <c r="L125" s="111"/>
      <c r="M125" s="111"/>
      <c r="N125" s="111"/>
      <c r="O125" s="111"/>
      <c r="P125" s="111"/>
      <c r="Q125" s="111"/>
      <c r="R125" s="111"/>
      <c r="S125" s="111"/>
      <c r="T125" s="111"/>
    </row>
    <row r="126" spans="3:20" ht="23.25" x14ac:dyDescent="0.5">
      <c r="C126" s="106"/>
      <c r="D126" s="106"/>
      <c r="E126" s="106"/>
      <c r="F126" s="106"/>
      <c r="G126" s="106"/>
      <c r="H126" s="106"/>
      <c r="I126" s="111"/>
      <c r="J126" s="111"/>
      <c r="K126" s="111"/>
      <c r="L126" s="111"/>
      <c r="M126" s="111"/>
      <c r="N126" s="111"/>
      <c r="O126" s="111"/>
      <c r="P126" s="111"/>
      <c r="Q126" s="111"/>
      <c r="R126" s="111"/>
      <c r="S126" s="111"/>
      <c r="T126" s="111"/>
    </row>
    <row r="127" spans="3:20" x14ac:dyDescent="0.5">
      <c r="C127" s="106"/>
      <c r="D127" s="106"/>
      <c r="E127" s="106"/>
      <c r="F127" s="106"/>
      <c r="G127" s="106"/>
      <c r="H127" s="106"/>
      <c r="I127" s="106"/>
      <c r="J127" s="106"/>
      <c r="K127" s="106"/>
      <c r="L127" s="106"/>
      <c r="M127" s="106"/>
      <c r="N127" s="106"/>
      <c r="O127" s="106"/>
      <c r="P127" s="106"/>
      <c r="Q127" s="106"/>
      <c r="R127" s="106"/>
      <c r="S127" s="106"/>
      <c r="T127" s="106"/>
    </row>
    <row r="128" spans="3:20" x14ac:dyDescent="0.5">
      <c r="C128" s="106"/>
      <c r="D128" s="106"/>
      <c r="E128" s="106"/>
      <c r="F128" s="106"/>
      <c r="G128" s="106"/>
      <c r="H128" s="106"/>
      <c r="I128" s="106"/>
      <c r="J128" s="106"/>
      <c r="K128" s="106"/>
      <c r="L128" s="106"/>
      <c r="M128" s="106"/>
      <c r="N128" s="106"/>
      <c r="O128" s="106"/>
      <c r="P128" s="106"/>
      <c r="Q128" s="106"/>
      <c r="R128" s="106"/>
      <c r="S128" s="106"/>
      <c r="T128" s="106"/>
    </row>
    <row r="129" spans="3:20" x14ac:dyDescent="0.5">
      <c r="C129" s="106"/>
      <c r="D129" s="106"/>
      <c r="E129" s="106"/>
      <c r="F129" s="106"/>
      <c r="G129" s="106"/>
      <c r="H129" s="106"/>
      <c r="I129" s="106"/>
      <c r="J129" s="106"/>
      <c r="K129" s="106"/>
      <c r="L129" s="106"/>
      <c r="M129" s="106"/>
      <c r="N129" s="106"/>
      <c r="O129" s="106"/>
      <c r="P129" s="106"/>
      <c r="Q129" s="106"/>
      <c r="R129" s="106"/>
      <c r="S129" s="106"/>
      <c r="T129" s="106"/>
    </row>
    <row r="130" spans="3:20" x14ac:dyDescent="0.5">
      <c r="C130" s="106"/>
      <c r="D130" s="106"/>
      <c r="E130" s="106"/>
      <c r="F130" s="106"/>
      <c r="G130" s="106"/>
      <c r="H130" s="106"/>
      <c r="I130" s="106"/>
      <c r="J130" s="106"/>
      <c r="K130" s="106"/>
      <c r="L130" s="106"/>
      <c r="M130" s="106"/>
      <c r="N130" s="106"/>
      <c r="O130" s="106"/>
      <c r="P130" s="106"/>
      <c r="Q130" s="106"/>
      <c r="R130" s="106"/>
      <c r="S130" s="106"/>
      <c r="T130" s="106"/>
    </row>
    <row r="131" spans="3:20" x14ac:dyDescent="0.5">
      <c r="C131" s="106"/>
      <c r="D131" s="106"/>
      <c r="E131" s="106"/>
      <c r="F131" s="106"/>
      <c r="G131" s="106"/>
      <c r="H131" s="106"/>
      <c r="I131" s="106"/>
      <c r="J131" s="106"/>
      <c r="K131" s="106"/>
      <c r="L131" s="106"/>
      <c r="M131" s="106"/>
      <c r="N131" s="106"/>
      <c r="O131" s="106"/>
      <c r="P131" s="106"/>
      <c r="Q131" s="106"/>
      <c r="R131" s="106"/>
      <c r="S131" s="106"/>
      <c r="T131" s="106"/>
    </row>
    <row r="132" spans="3:20" x14ac:dyDescent="0.5">
      <c r="C132" s="106"/>
      <c r="D132" s="106"/>
      <c r="E132" s="106"/>
      <c r="F132" s="106"/>
      <c r="G132" s="106"/>
      <c r="H132" s="106"/>
      <c r="I132" s="106"/>
      <c r="J132" s="106"/>
      <c r="K132" s="106"/>
      <c r="L132" s="106"/>
      <c r="M132" s="106"/>
      <c r="N132" s="106"/>
      <c r="O132" s="106"/>
      <c r="P132" s="106"/>
      <c r="Q132" s="106"/>
      <c r="R132" s="106"/>
      <c r="S132" s="106"/>
      <c r="T132" s="106"/>
    </row>
    <row r="133" spans="3:20" x14ac:dyDescent="0.5">
      <c r="C133" s="106"/>
      <c r="D133" s="106"/>
      <c r="E133" s="106"/>
      <c r="F133" s="106"/>
      <c r="G133" s="106"/>
      <c r="H133" s="106"/>
      <c r="I133" s="106"/>
      <c r="J133" s="106"/>
      <c r="K133" s="106"/>
      <c r="L133" s="106"/>
      <c r="M133" s="106"/>
      <c r="N133" s="106"/>
      <c r="O133" s="106"/>
      <c r="P133" s="106"/>
      <c r="Q133" s="106"/>
      <c r="R133" s="106"/>
      <c r="S133" s="106"/>
      <c r="T133" s="106"/>
    </row>
    <row r="134" spans="3:20" x14ac:dyDescent="0.5">
      <c r="C134" s="106"/>
      <c r="D134" s="106"/>
      <c r="E134" s="106"/>
      <c r="F134" s="106"/>
      <c r="G134" s="106"/>
      <c r="H134" s="106"/>
      <c r="I134" s="106"/>
      <c r="J134" s="106"/>
      <c r="K134" s="106"/>
      <c r="L134" s="106"/>
      <c r="M134" s="106"/>
      <c r="N134" s="106"/>
      <c r="O134" s="106"/>
      <c r="P134" s="106"/>
      <c r="Q134" s="106"/>
      <c r="R134" s="106"/>
      <c r="S134" s="106"/>
      <c r="T134" s="106"/>
    </row>
    <row r="135" spans="3:20" x14ac:dyDescent="0.5">
      <c r="C135" s="106"/>
      <c r="D135" s="106"/>
      <c r="E135" s="106"/>
      <c r="F135" s="106"/>
      <c r="G135" s="106"/>
      <c r="H135" s="106"/>
      <c r="I135" s="106"/>
      <c r="J135" s="106"/>
      <c r="K135" s="106"/>
      <c r="L135" s="106"/>
      <c r="M135" s="106"/>
      <c r="N135" s="106"/>
      <c r="O135" s="106"/>
      <c r="P135" s="106"/>
      <c r="Q135" s="106"/>
      <c r="R135" s="106"/>
      <c r="S135" s="106"/>
      <c r="T135" s="106"/>
    </row>
    <row r="136" spans="3:20" x14ac:dyDescent="0.5">
      <c r="C136" s="106"/>
      <c r="D136" s="106"/>
      <c r="E136" s="106"/>
      <c r="F136" s="106"/>
      <c r="G136" s="106"/>
      <c r="H136" s="106"/>
      <c r="I136" s="106"/>
      <c r="J136" s="106"/>
      <c r="K136" s="106"/>
      <c r="L136" s="106"/>
      <c r="M136" s="106"/>
      <c r="N136" s="106"/>
      <c r="O136" s="106"/>
      <c r="P136" s="106"/>
      <c r="Q136" s="106"/>
      <c r="R136" s="106"/>
      <c r="S136" s="106"/>
      <c r="T136" s="106"/>
    </row>
    <row r="137" spans="3:20" x14ac:dyDescent="0.5">
      <c r="C137" s="106"/>
      <c r="D137" s="106"/>
      <c r="E137" s="106"/>
      <c r="F137" s="106"/>
      <c r="G137" s="106"/>
      <c r="H137" s="106"/>
      <c r="I137" s="106"/>
      <c r="J137" s="106"/>
      <c r="K137" s="106"/>
      <c r="L137" s="106"/>
      <c r="M137" s="106"/>
      <c r="N137" s="106"/>
      <c r="O137" s="106"/>
      <c r="P137" s="106"/>
      <c r="Q137" s="106"/>
      <c r="R137" s="106"/>
      <c r="S137" s="106"/>
      <c r="T137" s="106"/>
    </row>
    <row r="138" spans="3:20" x14ac:dyDescent="0.5">
      <c r="C138" s="106"/>
      <c r="D138" s="106"/>
      <c r="E138" s="106"/>
      <c r="F138" s="106"/>
      <c r="G138" s="106"/>
      <c r="H138" s="106"/>
      <c r="I138" s="106"/>
      <c r="J138" s="106"/>
      <c r="K138" s="106"/>
      <c r="L138" s="106"/>
      <c r="M138" s="106"/>
      <c r="N138" s="106"/>
      <c r="O138" s="106"/>
      <c r="P138" s="106"/>
      <c r="Q138" s="106"/>
      <c r="R138" s="106"/>
      <c r="S138" s="106"/>
      <c r="T138" s="106"/>
    </row>
    <row r="139" spans="3:20" x14ac:dyDescent="0.5">
      <c r="C139" s="106"/>
      <c r="D139" s="106"/>
      <c r="E139" s="106"/>
      <c r="F139" s="106"/>
      <c r="G139" s="106"/>
      <c r="H139" s="106"/>
      <c r="I139" s="106"/>
      <c r="J139" s="106"/>
      <c r="K139" s="106"/>
      <c r="L139" s="106"/>
      <c r="M139" s="106"/>
      <c r="N139" s="106"/>
      <c r="O139" s="106"/>
      <c r="P139" s="106"/>
      <c r="Q139" s="106"/>
      <c r="R139" s="106"/>
      <c r="S139" s="106"/>
      <c r="T139" s="106"/>
    </row>
    <row r="140" spans="3:20" x14ac:dyDescent="0.5">
      <c r="C140" s="106"/>
      <c r="D140" s="106"/>
      <c r="E140" s="106"/>
      <c r="F140" s="106"/>
      <c r="G140" s="106"/>
      <c r="H140" s="106"/>
      <c r="I140" s="106"/>
      <c r="J140" s="106"/>
      <c r="K140" s="106"/>
      <c r="L140" s="106"/>
      <c r="M140" s="106"/>
      <c r="N140" s="106"/>
      <c r="O140" s="106"/>
      <c r="P140" s="106"/>
      <c r="Q140" s="106"/>
      <c r="R140" s="106"/>
      <c r="S140" s="106"/>
      <c r="T140" s="106"/>
    </row>
    <row r="141" spans="3:20" x14ac:dyDescent="0.5">
      <c r="C141" s="106"/>
      <c r="D141" s="106"/>
      <c r="E141" s="106"/>
      <c r="F141" s="106"/>
      <c r="G141" s="106"/>
      <c r="H141" s="106"/>
      <c r="I141" s="106"/>
      <c r="J141" s="106"/>
      <c r="K141" s="106"/>
      <c r="L141" s="106"/>
      <c r="M141" s="106"/>
      <c r="N141" s="106"/>
      <c r="O141" s="106"/>
      <c r="P141" s="106"/>
      <c r="Q141" s="106"/>
      <c r="R141" s="106"/>
      <c r="S141" s="106"/>
      <c r="T141" s="106"/>
    </row>
    <row r="142" spans="3:20" x14ac:dyDescent="0.5">
      <c r="C142" s="106"/>
      <c r="D142" s="106"/>
      <c r="E142" s="106"/>
      <c r="F142" s="106"/>
      <c r="G142" s="106"/>
      <c r="H142" s="106"/>
      <c r="I142" s="106"/>
      <c r="J142" s="106"/>
      <c r="K142" s="106"/>
      <c r="L142" s="106"/>
      <c r="M142" s="106"/>
      <c r="N142" s="106"/>
      <c r="O142" s="106"/>
      <c r="P142" s="106"/>
      <c r="Q142" s="106"/>
      <c r="R142" s="106"/>
      <c r="S142" s="106"/>
      <c r="T142" s="106"/>
    </row>
    <row r="143" spans="3:20" x14ac:dyDescent="0.5">
      <c r="C143" s="106"/>
      <c r="D143" s="106"/>
      <c r="E143" s="106"/>
      <c r="F143" s="106"/>
      <c r="G143" s="106"/>
      <c r="H143" s="106"/>
      <c r="I143" s="106"/>
      <c r="J143" s="106"/>
      <c r="K143" s="106"/>
      <c r="L143" s="106"/>
      <c r="M143" s="106"/>
      <c r="N143" s="106"/>
      <c r="O143" s="106"/>
      <c r="P143" s="106"/>
      <c r="Q143" s="106"/>
      <c r="R143" s="106"/>
      <c r="S143" s="106"/>
      <c r="T143" s="106"/>
    </row>
    <row r="144" spans="3:20" x14ac:dyDescent="0.5">
      <c r="C144" s="106"/>
      <c r="D144" s="106"/>
      <c r="E144" s="106"/>
      <c r="F144" s="106"/>
      <c r="G144" s="106"/>
      <c r="H144" s="106"/>
      <c r="I144" s="106"/>
      <c r="J144" s="106"/>
      <c r="K144" s="106"/>
      <c r="L144" s="106"/>
      <c r="M144" s="106"/>
      <c r="N144" s="106"/>
      <c r="O144" s="106"/>
      <c r="P144" s="106"/>
      <c r="Q144" s="106"/>
      <c r="R144" s="106"/>
      <c r="S144" s="106"/>
      <c r="T144" s="106"/>
    </row>
    <row r="145" spans="3:20" x14ac:dyDescent="0.5">
      <c r="C145" s="106"/>
      <c r="D145" s="106"/>
      <c r="E145" s="106"/>
      <c r="F145" s="106"/>
      <c r="G145" s="106"/>
      <c r="H145" s="106"/>
      <c r="I145" s="106"/>
      <c r="J145" s="106"/>
      <c r="K145" s="106"/>
      <c r="L145" s="106"/>
      <c r="M145" s="106"/>
      <c r="N145" s="106"/>
      <c r="O145" s="106"/>
      <c r="P145" s="106"/>
      <c r="Q145" s="106"/>
      <c r="R145" s="106"/>
      <c r="S145" s="106"/>
      <c r="T145" s="106"/>
    </row>
    <row r="146" spans="3:20" x14ac:dyDescent="0.5">
      <c r="C146" s="106"/>
      <c r="D146" s="106"/>
      <c r="E146" s="106"/>
      <c r="F146" s="106"/>
      <c r="G146" s="106"/>
      <c r="H146" s="106"/>
      <c r="I146" s="106"/>
      <c r="J146" s="106"/>
      <c r="K146" s="106"/>
      <c r="L146" s="106"/>
      <c r="M146" s="106"/>
      <c r="N146" s="106"/>
      <c r="O146" s="106"/>
      <c r="P146" s="106"/>
      <c r="Q146" s="106"/>
      <c r="R146" s="106"/>
      <c r="S146" s="106"/>
      <c r="T146" s="106"/>
    </row>
    <row r="147" spans="3:20" x14ac:dyDescent="0.5">
      <c r="C147" s="106"/>
      <c r="D147" s="106"/>
      <c r="E147" s="106"/>
      <c r="F147" s="106"/>
      <c r="G147" s="106"/>
      <c r="H147" s="106"/>
      <c r="I147" s="106"/>
      <c r="J147" s="106"/>
      <c r="K147" s="106"/>
      <c r="L147" s="106"/>
      <c r="M147" s="106"/>
      <c r="N147" s="106"/>
      <c r="O147" s="106"/>
      <c r="P147" s="106"/>
      <c r="Q147" s="106"/>
      <c r="R147" s="106"/>
      <c r="S147" s="106"/>
      <c r="T147" s="106"/>
    </row>
    <row r="148" spans="3:20" x14ac:dyDescent="0.5">
      <c r="C148" s="106"/>
      <c r="D148" s="106"/>
      <c r="E148" s="106"/>
      <c r="F148" s="106"/>
      <c r="G148" s="106"/>
      <c r="H148" s="106"/>
      <c r="I148" s="106"/>
      <c r="J148" s="106"/>
      <c r="K148" s="106"/>
      <c r="L148" s="106"/>
      <c r="M148" s="106"/>
      <c r="N148" s="106"/>
      <c r="O148" s="106"/>
      <c r="P148" s="106"/>
      <c r="Q148" s="106"/>
      <c r="R148" s="106"/>
      <c r="S148" s="106"/>
      <c r="T148" s="106"/>
    </row>
    <row r="149" spans="3:20" x14ac:dyDescent="0.5">
      <c r="C149" s="106"/>
      <c r="D149" s="106"/>
      <c r="E149" s="106"/>
      <c r="F149" s="106"/>
      <c r="G149" s="106"/>
      <c r="H149" s="106"/>
      <c r="I149" s="106"/>
      <c r="J149" s="106"/>
      <c r="K149" s="106"/>
      <c r="L149" s="106"/>
      <c r="M149" s="106"/>
      <c r="N149" s="106"/>
      <c r="O149" s="106"/>
      <c r="P149" s="106"/>
      <c r="Q149" s="106"/>
      <c r="R149" s="106"/>
      <c r="S149" s="106"/>
      <c r="T149" s="106"/>
    </row>
    <row r="150" spans="3:20" x14ac:dyDescent="0.5">
      <c r="C150" s="106"/>
      <c r="D150" s="106"/>
      <c r="E150" s="106"/>
      <c r="F150" s="106"/>
      <c r="G150" s="106"/>
      <c r="H150" s="106"/>
      <c r="I150" s="106"/>
      <c r="J150" s="106"/>
      <c r="K150" s="106"/>
      <c r="L150" s="106"/>
      <c r="M150" s="106"/>
      <c r="N150" s="106"/>
      <c r="O150" s="106"/>
      <c r="P150" s="106"/>
      <c r="Q150" s="106"/>
      <c r="R150" s="106"/>
      <c r="S150" s="106"/>
      <c r="T150" s="106"/>
    </row>
    <row r="151" spans="3:20" x14ac:dyDescent="0.5">
      <c r="C151" s="106"/>
      <c r="D151" s="106"/>
      <c r="E151" s="106"/>
      <c r="F151" s="106"/>
      <c r="G151" s="106"/>
      <c r="H151" s="106"/>
      <c r="I151" s="106"/>
      <c r="J151" s="106"/>
      <c r="K151" s="106"/>
      <c r="L151" s="106"/>
      <c r="M151" s="106"/>
      <c r="N151" s="106"/>
      <c r="O151" s="106"/>
      <c r="P151" s="106"/>
      <c r="Q151" s="106"/>
      <c r="R151" s="106"/>
      <c r="S151" s="106"/>
      <c r="T151" s="106"/>
    </row>
    <row r="152" spans="3:20" x14ac:dyDescent="0.5">
      <c r="C152" s="106"/>
      <c r="D152" s="106"/>
      <c r="E152" s="106"/>
      <c r="F152" s="106"/>
      <c r="G152" s="106"/>
      <c r="H152" s="106"/>
      <c r="I152" s="106"/>
      <c r="J152" s="106"/>
      <c r="K152" s="106"/>
      <c r="L152" s="106"/>
      <c r="M152" s="106"/>
      <c r="N152" s="106"/>
      <c r="O152" s="106"/>
      <c r="P152" s="106"/>
      <c r="Q152" s="106"/>
      <c r="R152" s="106"/>
      <c r="S152" s="106"/>
      <c r="T152" s="106"/>
    </row>
    <row r="153" spans="3:20" x14ac:dyDescent="0.5">
      <c r="C153" s="106"/>
      <c r="D153" s="106"/>
      <c r="E153" s="106"/>
      <c r="F153" s="106"/>
      <c r="G153" s="106"/>
      <c r="H153" s="106"/>
      <c r="I153" s="106"/>
      <c r="J153" s="106"/>
      <c r="K153" s="106"/>
      <c r="L153" s="106"/>
      <c r="M153" s="106"/>
      <c r="N153" s="106"/>
      <c r="O153" s="106"/>
      <c r="P153" s="106"/>
      <c r="Q153" s="106"/>
      <c r="R153" s="106"/>
      <c r="S153" s="106"/>
      <c r="T153" s="106"/>
    </row>
    <row r="154" spans="3:20" x14ac:dyDescent="0.5">
      <c r="C154" s="106"/>
      <c r="D154" s="106"/>
      <c r="E154" s="106"/>
      <c r="F154" s="106"/>
      <c r="G154" s="106"/>
      <c r="H154" s="106"/>
      <c r="I154" s="106"/>
      <c r="J154" s="106"/>
      <c r="K154" s="106"/>
      <c r="L154" s="106"/>
      <c r="M154" s="106"/>
      <c r="N154" s="106"/>
      <c r="O154" s="106"/>
      <c r="P154" s="106"/>
      <c r="Q154" s="106"/>
      <c r="R154" s="106"/>
      <c r="S154" s="106"/>
      <c r="T154" s="106"/>
    </row>
    <row r="155" spans="3:20" x14ac:dyDescent="0.5">
      <c r="C155" s="106"/>
      <c r="D155" s="106"/>
      <c r="E155" s="106"/>
      <c r="F155" s="106"/>
      <c r="G155" s="106"/>
      <c r="H155" s="106"/>
      <c r="I155" s="106"/>
      <c r="J155" s="106"/>
      <c r="K155" s="106"/>
      <c r="L155" s="106"/>
      <c r="M155" s="106"/>
      <c r="N155" s="106"/>
      <c r="O155" s="106"/>
      <c r="P155" s="106"/>
      <c r="Q155" s="106"/>
      <c r="R155" s="106"/>
      <c r="S155" s="106"/>
      <c r="T155" s="106"/>
    </row>
    <row r="156" spans="3:20" x14ac:dyDescent="0.5">
      <c r="C156" s="106"/>
      <c r="D156" s="106"/>
      <c r="E156" s="106"/>
      <c r="F156" s="106"/>
      <c r="G156" s="106"/>
      <c r="H156" s="106"/>
      <c r="I156" s="106"/>
      <c r="J156" s="106"/>
      <c r="K156" s="106"/>
      <c r="L156" s="106"/>
      <c r="M156" s="106"/>
      <c r="N156" s="106"/>
      <c r="O156" s="106"/>
      <c r="P156" s="106"/>
      <c r="Q156" s="106"/>
      <c r="R156" s="106"/>
      <c r="S156" s="106"/>
      <c r="T156" s="106"/>
    </row>
    <row r="157" spans="3:20" x14ac:dyDescent="0.5">
      <c r="C157" s="106"/>
      <c r="D157" s="106"/>
      <c r="E157" s="106"/>
      <c r="F157" s="106"/>
      <c r="G157" s="106"/>
      <c r="H157" s="106"/>
      <c r="I157" s="106"/>
      <c r="J157" s="106"/>
      <c r="K157" s="106"/>
      <c r="L157" s="106"/>
      <c r="M157" s="106"/>
      <c r="N157" s="106"/>
      <c r="O157" s="106"/>
      <c r="P157" s="106"/>
      <c r="Q157" s="106"/>
      <c r="R157" s="106"/>
      <c r="S157" s="106"/>
      <c r="T157" s="106"/>
    </row>
    <row r="158" spans="3:20" x14ac:dyDescent="0.5">
      <c r="C158" s="106"/>
      <c r="D158" s="106"/>
      <c r="E158" s="106"/>
      <c r="F158" s="106"/>
      <c r="G158" s="106"/>
      <c r="H158" s="106"/>
      <c r="I158" s="106"/>
      <c r="J158" s="106"/>
      <c r="K158" s="106"/>
      <c r="L158" s="106"/>
      <c r="M158" s="106"/>
      <c r="N158" s="106"/>
      <c r="O158" s="106"/>
      <c r="P158" s="106"/>
      <c r="Q158" s="106"/>
      <c r="R158" s="106"/>
      <c r="S158" s="106"/>
      <c r="T158" s="106"/>
    </row>
    <row r="159" spans="3:20" x14ac:dyDescent="0.5">
      <c r="C159" s="106"/>
      <c r="D159" s="106"/>
      <c r="E159" s="106"/>
      <c r="F159" s="106"/>
      <c r="G159" s="106"/>
      <c r="H159" s="106"/>
      <c r="I159" s="106"/>
      <c r="J159" s="106"/>
      <c r="K159" s="106"/>
      <c r="L159" s="106"/>
      <c r="M159" s="106"/>
      <c r="N159" s="106"/>
      <c r="O159" s="106"/>
      <c r="P159" s="106"/>
      <c r="Q159" s="106"/>
      <c r="R159" s="106"/>
      <c r="S159" s="106"/>
      <c r="T159" s="106"/>
    </row>
    <row r="160" spans="3:20" x14ac:dyDescent="0.5">
      <c r="C160" s="106"/>
      <c r="D160" s="106"/>
      <c r="E160" s="106"/>
      <c r="F160" s="106"/>
      <c r="G160" s="106"/>
      <c r="H160" s="106"/>
      <c r="I160" s="106"/>
      <c r="J160" s="106"/>
      <c r="K160" s="106"/>
      <c r="L160" s="106"/>
      <c r="M160" s="106"/>
      <c r="N160" s="106"/>
      <c r="O160" s="106"/>
      <c r="P160" s="106"/>
      <c r="Q160" s="106"/>
      <c r="R160" s="106"/>
      <c r="S160" s="106"/>
      <c r="T160" s="106"/>
    </row>
    <row r="161" spans="3:20" x14ac:dyDescent="0.5">
      <c r="C161" s="106"/>
      <c r="D161" s="106"/>
      <c r="E161" s="106"/>
      <c r="F161" s="106"/>
      <c r="G161" s="106"/>
      <c r="H161" s="106"/>
      <c r="I161" s="106"/>
      <c r="J161" s="106"/>
      <c r="K161" s="106"/>
      <c r="L161" s="106"/>
      <c r="M161" s="106"/>
      <c r="N161" s="106"/>
      <c r="O161" s="106"/>
      <c r="P161" s="106"/>
      <c r="Q161" s="106"/>
      <c r="R161" s="106"/>
      <c r="S161" s="106"/>
      <c r="T161" s="106"/>
    </row>
    <row r="162" spans="3:20" x14ac:dyDescent="0.5">
      <c r="C162" s="106"/>
      <c r="D162" s="106"/>
      <c r="E162" s="106"/>
      <c r="F162" s="106"/>
      <c r="G162" s="106"/>
      <c r="H162" s="106"/>
      <c r="I162" s="106"/>
      <c r="J162" s="106"/>
      <c r="K162" s="106"/>
      <c r="L162" s="106"/>
      <c r="M162" s="106"/>
      <c r="N162" s="106"/>
      <c r="O162" s="106"/>
      <c r="P162" s="106"/>
      <c r="Q162" s="106"/>
      <c r="R162" s="106"/>
      <c r="S162" s="106"/>
      <c r="T162" s="106"/>
    </row>
    <row r="163" spans="3:20" x14ac:dyDescent="0.5">
      <c r="C163" s="106"/>
      <c r="D163" s="106"/>
      <c r="E163" s="106"/>
      <c r="F163" s="106"/>
      <c r="G163" s="106"/>
      <c r="H163" s="106"/>
      <c r="I163" s="106"/>
      <c r="J163" s="106"/>
      <c r="K163" s="106"/>
      <c r="L163" s="106"/>
      <c r="M163" s="106"/>
      <c r="N163" s="106"/>
      <c r="O163" s="106"/>
      <c r="P163" s="106"/>
      <c r="Q163" s="106"/>
      <c r="R163" s="106"/>
      <c r="S163" s="106"/>
      <c r="T163" s="106"/>
    </row>
    <row r="164" spans="3:20" x14ac:dyDescent="0.5">
      <c r="C164" s="106"/>
      <c r="D164" s="106"/>
      <c r="E164" s="106"/>
      <c r="F164" s="106"/>
      <c r="G164" s="106"/>
      <c r="H164" s="106"/>
      <c r="I164" s="106"/>
      <c r="J164" s="106"/>
      <c r="K164" s="106"/>
      <c r="L164" s="106"/>
      <c r="M164" s="106"/>
      <c r="N164" s="106"/>
      <c r="O164" s="106"/>
      <c r="P164" s="106"/>
      <c r="Q164" s="106"/>
      <c r="R164" s="106"/>
      <c r="S164" s="106"/>
      <c r="T164" s="106"/>
    </row>
    <row r="165" spans="3:20" x14ac:dyDescent="0.5">
      <c r="C165" s="106"/>
      <c r="D165" s="106"/>
      <c r="E165" s="106"/>
      <c r="F165" s="106"/>
      <c r="G165" s="106"/>
      <c r="H165" s="106"/>
      <c r="I165" s="106"/>
      <c r="J165" s="106"/>
      <c r="K165" s="106"/>
      <c r="L165" s="106"/>
      <c r="M165" s="106"/>
      <c r="N165" s="106"/>
      <c r="O165" s="106"/>
      <c r="P165" s="106"/>
      <c r="Q165" s="106"/>
      <c r="R165" s="106"/>
      <c r="S165" s="106"/>
      <c r="T165" s="106"/>
    </row>
    <row r="166" spans="3:20" x14ac:dyDescent="0.5">
      <c r="C166" s="106"/>
      <c r="D166" s="106"/>
      <c r="E166" s="106"/>
      <c r="F166" s="106"/>
      <c r="G166" s="106"/>
      <c r="H166" s="106"/>
      <c r="I166" s="106"/>
      <c r="J166" s="106"/>
      <c r="K166" s="106"/>
      <c r="L166" s="106"/>
      <c r="M166" s="106"/>
      <c r="N166" s="106"/>
      <c r="O166" s="106"/>
      <c r="P166" s="106"/>
      <c r="Q166" s="106"/>
      <c r="R166" s="106"/>
      <c r="S166" s="106"/>
      <c r="T166" s="106"/>
    </row>
    <row r="167" spans="3:20" x14ac:dyDescent="0.5">
      <c r="C167" s="106"/>
      <c r="D167" s="106"/>
      <c r="E167" s="106"/>
      <c r="F167" s="106"/>
      <c r="G167" s="106"/>
      <c r="H167" s="106"/>
      <c r="I167" s="106"/>
      <c r="J167" s="106"/>
      <c r="K167" s="106"/>
      <c r="L167" s="106"/>
      <c r="M167" s="106"/>
      <c r="N167" s="106"/>
      <c r="O167" s="106"/>
      <c r="P167" s="106"/>
      <c r="Q167" s="106"/>
      <c r="R167" s="106"/>
      <c r="S167" s="106"/>
      <c r="T167" s="106"/>
    </row>
    <row r="168" spans="3:20" x14ac:dyDescent="0.5">
      <c r="C168" s="106"/>
      <c r="D168" s="106"/>
      <c r="E168" s="106"/>
      <c r="F168" s="106"/>
      <c r="G168" s="106"/>
      <c r="H168" s="106"/>
      <c r="I168" s="106"/>
      <c r="J168" s="106"/>
      <c r="K168" s="106"/>
      <c r="L168" s="106"/>
      <c r="M168" s="106"/>
      <c r="N168" s="106"/>
      <c r="O168" s="106"/>
      <c r="P168" s="106"/>
      <c r="Q168" s="106"/>
      <c r="R168" s="106"/>
      <c r="S168" s="106"/>
      <c r="T168" s="106"/>
    </row>
    <row r="169" spans="3:20" x14ac:dyDescent="0.5">
      <c r="C169" s="106"/>
      <c r="D169" s="106"/>
      <c r="E169" s="106"/>
      <c r="F169" s="106"/>
      <c r="G169" s="106"/>
      <c r="H169" s="106"/>
      <c r="I169" s="106"/>
      <c r="J169" s="106"/>
      <c r="K169" s="106"/>
      <c r="L169" s="106"/>
      <c r="M169" s="106"/>
      <c r="N169" s="106"/>
      <c r="O169" s="106"/>
      <c r="P169" s="106"/>
      <c r="Q169" s="106"/>
      <c r="R169" s="106"/>
      <c r="S169" s="106"/>
      <c r="T169" s="106"/>
    </row>
    <row r="170" spans="3:20" x14ac:dyDescent="0.5">
      <c r="C170" s="106"/>
      <c r="D170" s="106"/>
      <c r="E170" s="106"/>
      <c r="F170" s="106"/>
      <c r="G170" s="106"/>
      <c r="H170" s="106"/>
      <c r="I170" s="106"/>
      <c r="J170" s="106"/>
      <c r="K170" s="106"/>
      <c r="L170" s="106"/>
      <c r="M170" s="106"/>
      <c r="N170" s="106"/>
      <c r="O170" s="106"/>
      <c r="P170" s="106"/>
      <c r="Q170" s="106"/>
      <c r="R170" s="106"/>
      <c r="S170" s="106"/>
      <c r="T170" s="106"/>
    </row>
    <row r="171" spans="3:20" x14ac:dyDescent="0.5">
      <c r="C171" s="106"/>
      <c r="D171" s="106"/>
      <c r="E171" s="106"/>
      <c r="F171" s="106"/>
      <c r="G171" s="106"/>
      <c r="H171" s="106"/>
      <c r="I171" s="106"/>
      <c r="J171" s="106"/>
      <c r="K171" s="106"/>
      <c r="L171" s="106"/>
      <c r="M171" s="106"/>
      <c r="N171" s="106"/>
      <c r="O171" s="106"/>
      <c r="P171" s="106"/>
      <c r="Q171" s="106"/>
      <c r="R171" s="106"/>
      <c r="S171" s="106"/>
      <c r="T171" s="106"/>
    </row>
    <row r="172" spans="3:20" x14ac:dyDescent="0.5">
      <c r="C172" s="106"/>
      <c r="D172" s="106"/>
      <c r="E172" s="106"/>
      <c r="F172" s="106"/>
      <c r="G172" s="106"/>
      <c r="H172" s="106"/>
      <c r="I172" s="106"/>
      <c r="J172" s="106"/>
      <c r="K172" s="106"/>
      <c r="L172" s="106"/>
      <c r="M172" s="106"/>
      <c r="N172" s="106"/>
      <c r="O172" s="106"/>
      <c r="P172" s="106"/>
      <c r="Q172" s="106"/>
      <c r="R172" s="106"/>
      <c r="S172" s="106"/>
      <c r="T172" s="106"/>
    </row>
    <row r="173" spans="3:20" x14ac:dyDescent="0.5">
      <c r="C173" s="106"/>
      <c r="D173" s="106"/>
      <c r="E173" s="106"/>
      <c r="F173" s="106"/>
      <c r="G173" s="106"/>
      <c r="H173" s="106"/>
      <c r="I173" s="106"/>
      <c r="J173" s="106"/>
      <c r="K173" s="106"/>
      <c r="L173" s="106"/>
      <c r="M173" s="106"/>
      <c r="N173" s="106"/>
      <c r="O173" s="106"/>
      <c r="P173" s="106"/>
      <c r="Q173" s="106"/>
      <c r="R173" s="106"/>
      <c r="S173" s="106"/>
      <c r="T173" s="106"/>
    </row>
    <row r="174" spans="3:20" x14ac:dyDescent="0.5">
      <c r="C174" s="106"/>
      <c r="D174" s="106"/>
      <c r="E174" s="106"/>
      <c r="F174" s="106"/>
      <c r="G174" s="106"/>
      <c r="H174" s="106"/>
      <c r="I174" s="106"/>
      <c r="J174" s="106"/>
      <c r="K174" s="106"/>
      <c r="L174" s="106"/>
      <c r="M174" s="106"/>
      <c r="N174" s="106"/>
      <c r="O174" s="106"/>
      <c r="P174" s="106"/>
      <c r="Q174" s="106"/>
      <c r="R174" s="106"/>
      <c r="S174" s="106"/>
      <c r="T174" s="106"/>
    </row>
    <row r="175" spans="3:20" x14ac:dyDescent="0.5">
      <c r="C175" s="106"/>
      <c r="D175" s="106"/>
      <c r="E175" s="106"/>
      <c r="F175" s="106"/>
      <c r="G175" s="106"/>
      <c r="H175" s="106"/>
      <c r="I175" s="106"/>
      <c r="J175" s="106"/>
      <c r="K175" s="106"/>
      <c r="L175" s="106"/>
      <c r="M175" s="106"/>
      <c r="N175" s="106"/>
      <c r="O175" s="106"/>
      <c r="P175" s="106"/>
      <c r="Q175" s="106"/>
      <c r="R175" s="106"/>
      <c r="S175" s="106"/>
      <c r="T175" s="106"/>
    </row>
    <row r="176" spans="3:20" x14ac:dyDescent="0.5">
      <c r="C176" s="106"/>
      <c r="D176" s="106"/>
      <c r="E176" s="106"/>
      <c r="F176" s="106"/>
      <c r="G176" s="106"/>
      <c r="H176" s="106"/>
      <c r="I176" s="106"/>
      <c r="J176" s="106"/>
      <c r="K176" s="106"/>
      <c r="L176" s="106"/>
      <c r="M176" s="106"/>
      <c r="N176" s="106"/>
      <c r="O176" s="106"/>
      <c r="P176" s="106"/>
      <c r="Q176" s="106"/>
      <c r="R176" s="106"/>
      <c r="S176" s="106"/>
      <c r="T176" s="106"/>
    </row>
    <row r="177" spans="3:20" x14ac:dyDescent="0.5">
      <c r="C177" s="106"/>
      <c r="D177" s="106"/>
      <c r="E177" s="106"/>
      <c r="F177" s="106"/>
      <c r="G177" s="106"/>
      <c r="H177" s="106"/>
      <c r="I177" s="106"/>
      <c r="J177" s="106"/>
      <c r="K177" s="106"/>
      <c r="L177" s="106"/>
      <c r="M177" s="106"/>
      <c r="N177" s="106"/>
      <c r="O177" s="106"/>
      <c r="P177" s="106"/>
      <c r="Q177" s="106"/>
      <c r="R177" s="106"/>
      <c r="S177" s="106"/>
      <c r="T177" s="106"/>
    </row>
    <row r="178" spans="3:20" x14ac:dyDescent="0.5">
      <c r="C178" s="106"/>
      <c r="D178" s="106"/>
      <c r="E178" s="106"/>
      <c r="F178" s="106"/>
      <c r="G178" s="106"/>
      <c r="H178" s="106"/>
      <c r="I178" s="106"/>
      <c r="J178" s="106"/>
      <c r="K178" s="106"/>
      <c r="L178" s="106"/>
      <c r="M178" s="106"/>
      <c r="N178" s="106"/>
      <c r="O178" s="106"/>
      <c r="P178" s="106"/>
      <c r="Q178" s="106"/>
      <c r="R178" s="106"/>
      <c r="S178" s="106"/>
      <c r="T178" s="106"/>
    </row>
    <row r="179" spans="3:20" x14ac:dyDescent="0.5">
      <c r="C179" s="106"/>
      <c r="D179" s="106"/>
      <c r="E179" s="106"/>
      <c r="F179" s="106"/>
      <c r="G179" s="106"/>
      <c r="H179" s="106"/>
      <c r="I179" s="106"/>
      <c r="J179" s="106"/>
      <c r="K179" s="106"/>
      <c r="L179" s="106"/>
      <c r="M179" s="106"/>
      <c r="N179" s="106"/>
      <c r="O179" s="106"/>
      <c r="P179" s="106"/>
      <c r="Q179" s="106"/>
      <c r="R179" s="106"/>
      <c r="S179" s="106"/>
      <c r="T179" s="106"/>
    </row>
    <row r="180" spans="3:20" x14ac:dyDescent="0.5">
      <c r="C180" s="106"/>
      <c r="D180" s="106"/>
      <c r="E180" s="106"/>
      <c r="F180" s="106"/>
      <c r="G180" s="106"/>
      <c r="H180" s="106"/>
      <c r="I180" s="106"/>
      <c r="J180" s="106"/>
      <c r="K180" s="106"/>
      <c r="L180" s="106"/>
      <c r="M180" s="106"/>
      <c r="N180" s="106"/>
      <c r="O180" s="106"/>
      <c r="P180" s="106"/>
      <c r="Q180" s="106"/>
      <c r="R180" s="106"/>
      <c r="S180" s="106"/>
      <c r="T180" s="106"/>
    </row>
  </sheetData>
  <mergeCells count="12">
    <mergeCell ref="D9:D11"/>
    <mergeCell ref="C9:C11"/>
    <mergeCell ref="F9:F11"/>
    <mergeCell ref="L4:U4"/>
    <mergeCell ref="B4:K4"/>
    <mergeCell ref="L9:T9"/>
    <mergeCell ref="I9:K9"/>
    <mergeCell ref="H9:H11"/>
    <mergeCell ref="U9:U11"/>
    <mergeCell ref="G9:G11"/>
    <mergeCell ref="B9:B11"/>
    <mergeCell ref="E9:E11"/>
  </mergeCells>
  <phoneticPr fontId="0" type="noConversion"/>
  <printOptions horizontalCentered="1"/>
  <pageMargins left="0.196850393700787" right="0.196850393700787" top="0.59055118110236204" bottom="0.39370078740157499" header="0.511811023622047" footer="0.511811023622047"/>
  <pageSetup paperSize="9" scale="44" orientation="portrait" r:id="rId1"/>
  <headerFooter alignWithMargins="0">
    <oddFooter>&amp;C&amp;"Times New Roman,Regular"&amp;20- &amp;P+3 -</oddFooter>
  </headerFooter>
  <colBreaks count="1" manualBreakCount="1">
    <brk id="11" max="7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83"/>
  <sheetViews>
    <sheetView rightToLeft="1" view="pageBreakPreview" zoomScale="50" zoomScaleNormal="50" zoomScaleSheetLayoutView="50" workbookViewId="0"/>
  </sheetViews>
  <sheetFormatPr defaultColWidth="6" defaultRowHeight="21.75" x14ac:dyDescent="0.5"/>
  <cols>
    <col min="1" max="1" width="4" style="272" customWidth="1"/>
    <col min="2" max="2" width="74" style="270" customWidth="1"/>
    <col min="3" max="20" width="15.85546875" style="272" customWidth="1"/>
    <col min="21" max="21" width="67.28515625" style="270" customWidth="1"/>
    <col min="22" max="24" width="6" style="272"/>
    <col min="25" max="25" width="13.28515625" style="272" bestFit="1" customWidth="1"/>
    <col min="26" max="28" width="6" style="272"/>
    <col min="29" max="29" width="6.42578125" style="272" bestFit="1" customWidth="1"/>
    <col min="30" max="30" width="12.140625" style="272" bestFit="1" customWidth="1"/>
    <col min="31" max="32" width="6.42578125" style="272" bestFit="1" customWidth="1"/>
    <col min="33" max="33" width="8.140625" style="272" bestFit="1" customWidth="1"/>
    <col min="34" max="35" width="13.28515625" style="272" bestFit="1" customWidth="1"/>
    <col min="36" max="36" width="13.85546875" style="272" customWidth="1"/>
    <col min="37" max="16384" width="6" style="272"/>
  </cols>
  <sheetData>
    <row r="1" spans="1:36" s="5" customFormat="1" ht="17.100000000000001" customHeight="1" x14ac:dyDescent="0.65">
      <c r="B1" s="2"/>
      <c r="C1" s="2"/>
      <c r="D1" s="2"/>
      <c r="E1" s="2"/>
      <c r="F1" s="2"/>
      <c r="G1" s="2"/>
      <c r="H1" s="2"/>
      <c r="I1" s="2"/>
      <c r="J1" s="2"/>
      <c r="K1" s="2"/>
      <c r="L1" s="2"/>
      <c r="M1" s="2"/>
      <c r="N1" s="2"/>
      <c r="O1" s="2"/>
      <c r="P1" s="2"/>
      <c r="Q1" s="2"/>
      <c r="R1" s="2"/>
      <c r="S1" s="2"/>
      <c r="T1" s="2"/>
    </row>
    <row r="2" spans="1:36" s="5" customFormat="1" ht="17.100000000000001" customHeight="1" x14ac:dyDescent="0.65">
      <c r="B2" s="2"/>
      <c r="C2" s="2"/>
      <c r="D2" s="2"/>
      <c r="E2" s="2"/>
      <c r="F2" s="2"/>
      <c r="G2" s="2"/>
      <c r="H2" s="2"/>
      <c r="I2" s="2"/>
      <c r="J2" s="2"/>
      <c r="K2" s="2"/>
      <c r="L2" s="2"/>
      <c r="M2" s="2"/>
      <c r="N2" s="2"/>
      <c r="O2" s="2"/>
      <c r="P2" s="2"/>
      <c r="Q2" s="2"/>
      <c r="R2" s="2"/>
      <c r="S2" s="2"/>
      <c r="T2" s="2"/>
    </row>
    <row r="3" spans="1:36" s="5" customFormat="1" ht="17.100000000000001" customHeight="1" x14ac:dyDescent="0.65">
      <c r="B3" s="2"/>
      <c r="C3" s="2"/>
      <c r="D3" s="2"/>
      <c r="E3" s="2"/>
      <c r="F3" s="2"/>
      <c r="G3" s="2"/>
      <c r="H3" s="2"/>
      <c r="I3" s="2"/>
      <c r="J3" s="2"/>
      <c r="K3" s="2"/>
      <c r="L3" s="2"/>
      <c r="M3" s="2"/>
      <c r="N3" s="2"/>
      <c r="O3" s="2"/>
      <c r="P3" s="2"/>
      <c r="Q3" s="2"/>
      <c r="R3" s="2"/>
      <c r="S3" s="2"/>
      <c r="T3" s="2"/>
    </row>
    <row r="4" spans="1:36" s="1649" customFormat="1" ht="36.75" x14ac:dyDescent="0.85">
      <c r="B4" s="1770" t="s">
        <v>1785</v>
      </c>
      <c r="C4" s="1770"/>
      <c r="D4" s="1770"/>
      <c r="E4" s="1770"/>
      <c r="F4" s="1770"/>
      <c r="G4" s="1770"/>
      <c r="H4" s="1770"/>
      <c r="I4" s="1770"/>
      <c r="J4" s="1770"/>
      <c r="K4" s="1770"/>
      <c r="L4" s="1741" t="s">
        <v>1978</v>
      </c>
      <c r="M4" s="1741"/>
      <c r="N4" s="1741"/>
      <c r="O4" s="1741"/>
      <c r="P4" s="1741"/>
      <c r="Q4" s="1741"/>
      <c r="R4" s="1741"/>
      <c r="S4" s="1741"/>
      <c r="T4" s="1741"/>
      <c r="U4" s="1741"/>
      <c r="V4" s="462"/>
      <c r="W4" s="462"/>
    </row>
    <row r="5" spans="1:36" s="267" customFormat="1" ht="17.100000000000001" customHeight="1" x14ac:dyDescent="0.65">
      <c r="B5" s="268"/>
      <c r="C5" s="268"/>
      <c r="D5" s="268"/>
      <c r="E5" s="268"/>
      <c r="F5" s="268"/>
      <c r="G5" s="268"/>
      <c r="H5" s="268"/>
      <c r="I5" s="268"/>
      <c r="J5" s="268"/>
      <c r="K5" s="268"/>
      <c r="L5" s="268"/>
      <c r="M5" s="268"/>
      <c r="N5" s="268"/>
      <c r="O5" s="268"/>
      <c r="P5" s="268"/>
      <c r="Q5" s="268"/>
      <c r="R5" s="268"/>
      <c r="S5" s="268"/>
      <c r="T5" s="268"/>
      <c r="U5" s="268"/>
    </row>
    <row r="6" spans="1:36" s="267" customFormat="1" ht="17.100000000000001" customHeight="1" x14ac:dyDescent="0.65">
      <c r="B6" s="268"/>
      <c r="C6" s="268"/>
      <c r="D6" s="268"/>
      <c r="E6" s="268"/>
      <c r="F6" s="268"/>
      <c r="G6" s="268"/>
      <c r="H6" s="268"/>
      <c r="I6" s="269"/>
      <c r="J6" s="269"/>
      <c r="K6" s="269"/>
      <c r="L6" s="269"/>
      <c r="M6" s="269"/>
      <c r="N6" s="269"/>
      <c r="O6" s="269"/>
      <c r="P6" s="269"/>
      <c r="Q6" s="269"/>
      <c r="R6" s="269"/>
      <c r="S6" s="269"/>
      <c r="T6" s="269"/>
      <c r="U6" s="268"/>
    </row>
    <row r="7" spans="1:36" s="472" customFormat="1" ht="22.5" x14ac:dyDescent="0.5">
      <c r="B7" s="471" t="s">
        <v>1718</v>
      </c>
      <c r="U7" s="473" t="s">
        <v>1722</v>
      </c>
    </row>
    <row r="8" spans="1:36" s="267" customFormat="1" ht="9.75" customHeight="1" thickBot="1" x14ac:dyDescent="0.7">
      <c r="B8" s="268"/>
      <c r="C8" s="268"/>
      <c r="D8" s="268"/>
      <c r="E8" s="268"/>
      <c r="F8" s="268"/>
      <c r="G8" s="268"/>
      <c r="H8" s="268"/>
      <c r="I8" s="268"/>
      <c r="J8" s="268"/>
      <c r="K8" s="268"/>
      <c r="L8" s="268"/>
      <c r="M8" s="268"/>
      <c r="N8" s="268"/>
      <c r="O8" s="268"/>
      <c r="P8" s="268"/>
      <c r="Q8" s="268"/>
      <c r="R8" s="268"/>
      <c r="S8" s="268"/>
      <c r="T8" s="268"/>
      <c r="U8" s="268"/>
    </row>
    <row r="9" spans="1:36" s="451" customFormat="1" ht="25.5" customHeight="1" thickTop="1" x14ac:dyDescent="0.7">
      <c r="A9" s="452"/>
      <c r="B9" s="1767" t="s">
        <v>883</v>
      </c>
      <c r="C9" s="1736">
        <v>2015</v>
      </c>
      <c r="D9" s="1736">
        <v>2016</v>
      </c>
      <c r="E9" s="1736">
        <v>2017</v>
      </c>
      <c r="F9" s="1736">
        <v>2018</v>
      </c>
      <c r="G9" s="1736">
        <v>2019</v>
      </c>
      <c r="H9" s="1736">
        <v>2020</v>
      </c>
      <c r="I9" s="1763">
        <v>2020</v>
      </c>
      <c r="J9" s="1764"/>
      <c r="K9" s="1764"/>
      <c r="L9" s="1761">
        <v>2020</v>
      </c>
      <c r="M9" s="1761"/>
      <c r="N9" s="1761"/>
      <c r="O9" s="1761"/>
      <c r="P9" s="1761"/>
      <c r="Q9" s="1761"/>
      <c r="R9" s="1761"/>
      <c r="S9" s="1761"/>
      <c r="T9" s="1762"/>
      <c r="U9" s="1743" t="s">
        <v>882</v>
      </c>
      <c r="V9" s="489"/>
    </row>
    <row r="10" spans="1:36" s="452" customFormat="1" ht="30.75" x14ac:dyDescent="0.7">
      <c r="B10" s="1768"/>
      <c r="C10" s="1737"/>
      <c r="D10" s="1737"/>
      <c r="E10" s="1737"/>
      <c r="F10" s="1737"/>
      <c r="G10" s="1737"/>
      <c r="H10" s="1737"/>
      <c r="I10" s="362" t="s">
        <v>372</v>
      </c>
      <c r="J10" s="363" t="s">
        <v>373</v>
      </c>
      <c r="K10" s="363" t="s">
        <v>374</v>
      </c>
      <c r="L10" s="363" t="s">
        <v>375</v>
      </c>
      <c r="M10" s="363" t="s">
        <v>376</v>
      </c>
      <c r="N10" s="363" t="s">
        <v>366</v>
      </c>
      <c r="O10" s="363" t="s">
        <v>367</v>
      </c>
      <c r="P10" s="363" t="s">
        <v>368</v>
      </c>
      <c r="Q10" s="363" t="s">
        <v>369</v>
      </c>
      <c r="R10" s="363" t="s">
        <v>370</v>
      </c>
      <c r="S10" s="363" t="s">
        <v>371</v>
      </c>
      <c r="T10" s="364" t="s">
        <v>1466</v>
      </c>
      <c r="U10" s="1765"/>
    </row>
    <row r="11" spans="1:36" s="453" customFormat="1" ht="21.75" customHeight="1" x14ac:dyDescent="0.7">
      <c r="A11" s="452"/>
      <c r="B11" s="1769"/>
      <c r="C11" s="1738"/>
      <c r="D11" s="1738"/>
      <c r="E11" s="1738"/>
      <c r="F11" s="1738"/>
      <c r="G11" s="1738"/>
      <c r="H11" s="1738"/>
      <c r="I11" s="365" t="s">
        <v>669</v>
      </c>
      <c r="J11" s="366" t="s">
        <v>149</v>
      </c>
      <c r="K11" s="366" t="s">
        <v>150</v>
      </c>
      <c r="L11" s="366" t="s">
        <v>151</v>
      </c>
      <c r="M11" s="366" t="s">
        <v>365</v>
      </c>
      <c r="N11" s="366" t="s">
        <v>663</v>
      </c>
      <c r="O11" s="366" t="s">
        <v>664</v>
      </c>
      <c r="P11" s="366" t="s">
        <v>665</v>
      </c>
      <c r="Q11" s="366" t="s">
        <v>666</v>
      </c>
      <c r="R11" s="366" t="s">
        <v>667</v>
      </c>
      <c r="S11" s="366" t="s">
        <v>668</v>
      </c>
      <c r="T11" s="367" t="s">
        <v>662</v>
      </c>
      <c r="U11" s="1766"/>
    </row>
    <row r="12" spans="1:36" s="424" customFormat="1" ht="9" customHeight="1" x14ac:dyDescent="0.7">
      <c r="B12" s="419"/>
      <c r="C12" s="420"/>
      <c r="D12" s="420"/>
      <c r="E12" s="420"/>
      <c r="F12" s="420"/>
      <c r="G12" s="420"/>
      <c r="H12" s="420"/>
      <c r="I12" s="422"/>
      <c r="J12" s="423"/>
      <c r="K12" s="423"/>
      <c r="L12" s="423"/>
      <c r="M12" s="423"/>
      <c r="N12" s="423"/>
      <c r="O12" s="423"/>
      <c r="P12" s="423"/>
      <c r="Q12" s="423"/>
      <c r="R12" s="423"/>
      <c r="S12" s="423"/>
      <c r="T12" s="490"/>
      <c r="U12" s="491"/>
    </row>
    <row r="13" spans="1:36" s="958" customFormat="1" ht="30.75" x14ac:dyDescent="0.2">
      <c r="A13" s="984"/>
      <c r="B13" s="450" t="s">
        <v>7</v>
      </c>
      <c r="C13" s="990"/>
      <c r="D13" s="990"/>
      <c r="E13" s="990"/>
      <c r="F13" s="990"/>
      <c r="G13" s="990"/>
      <c r="H13" s="990"/>
      <c r="I13" s="991"/>
      <c r="J13" s="992"/>
      <c r="K13" s="992"/>
      <c r="L13" s="992"/>
      <c r="M13" s="992"/>
      <c r="N13" s="992"/>
      <c r="O13" s="992"/>
      <c r="P13" s="992"/>
      <c r="Q13" s="992"/>
      <c r="R13" s="992"/>
      <c r="S13" s="992"/>
      <c r="T13" s="993"/>
      <c r="U13" s="374" t="s">
        <v>377</v>
      </c>
    </row>
    <row r="14" spans="1:36" s="958" customFormat="1" ht="7.5" customHeight="1" x14ac:dyDescent="0.2">
      <c r="B14" s="449"/>
      <c r="C14" s="421"/>
      <c r="D14" s="421"/>
      <c r="E14" s="421"/>
      <c r="F14" s="421"/>
      <c r="G14" s="421"/>
      <c r="H14" s="421"/>
      <c r="I14" s="994"/>
      <c r="J14" s="995"/>
      <c r="K14" s="995"/>
      <c r="L14" s="995"/>
      <c r="M14" s="995"/>
      <c r="N14" s="995"/>
      <c r="O14" s="995"/>
      <c r="P14" s="995"/>
      <c r="Q14" s="995"/>
      <c r="R14" s="995"/>
      <c r="S14" s="995"/>
      <c r="T14" s="996"/>
      <c r="U14" s="597"/>
      <c r="Y14" s="997"/>
      <c r="Z14" s="997"/>
      <c r="AA14" s="997"/>
      <c r="AB14" s="997"/>
      <c r="AC14" s="997"/>
      <c r="AD14" s="997"/>
      <c r="AE14" s="997"/>
      <c r="AF14" s="997"/>
      <c r="AG14" s="997"/>
      <c r="AH14" s="997"/>
      <c r="AI14" s="997"/>
      <c r="AJ14" s="997"/>
    </row>
    <row r="15" spans="1:36" s="958" customFormat="1" ht="30.75" x14ac:dyDescent="0.2">
      <c r="A15" s="984"/>
      <c r="B15" s="449" t="s">
        <v>8</v>
      </c>
      <c r="C15" s="852">
        <v>474250.89125071623</v>
      </c>
      <c r="D15" s="852">
        <v>687038.30847340904</v>
      </c>
      <c r="E15" s="852">
        <v>553099.89317593607</v>
      </c>
      <c r="F15" s="852">
        <v>524643.69673674053</v>
      </c>
      <c r="G15" s="852">
        <v>508978.34573336836</v>
      </c>
      <c r="H15" s="852">
        <v>1506499.5719426246</v>
      </c>
      <c r="I15" s="765">
        <v>505173.27679959434</v>
      </c>
      <c r="J15" s="763">
        <v>828214.78280582314</v>
      </c>
      <c r="K15" s="763">
        <v>826671.6227480009</v>
      </c>
      <c r="L15" s="763">
        <v>825299.38701193489</v>
      </c>
      <c r="M15" s="763">
        <v>833365.80127651594</v>
      </c>
      <c r="N15" s="763">
        <v>1445338.7468039459</v>
      </c>
      <c r="O15" s="763">
        <v>1468598.9157832207</v>
      </c>
      <c r="P15" s="763">
        <v>1459974.5905985914</v>
      </c>
      <c r="Q15" s="763">
        <v>1469189.5606379141</v>
      </c>
      <c r="R15" s="763">
        <v>1501927.3909829992</v>
      </c>
      <c r="S15" s="763">
        <v>1504595.606274423</v>
      </c>
      <c r="T15" s="764">
        <v>1506499.5719426246</v>
      </c>
      <c r="U15" s="597" t="s">
        <v>378</v>
      </c>
      <c r="V15" s="983"/>
      <c r="W15" s="983"/>
      <c r="X15" s="983"/>
      <c r="Y15" s="997"/>
      <c r="Z15" s="997"/>
      <c r="AA15" s="997"/>
      <c r="AB15" s="997"/>
      <c r="AC15" s="997"/>
      <c r="AD15" s="997"/>
      <c r="AE15" s="997"/>
      <c r="AF15" s="997"/>
      <c r="AG15" s="997"/>
      <c r="AH15" s="997"/>
      <c r="AI15" s="997"/>
      <c r="AJ15" s="997"/>
    </row>
    <row r="16" spans="1:36" s="984" customFormat="1" ht="24.75" customHeight="1" x14ac:dyDescent="0.2">
      <c r="B16" s="598" t="s">
        <v>173</v>
      </c>
      <c r="C16" s="856">
        <v>18344.423103129997</v>
      </c>
      <c r="D16" s="856">
        <v>26766.089193079999</v>
      </c>
      <c r="E16" s="856">
        <v>34461.790912260003</v>
      </c>
      <c r="F16" s="856">
        <v>30128.53088418</v>
      </c>
      <c r="G16" s="856">
        <v>25373.73297823</v>
      </c>
      <c r="H16" s="856">
        <v>65467.324978300006</v>
      </c>
      <c r="I16" s="762">
        <v>23101.109751479999</v>
      </c>
      <c r="J16" s="760">
        <v>40761.961095069993</v>
      </c>
      <c r="K16" s="760">
        <v>40995.25580603999</v>
      </c>
      <c r="L16" s="760">
        <v>39946.160160309999</v>
      </c>
      <c r="M16" s="760">
        <v>38951.293376199996</v>
      </c>
      <c r="N16" s="760">
        <v>65805.795167810007</v>
      </c>
      <c r="O16" s="760">
        <v>67915.08918848999</v>
      </c>
      <c r="P16" s="760">
        <v>64667.431144069989</v>
      </c>
      <c r="Q16" s="760">
        <v>65516.258964400011</v>
      </c>
      <c r="R16" s="760">
        <v>70468.018990290002</v>
      </c>
      <c r="S16" s="760">
        <v>68801.317798880002</v>
      </c>
      <c r="T16" s="761">
        <v>65467.324978300006</v>
      </c>
      <c r="U16" s="599" t="s">
        <v>1185</v>
      </c>
      <c r="V16" s="983"/>
      <c r="W16" s="983"/>
      <c r="X16" s="983"/>
      <c r="Y16" s="997"/>
      <c r="Z16" s="997"/>
      <c r="AA16" s="997"/>
      <c r="AB16" s="997"/>
      <c r="AC16" s="997"/>
      <c r="AD16" s="997"/>
      <c r="AE16" s="997"/>
      <c r="AF16" s="997"/>
      <c r="AG16" s="997"/>
      <c r="AH16" s="997"/>
      <c r="AI16" s="997"/>
      <c r="AJ16" s="997"/>
    </row>
    <row r="17" spans="2:36" s="984" customFormat="1" ht="24.75" customHeight="1" x14ac:dyDescent="0.2">
      <c r="B17" s="598" t="s">
        <v>1432</v>
      </c>
      <c r="C17" s="856">
        <v>381359.65444685268</v>
      </c>
      <c r="D17" s="856">
        <v>599514.98348490719</v>
      </c>
      <c r="E17" s="856">
        <v>482718.3688209735</v>
      </c>
      <c r="F17" s="856">
        <v>441389.39447583229</v>
      </c>
      <c r="G17" s="856">
        <v>446306.03198906936</v>
      </c>
      <c r="H17" s="856">
        <v>1334173.2533845231</v>
      </c>
      <c r="I17" s="762">
        <v>444742.23163497233</v>
      </c>
      <c r="J17" s="760">
        <v>727372.81279292109</v>
      </c>
      <c r="K17" s="760">
        <v>725425.08446246292</v>
      </c>
      <c r="L17" s="760">
        <v>712547.78764154587</v>
      </c>
      <c r="M17" s="760">
        <v>721753.47043855395</v>
      </c>
      <c r="N17" s="760">
        <v>1261712.1944900351</v>
      </c>
      <c r="O17" s="760">
        <v>1280599.1695465439</v>
      </c>
      <c r="P17" s="760">
        <v>1274806.9314225058</v>
      </c>
      <c r="Q17" s="760">
        <v>1282762.3066295714</v>
      </c>
      <c r="R17" s="760">
        <v>1314280.2071123514</v>
      </c>
      <c r="S17" s="760">
        <v>1321899.4651537649</v>
      </c>
      <c r="T17" s="761">
        <v>1334173.2533845231</v>
      </c>
      <c r="U17" s="979" t="s">
        <v>1361</v>
      </c>
      <c r="V17" s="983"/>
      <c r="W17" s="983"/>
      <c r="X17" s="983"/>
      <c r="Y17" s="997"/>
      <c r="Z17" s="997"/>
      <c r="AA17" s="997"/>
      <c r="AB17" s="997"/>
      <c r="AC17" s="997"/>
      <c r="AD17" s="997"/>
      <c r="AE17" s="997"/>
      <c r="AF17" s="997"/>
      <c r="AG17" s="997"/>
      <c r="AH17" s="997"/>
      <c r="AI17" s="997"/>
      <c r="AJ17" s="997"/>
    </row>
    <row r="18" spans="2:36" s="984" customFormat="1" ht="24.75" customHeight="1" x14ac:dyDescent="0.2">
      <c r="B18" s="598" t="s">
        <v>156</v>
      </c>
      <c r="C18" s="856">
        <v>74546.813700733517</v>
      </c>
      <c r="D18" s="856">
        <v>60757.235795421897</v>
      </c>
      <c r="E18" s="856">
        <v>35919.7334427026</v>
      </c>
      <c r="F18" s="856">
        <v>53125.771376728204</v>
      </c>
      <c r="G18" s="856">
        <v>37298.580766069004</v>
      </c>
      <c r="H18" s="856">
        <v>106858.99357980172</v>
      </c>
      <c r="I18" s="762">
        <v>37329.935413142004</v>
      </c>
      <c r="J18" s="760">
        <v>60080.008917832005</v>
      </c>
      <c r="K18" s="760">
        <v>60251.282479497997</v>
      </c>
      <c r="L18" s="760">
        <v>72805.439210079014</v>
      </c>
      <c r="M18" s="760">
        <v>72661.037461761996</v>
      </c>
      <c r="N18" s="760">
        <v>117820.75714610064</v>
      </c>
      <c r="O18" s="760">
        <v>120084.65704818665</v>
      </c>
      <c r="P18" s="760">
        <v>120500.22803201564</v>
      </c>
      <c r="Q18" s="760">
        <v>120910.99504394273</v>
      </c>
      <c r="R18" s="760">
        <v>117179.16488035802</v>
      </c>
      <c r="S18" s="760">
        <v>113894.82332177804</v>
      </c>
      <c r="T18" s="761">
        <v>106858.99357980172</v>
      </c>
      <c r="U18" s="599" t="s">
        <v>1186</v>
      </c>
      <c r="V18" s="983"/>
      <c r="W18" s="983"/>
      <c r="X18" s="983"/>
      <c r="Y18" s="997"/>
      <c r="Z18" s="997"/>
      <c r="AA18" s="997"/>
      <c r="AB18" s="997"/>
      <c r="AC18" s="997"/>
      <c r="AD18" s="997"/>
      <c r="AE18" s="997"/>
      <c r="AF18" s="997"/>
      <c r="AG18" s="997"/>
      <c r="AH18" s="997"/>
      <c r="AI18" s="997"/>
      <c r="AJ18" s="997"/>
    </row>
    <row r="19" spans="2:36" s="958" customFormat="1" ht="5.25" customHeight="1" x14ac:dyDescent="0.2">
      <c r="B19" s="449"/>
      <c r="C19" s="856"/>
      <c r="D19" s="856"/>
      <c r="E19" s="856"/>
      <c r="F19" s="856"/>
      <c r="G19" s="856"/>
      <c r="H19" s="856"/>
      <c r="I19" s="762"/>
      <c r="J19" s="760"/>
      <c r="K19" s="760"/>
      <c r="L19" s="760"/>
      <c r="M19" s="760"/>
      <c r="N19" s="760"/>
      <c r="O19" s="760"/>
      <c r="P19" s="760"/>
      <c r="Q19" s="760"/>
      <c r="R19" s="760"/>
      <c r="S19" s="760"/>
      <c r="T19" s="761"/>
      <c r="U19" s="597"/>
      <c r="V19" s="983"/>
      <c r="W19" s="983"/>
      <c r="X19" s="983"/>
      <c r="Y19" s="997"/>
      <c r="Z19" s="997"/>
      <c r="AA19" s="997"/>
      <c r="AB19" s="997"/>
      <c r="AC19" s="997"/>
      <c r="AD19" s="997"/>
      <c r="AE19" s="997"/>
      <c r="AF19" s="997"/>
      <c r="AG19" s="997"/>
      <c r="AH19" s="997"/>
      <c r="AI19" s="997"/>
      <c r="AJ19" s="997"/>
    </row>
    <row r="20" spans="2:36" s="958" customFormat="1" ht="24.95" customHeight="1" x14ac:dyDescent="0.2">
      <c r="B20" s="449" t="s">
        <v>9</v>
      </c>
      <c r="C20" s="852">
        <v>458004.9508842451</v>
      </c>
      <c r="D20" s="852">
        <v>524179.26445596275</v>
      </c>
      <c r="E20" s="852">
        <v>632396.55155844276</v>
      </c>
      <c r="F20" s="852">
        <v>809454.11469300918</v>
      </c>
      <c r="G20" s="852">
        <v>896605.59131865925</v>
      </c>
      <c r="H20" s="852">
        <v>1572746.8377687079</v>
      </c>
      <c r="I20" s="765">
        <v>895986.18017125491</v>
      </c>
      <c r="J20" s="763">
        <v>1065801.5256482926</v>
      </c>
      <c r="K20" s="763">
        <v>1071920.3277020631</v>
      </c>
      <c r="L20" s="763">
        <v>1072090.4637801107</v>
      </c>
      <c r="M20" s="763">
        <v>1077767.7011083269</v>
      </c>
      <c r="N20" s="763">
        <v>1377368.6430354323</v>
      </c>
      <c r="O20" s="763">
        <v>1372539.9861330944</v>
      </c>
      <c r="P20" s="763">
        <v>1395182.606685932</v>
      </c>
      <c r="Q20" s="763">
        <v>1428890.011431816</v>
      </c>
      <c r="R20" s="763">
        <v>1460998.1004303712</v>
      </c>
      <c r="S20" s="763">
        <v>1495790.7451990379</v>
      </c>
      <c r="T20" s="764">
        <v>1572746.8377687079</v>
      </c>
      <c r="U20" s="597" t="s">
        <v>382</v>
      </c>
      <c r="V20" s="983"/>
      <c r="W20" s="983"/>
      <c r="X20" s="983"/>
      <c r="Y20" s="997"/>
      <c r="Z20" s="997"/>
      <c r="AA20" s="997"/>
      <c r="AB20" s="997"/>
      <c r="AC20" s="997"/>
      <c r="AD20" s="997"/>
      <c r="AE20" s="997"/>
      <c r="AF20" s="997"/>
      <c r="AG20" s="997"/>
      <c r="AH20" s="997"/>
      <c r="AI20" s="997"/>
      <c r="AJ20" s="997"/>
    </row>
    <row r="21" spans="2:36" s="984" customFormat="1" ht="24.95" customHeight="1" x14ac:dyDescent="0.2">
      <c r="B21" s="598" t="s">
        <v>949</v>
      </c>
      <c r="C21" s="856">
        <v>4.0000000000000001E-3</v>
      </c>
      <c r="D21" s="856">
        <v>2E-3</v>
      </c>
      <c r="E21" s="856">
        <v>1E-3</v>
      </c>
      <c r="F21" s="856">
        <v>0</v>
      </c>
      <c r="G21" s="856">
        <v>0</v>
      </c>
      <c r="H21" s="856">
        <v>4090.7650117800003</v>
      </c>
      <c r="I21" s="762">
        <v>0.44356055</v>
      </c>
      <c r="J21" s="760">
        <v>3987.4473510599996</v>
      </c>
      <c r="K21" s="760">
        <v>4011.52356293</v>
      </c>
      <c r="L21" s="760">
        <v>4034.8235372800004</v>
      </c>
      <c r="M21" s="760">
        <v>4058.9006058700002</v>
      </c>
      <c r="N21" s="760">
        <v>4082.2014095600002</v>
      </c>
      <c r="O21" s="760">
        <v>4106.2793354100004</v>
      </c>
      <c r="P21" s="760">
        <v>3996.2455205700003</v>
      </c>
      <c r="Q21" s="760">
        <v>4019.8535121599998</v>
      </c>
      <c r="R21" s="760">
        <v>4043.5044214999998</v>
      </c>
      <c r="S21" s="760">
        <v>4067.1132437899996</v>
      </c>
      <c r="T21" s="761">
        <v>4090.7650117800003</v>
      </c>
      <c r="U21" s="599" t="s">
        <v>939</v>
      </c>
      <c r="V21" s="983"/>
      <c r="W21" s="983"/>
      <c r="X21" s="983"/>
      <c r="Y21" s="997"/>
      <c r="Z21" s="997"/>
      <c r="AA21" s="997"/>
      <c r="AB21" s="997"/>
      <c r="AC21" s="997"/>
      <c r="AD21" s="997"/>
      <c r="AE21" s="997"/>
      <c r="AF21" s="997"/>
      <c r="AG21" s="997"/>
      <c r="AH21" s="997"/>
      <c r="AI21" s="997"/>
      <c r="AJ21" s="997"/>
    </row>
    <row r="22" spans="2:36" s="984" customFormat="1" ht="24.95" customHeight="1" x14ac:dyDescent="0.2">
      <c r="B22" s="881" t="s">
        <v>946</v>
      </c>
      <c r="C22" s="856">
        <v>0</v>
      </c>
      <c r="D22" s="856">
        <v>0</v>
      </c>
      <c r="E22" s="856">
        <v>0</v>
      </c>
      <c r="F22" s="856">
        <v>0</v>
      </c>
      <c r="G22" s="856">
        <v>0</v>
      </c>
      <c r="H22" s="856">
        <v>4090.7650117800003</v>
      </c>
      <c r="I22" s="762">
        <v>0</v>
      </c>
      <c r="J22" s="760">
        <v>3987.4473510599996</v>
      </c>
      <c r="K22" s="760">
        <v>4011.52356293</v>
      </c>
      <c r="L22" s="760">
        <v>4034.8235372800004</v>
      </c>
      <c r="M22" s="760">
        <v>4058.9006058700002</v>
      </c>
      <c r="N22" s="760">
        <v>4082.2014095600002</v>
      </c>
      <c r="O22" s="760">
        <v>4106.2793354100004</v>
      </c>
      <c r="P22" s="760">
        <v>3996.2455205700003</v>
      </c>
      <c r="Q22" s="760">
        <v>4019.8535121599998</v>
      </c>
      <c r="R22" s="760">
        <v>4043.5044214999998</v>
      </c>
      <c r="S22" s="760">
        <v>4067.1132437899996</v>
      </c>
      <c r="T22" s="761">
        <v>4090.7650117800003</v>
      </c>
      <c r="U22" s="884" t="s">
        <v>1299</v>
      </c>
      <c r="V22" s="983"/>
      <c r="W22" s="983"/>
      <c r="X22" s="983"/>
      <c r="Y22" s="997"/>
      <c r="Z22" s="997"/>
      <c r="AA22" s="997"/>
      <c r="AB22" s="997"/>
      <c r="AC22" s="997"/>
      <c r="AD22" s="997"/>
      <c r="AE22" s="997"/>
      <c r="AF22" s="997"/>
      <c r="AG22" s="997"/>
      <c r="AH22" s="997"/>
      <c r="AI22" s="997"/>
      <c r="AJ22" s="997"/>
    </row>
    <row r="23" spans="2:36" s="984" customFormat="1" ht="24.95" customHeight="1" x14ac:dyDescent="0.2">
      <c r="B23" s="881" t="s">
        <v>927</v>
      </c>
      <c r="C23" s="856">
        <v>4.0000000000000001E-3</v>
      </c>
      <c r="D23" s="856">
        <v>2E-3</v>
      </c>
      <c r="E23" s="856">
        <v>1E-3</v>
      </c>
      <c r="F23" s="856">
        <v>0</v>
      </c>
      <c r="G23" s="856">
        <v>0</v>
      </c>
      <c r="H23" s="856">
        <v>0</v>
      </c>
      <c r="I23" s="762">
        <v>0.44356055</v>
      </c>
      <c r="J23" s="760">
        <v>0</v>
      </c>
      <c r="K23" s="760">
        <v>0</v>
      </c>
      <c r="L23" s="760">
        <v>0</v>
      </c>
      <c r="M23" s="760">
        <v>0</v>
      </c>
      <c r="N23" s="760">
        <v>0</v>
      </c>
      <c r="O23" s="760">
        <v>0</v>
      </c>
      <c r="P23" s="760">
        <v>0</v>
      </c>
      <c r="Q23" s="760">
        <v>0</v>
      </c>
      <c r="R23" s="760">
        <v>0</v>
      </c>
      <c r="S23" s="760">
        <v>0</v>
      </c>
      <c r="T23" s="761">
        <v>0</v>
      </c>
      <c r="U23" s="884" t="s">
        <v>1300</v>
      </c>
      <c r="V23" s="983"/>
      <c r="W23" s="983"/>
      <c r="X23" s="983"/>
      <c r="Y23" s="997"/>
      <c r="Z23" s="997"/>
      <c r="AA23" s="997"/>
      <c r="AB23" s="997"/>
      <c r="AC23" s="997"/>
      <c r="AD23" s="997"/>
      <c r="AE23" s="997"/>
      <c r="AF23" s="997"/>
      <c r="AG23" s="997"/>
      <c r="AH23" s="997"/>
      <c r="AI23" s="997"/>
      <c r="AJ23" s="997"/>
    </row>
    <row r="24" spans="2:36" s="984" customFormat="1" ht="24.95" customHeight="1" x14ac:dyDescent="0.2">
      <c r="B24" s="598" t="s">
        <v>928</v>
      </c>
      <c r="C24" s="856">
        <v>253261.26386785187</v>
      </c>
      <c r="D24" s="856">
        <v>270718.33194438828</v>
      </c>
      <c r="E24" s="856">
        <v>272009.85113281757</v>
      </c>
      <c r="F24" s="856">
        <v>353167.05961988942</v>
      </c>
      <c r="G24" s="856">
        <v>458229.4347533774</v>
      </c>
      <c r="H24" s="856">
        <v>673069.35548693279</v>
      </c>
      <c r="I24" s="762">
        <v>464743.07586933632</v>
      </c>
      <c r="J24" s="760">
        <v>522578.15588185593</v>
      </c>
      <c r="K24" s="760">
        <v>533852.10674207308</v>
      </c>
      <c r="L24" s="760">
        <v>533405.9752944397</v>
      </c>
      <c r="M24" s="760">
        <v>539801.59808093566</v>
      </c>
      <c r="N24" s="760">
        <v>646549.49223253259</v>
      </c>
      <c r="O24" s="760">
        <v>631449.77366295957</v>
      </c>
      <c r="P24" s="760">
        <v>618085.12459097768</v>
      </c>
      <c r="Q24" s="760">
        <v>612742.47591855715</v>
      </c>
      <c r="R24" s="760">
        <v>616816.79542122607</v>
      </c>
      <c r="S24" s="760">
        <v>633480.60341301688</v>
      </c>
      <c r="T24" s="761">
        <v>673069.35548693279</v>
      </c>
      <c r="U24" s="599" t="s">
        <v>940</v>
      </c>
      <c r="V24" s="983"/>
      <c r="W24" s="983"/>
      <c r="X24" s="983"/>
      <c r="Y24" s="997"/>
      <c r="Z24" s="997"/>
      <c r="AA24" s="997"/>
      <c r="AB24" s="997"/>
      <c r="AC24" s="997"/>
      <c r="AD24" s="997"/>
      <c r="AE24" s="997"/>
      <c r="AF24" s="997"/>
      <c r="AG24" s="997"/>
      <c r="AH24" s="997"/>
      <c r="AI24" s="997"/>
      <c r="AJ24" s="997"/>
    </row>
    <row r="25" spans="2:36" s="984" customFormat="1" ht="24.95" customHeight="1" x14ac:dyDescent="0.2">
      <c r="B25" s="598" t="s">
        <v>929</v>
      </c>
      <c r="C25" s="856">
        <v>1869.9792864712001</v>
      </c>
      <c r="D25" s="856">
        <v>2449.5907567899999</v>
      </c>
      <c r="E25" s="856">
        <v>4237.2663135928997</v>
      </c>
      <c r="F25" s="856">
        <v>4672.0983627100004</v>
      </c>
      <c r="G25" s="856">
        <v>5494.9502817510001</v>
      </c>
      <c r="H25" s="856">
        <v>6927.4076178900004</v>
      </c>
      <c r="I25" s="762">
        <v>5559.6899831599994</v>
      </c>
      <c r="J25" s="760">
        <v>5556.5159502200004</v>
      </c>
      <c r="K25" s="760">
        <v>5498.4647332799996</v>
      </c>
      <c r="L25" s="760">
        <v>5340.0316866000003</v>
      </c>
      <c r="M25" s="760">
        <v>5695.1418697600002</v>
      </c>
      <c r="N25" s="760">
        <v>5980.8694479699998</v>
      </c>
      <c r="O25" s="760">
        <v>6019.8375798899997</v>
      </c>
      <c r="P25" s="760">
        <v>6519.2716817</v>
      </c>
      <c r="Q25" s="760">
        <v>6575.6912247299997</v>
      </c>
      <c r="R25" s="760">
        <v>6547.4991505500002</v>
      </c>
      <c r="S25" s="760">
        <v>6720.6689372000001</v>
      </c>
      <c r="T25" s="761">
        <v>6927.4076178900004</v>
      </c>
      <c r="U25" s="599" t="s">
        <v>941</v>
      </c>
      <c r="V25" s="983"/>
      <c r="W25" s="983"/>
      <c r="X25" s="983"/>
      <c r="Y25" s="997"/>
      <c r="Z25" s="997"/>
      <c r="AA25" s="997"/>
      <c r="AB25" s="997"/>
      <c r="AC25" s="997"/>
      <c r="AD25" s="997"/>
      <c r="AE25" s="997"/>
      <c r="AF25" s="997"/>
      <c r="AG25" s="997"/>
      <c r="AH25" s="997"/>
      <c r="AI25" s="997"/>
      <c r="AJ25" s="997"/>
    </row>
    <row r="26" spans="2:36" s="984" customFormat="1" ht="24.95" customHeight="1" x14ac:dyDescent="0.2">
      <c r="B26" s="449" t="s">
        <v>936</v>
      </c>
      <c r="C26" s="852">
        <v>152519.62058737199</v>
      </c>
      <c r="D26" s="852">
        <v>196759.79700435401</v>
      </c>
      <c r="E26" s="852">
        <v>307669.38159648527</v>
      </c>
      <c r="F26" s="852">
        <v>406789.11726856191</v>
      </c>
      <c r="G26" s="852">
        <v>361306.65995645395</v>
      </c>
      <c r="H26" s="852">
        <v>818410.45567469415</v>
      </c>
      <c r="I26" s="765">
        <v>354210.71352891397</v>
      </c>
      <c r="J26" s="763">
        <v>477609.09976296406</v>
      </c>
      <c r="K26" s="763">
        <v>465221.57092496398</v>
      </c>
      <c r="L26" s="763">
        <v>472391.20503234898</v>
      </c>
      <c r="M26" s="763">
        <v>471626.14551363402</v>
      </c>
      <c r="N26" s="763">
        <v>642194.10090496403</v>
      </c>
      <c r="O26" s="763">
        <v>649386.45413064992</v>
      </c>
      <c r="P26" s="763">
        <v>685837.54200327606</v>
      </c>
      <c r="Q26" s="763">
        <v>739131.58709883201</v>
      </c>
      <c r="R26" s="763">
        <v>783616.44711967197</v>
      </c>
      <c r="S26" s="763">
        <v>787986.09051696002</v>
      </c>
      <c r="T26" s="764">
        <v>818410.45567469415</v>
      </c>
      <c r="U26" s="597" t="s">
        <v>942</v>
      </c>
      <c r="V26" s="983"/>
      <c r="W26" s="983"/>
      <c r="X26" s="983"/>
      <c r="Y26" s="997"/>
      <c r="Z26" s="997"/>
      <c r="AA26" s="997"/>
      <c r="AB26" s="997"/>
      <c r="AC26" s="997"/>
      <c r="AD26" s="997"/>
      <c r="AE26" s="997"/>
      <c r="AF26" s="997"/>
      <c r="AG26" s="997"/>
      <c r="AH26" s="997"/>
      <c r="AI26" s="997"/>
      <c r="AJ26" s="997"/>
    </row>
    <row r="27" spans="2:36" s="984" customFormat="1" ht="24.95" customHeight="1" x14ac:dyDescent="0.2">
      <c r="B27" s="967" t="s">
        <v>784</v>
      </c>
      <c r="C27" s="856">
        <v>7281.315284629999</v>
      </c>
      <c r="D27" s="856">
        <v>12997.181896769998</v>
      </c>
      <c r="E27" s="856">
        <v>17309.884194770006</v>
      </c>
      <c r="F27" s="856">
        <v>24184.370982639997</v>
      </c>
      <c r="G27" s="856">
        <v>28336.586646640004</v>
      </c>
      <c r="H27" s="856">
        <v>43059.857506640001</v>
      </c>
      <c r="I27" s="762">
        <v>33652.903379639996</v>
      </c>
      <c r="J27" s="760">
        <v>48398.012152679999</v>
      </c>
      <c r="K27" s="760">
        <v>42957.080254640001</v>
      </c>
      <c r="L27" s="760">
        <v>40545.043037640004</v>
      </c>
      <c r="M27" s="760">
        <v>38758.712272640005</v>
      </c>
      <c r="N27" s="760">
        <v>39363.811439639998</v>
      </c>
      <c r="O27" s="760">
        <v>46636.450596640003</v>
      </c>
      <c r="P27" s="760">
        <v>57987.048952639998</v>
      </c>
      <c r="Q27" s="760">
        <v>59505.065431639996</v>
      </c>
      <c r="R27" s="760">
        <v>59294.166949639999</v>
      </c>
      <c r="S27" s="760">
        <v>52378.133029640005</v>
      </c>
      <c r="T27" s="761">
        <v>43059.857506640001</v>
      </c>
      <c r="U27" s="599" t="s">
        <v>1050</v>
      </c>
      <c r="V27" s="983"/>
      <c r="W27" s="983"/>
      <c r="X27" s="983"/>
      <c r="Y27" s="997"/>
      <c r="Z27" s="997"/>
      <c r="AA27" s="997"/>
      <c r="AB27" s="997"/>
      <c r="AC27" s="997"/>
      <c r="AD27" s="997"/>
      <c r="AE27" s="997"/>
      <c r="AF27" s="997"/>
      <c r="AG27" s="997"/>
      <c r="AH27" s="997"/>
      <c r="AI27" s="997"/>
      <c r="AJ27" s="997"/>
    </row>
    <row r="28" spans="2:36" s="984" customFormat="1" ht="24.95" customHeight="1" x14ac:dyDescent="0.2">
      <c r="B28" s="967" t="s">
        <v>174</v>
      </c>
      <c r="C28" s="856">
        <v>145238.305302742</v>
      </c>
      <c r="D28" s="856">
        <v>183762.61510758402</v>
      </c>
      <c r="E28" s="856">
        <v>290359.49740171526</v>
      </c>
      <c r="F28" s="856">
        <v>382604.74628592189</v>
      </c>
      <c r="G28" s="856">
        <v>332970.07330981398</v>
      </c>
      <c r="H28" s="856">
        <v>775350.59816805413</v>
      </c>
      <c r="I28" s="762">
        <v>320557.81014927395</v>
      </c>
      <c r="J28" s="760">
        <v>429211.08761028404</v>
      </c>
      <c r="K28" s="760">
        <v>422264.49067032395</v>
      </c>
      <c r="L28" s="760">
        <v>431846.16199470899</v>
      </c>
      <c r="M28" s="760">
        <v>432867.433240994</v>
      </c>
      <c r="N28" s="760">
        <v>602830.28946532402</v>
      </c>
      <c r="O28" s="760">
        <v>602750.00353400991</v>
      </c>
      <c r="P28" s="760">
        <v>627850.49305063603</v>
      </c>
      <c r="Q28" s="760">
        <v>679626.52166719199</v>
      </c>
      <c r="R28" s="760">
        <v>724322.28017003194</v>
      </c>
      <c r="S28" s="760">
        <v>735607.95748732006</v>
      </c>
      <c r="T28" s="761">
        <v>775350.59816805413</v>
      </c>
      <c r="U28" s="599" t="s">
        <v>943</v>
      </c>
      <c r="V28" s="983"/>
      <c r="W28" s="983"/>
      <c r="X28" s="983"/>
      <c r="Y28" s="997"/>
      <c r="Z28" s="997"/>
      <c r="AA28" s="997"/>
      <c r="AB28" s="997"/>
      <c r="AC28" s="997"/>
      <c r="AD28" s="997"/>
      <c r="AE28" s="997"/>
      <c r="AF28" s="997"/>
      <c r="AG28" s="997"/>
      <c r="AH28" s="997"/>
      <c r="AI28" s="997"/>
      <c r="AJ28" s="997"/>
    </row>
    <row r="29" spans="2:36" s="984" customFormat="1" ht="24.95" customHeight="1" x14ac:dyDescent="0.2">
      <c r="B29" s="881" t="s">
        <v>918</v>
      </c>
      <c r="C29" s="856">
        <v>65663.398104070002</v>
      </c>
      <c r="D29" s="856">
        <v>99263.370985060013</v>
      </c>
      <c r="E29" s="856">
        <v>216450.97796894005</v>
      </c>
      <c r="F29" s="856">
        <v>271938.9750780419</v>
      </c>
      <c r="G29" s="856">
        <v>174077.80089476996</v>
      </c>
      <c r="H29" s="856">
        <v>311830.81450803007</v>
      </c>
      <c r="I29" s="762">
        <v>164101.78203834</v>
      </c>
      <c r="J29" s="760">
        <v>182073.10552415001</v>
      </c>
      <c r="K29" s="760">
        <v>175332.97847857999</v>
      </c>
      <c r="L29" s="760">
        <v>175827.82581772</v>
      </c>
      <c r="M29" s="760">
        <v>175812.98179811001</v>
      </c>
      <c r="N29" s="760">
        <v>142258.30722916001</v>
      </c>
      <c r="O29" s="760">
        <v>148039.69938427</v>
      </c>
      <c r="P29" s="760">
        <v>177365.35575679</v>
      </c>
      <c r="Q29" s="760">
        <v>231494.30799297997</v>
      </c>
      <c r="R29" s="760">
        <v>289562.36044087994</v>
      </c>
      <c r="S29" s="760">
        <v>287887.52204478002</v>
      </c>
      <c r="T29" s="761">
        <v>311830.81450803007</v>
      </c>
      <c r="U29" s="884" t="s">
        <v>172</v>
      </c>
      <c r="V29" s="983"/>
      <c r="W29" s="983"/>
      <c r="X29" s="983"/>
      <c r="Y29" s="997"/>
      <c r="Z29" s="997"/>
      <c r="AA29" s="997"/>
      <c r="AB29" s="997"/>
      <c r="AC29" s="997"/>
      <c r="AD29" s="997"/>
      <c r="AE29" s="997"/>
      <c r="AF29" s="997"/>
      <c r="AG29" s="997"/>
      <c r="AH29" s="997"/>
      <c r="AI29" s="997"/>
      <c r="AJ29" s="997"/>
    </row>
    <row r="30" spans="2:36" s="984" customFormat="1" ht="24.95" customHeight="1" x14ac:dyDescent="0.2">
      <c r="B30" s="881" t="s">
        <v>879</v>
      </c>
      <c r="C30" s="856">
        <v>79574.907198671994</v>
      </c>
      <c r="D30" s="856">
        <v>84499.244122524004</v>
      </c>
      <c r="E30" s="856">
        <v>73908.519432775196</v>
      </c>
      <c r="F30" s="856">
        <v>110665.77120788001</v>
      </c>
      <c r="G30" s="856">
        <v>158892.27241504402</v>
      </c>
      <c r="H30" s="856">
        <v>463519.783660024</v>
      </c>
      <c r="I30" s="762">
        <v>156456.02811093398</v>
      </c>
      <c r="J30" s="760">
        <v>247137.98208613403</v>
      </c>
      <c r="K30" s="760">
        <v>246931.51219174397</v>
      </c>
      <c r="L30" s="760">
        <v>256018.33617698899</v>
      </c>
      <c r="M30" s="760">
        <v>257054.45144288396</v>
      </c>
      <c r="N30" s="760">
        <v>460571.98223616404</v>
      </c>
      <c r="O30" s="760">
        <v>454710.30414973997</v>
      </c>
      <c r="P30" s="760">
        <v>450485.13729384606</v>
      </c>
      <c r="Q30" s="760">
        <v>448132.21367421205</v>
      </c>
      <c r="R30" s="760">
        <v>434759.919729152</v>
      </c>
      <c r="S30" s="760">
        <v>447720.43544254004</v>
      </c>
      <c r="T30" s="761">
        <v>463519.783660024</v>
      </c>
      <c r="U30" s="884" t="s">
        <v>792</v>
      </c>
      <c r="V30" s="983"/>
      <c r="W30" s="983"/>
      <c r="X30" s="983"/>
      <c r="Y30" s="997"/>
      <c r="Z30" s="997"/>
      <c r="AA30" s="997"/>
      <c r="AB30" s="997"/>
      <c r="AC30" s="997"/>
      <c r="AD30" s="997"/>
      <c r="AE30" s="997"/>
      <c r="AF30" s="997"/>
      <c r="AG30" s="997"/>
      <c r="AH30" s="997"/>
      <c r="AI30" s="997"/>
      <c r="AJ30" s="997"/>
    </row>
    <row r="31" spans="2:36" s="984" customFormat="1" ht="24.95" customHeight="1" x14ac:dyDescent="0.2">
      <c r="B31" s="449" t="s">
        <v>157</v>
      </c>
      <c r="C31" s="852">
        <v>50354.083142550066</v>
      </c>
      <c r="D31" s="852">
        <v>54251.542750430453</v>
      </c>
      <c r="E31" s="852">
        <v>48480.051515547006</v>
      </c>
      <c r="F31" s="852">
        <v>44825.839441847922</v>
      </c>
      <c r="G31" s="852">
        <v>71574.546327076881</v>
      </c>
      <c r="H31" s="852">
        <v>70248.853977411025</v>
      </c>
      <c r="I31" s="765">
        <v>71472.257229294628</v>
      </c>
      <c r="J31" s="763">
        <v>56070.306702192429</v>
      </c>
      <c r="K31" s="763">
        <v>63336.66173881611</v>
      </c>
      <c r="L31" s="763">
        <v>56918.428229442208</v>
      </c>
      <c r="M31" s="763">
        <v>56585.915038127212</v>
      </c>
      <c r="N31" s="763">
        <v>78561.979040405815</v>
      </c>
      <c r="O31" s="763">
        <v>81577.641424184942</v>
      </c>
      <c r="P31" s="763">
        <v>80744.422889408379</v>
      </c>
      <c r="Q31" s="763">
        <v>66420.40367753699</v>
      </c>
      <c r="R31" s="763">
        <v>49973.854317423196</v>
      </c>
      <c r="S31" s="763">
        <v>63536.269088070985</v>
      </c>
      <c r="T31" s="764">
        <v>70248.853977411025</v>
      </c>
      <c r="U31" s="597" t="s">
        <v>178</v>
      </c>
      <c r="V31" s="983"/>
      <c r="W31" s="983"/>
      <c r="X31" s="983"/>
      <c r="Y31" s="997"/>
      <c r="Z31" s="997"/>
      <c r="AA31" s="997"/>
      <c r="AB31" s="997"/>
      <c r="AC31" s="997"/>
      <c r="AD31" s="997"/>
      <c r="AE31" s="997"/>
      <c r="AF31" s="997"/>
      <c r="AG31" s="997"/>
      <c r="AH31" s="997"/>
      <c r="AI31" s="997"/>
      <c r="AJ31" s="997"/>
    </row>
    <row r="32" spans="2:36" s="958" customFormat="1" ht="9" customHeight="1" x14ac:dyDescent="0.2">
      <c r="B32" s="968"/>
      <c r="C32" s="856"/>
      <c r="D32" s="856"/>
      <c r="E32" s="856"/>
      <c r="F32" s="856"/>
      <c r="G32" s="856"/>
      <c r="H32" s="856"/>
      <c r="I32" s="762"/>
      <c r="J32" s="760"/>
      <c r="K32" s="760"/>
      <c r="L32" s="760"/>
      <c r="M32" s="760"/>
      <c r="N32" s="760"/>
      <c r="O32" s="760"/>
      <c r="P32" s="760"/>
      <c r="Q32" s="760"/>
      <c r="R32" s="760"/>
      <c r="S32" s="760"/>
      <c r="T32" s="761"/>
      <c r="U32" s="970"/>
      <c r="V32" s="983"/>
      <c r="W32" s="983"/>
      <c r="X32" s="983"/>
      <c r="Y32" s="997"/>
      <c r="Z32" s="997"/>
      <c r="AA32" s="997"/>
      <c r="AB32" s="997"/>
      <c r="AC32" s="997"/>
      <c r="AD32" s="997"/>
      <c r="AE32" s="997"/>
      <c r="AF32" s="997"/>
      <c r="AG32" s="997"/>
      <c r="AH32" s="997"/>
      <c r="AI32" s="997"/>
      <c r="AJ32" s="997"/>
    </row>
    <row r="33" spans="2:36" s="958" customFormat="1" ht="15.95" customHeight="1" x14ac:dyDescent="0.2">
      <c r="B33" s="879"/>
      <c r="C33" s="859"/>
      <c r="D33" s="859"/>
      <c r="E33" s="859"/>
      <c r="F33" s="859"/>
      <c r="G33" s="859"/>
      <c r="H33" s="859"/>
      <c r="I33" s="1491"/>
      <c r="J33" s="1489"/>
      <c r="K33" s="1489"/>
      <c r="L33" s="1489"/>
      <c r="M33" s="1489"/>
      <c r="N33" s="1489"/>
      <c r="O33" s="1489"/>
      <c r="P33" s="1489"/>
      <c r="Q33" s="1489"/>
      <c r="R33" s="1489"/>
      <c r="S33" s="1489"/>
      <c r="T33" s="1490"/>
      <c r="U33" s="882"/>
      <c r="V33" s="983"/>
      <c r="W33" s="983"/>
      <c r="X33" s="983"/>
      <c r="Y33" s="997"/>
      <c r="Z33" s="997"/>
      <c r="AA33" s="997"/>
      <c r="AB33" s="997"/>
      <c r="AC33" s="997"/>
      <c r="AD33" s="997"/>
      <c r="AE33" s="997"/>
      <c r="AF33" s="997"/>
      <c r="AG33" s="997"/>
      <c r="AH33" s="997"/>
      <c r="AI33" s="997"/>
      <c r="AJ33" s="997"/>
    </row>
    <row r="34" spans="2:36" s="958" customFormat="1" ht="24.75" customHeight="1" x14ac:dyDescent="0.2">
      <c r="B34" s="449" t="s">
        <v>877</v>
      </c>
      <c r="C34" s="852">
        <v>932255.84213496139</v>
      </c>
      <c r="D34" s="852">
        <v>1211217.5729293718</v>
      </c>
      <c r="E34" s="852">
        <v>1185496.4447343787</v>
      </c>
      <c r="F34" s="852">
        <v>1334097.8114297497</v>
      </c>
      <c r="G34" s="852">
        <v>1405583.9370520276</v>
      </c>
      <c r="H34" s="852">
        <v>3079246.4097113325</v>
      </c>
      <c r="I34" s="765">
        <v>1401159.4569708493</v>
      </c>
      <c r="J34" s="763">
        <v>1894016.3084541159</v>
      </c>
      <c r="K34" s="763">
        <v>1898591.9504500641</v>
      </c>
      <c r="L34" s="763">
        <v>1897389.8507920457</v>
      </c>
      <c r="M34" s="763">
        <v>1911133.5023848428</v>
      </c>
      <c r="N34" s="763">
        <v>2822707.3898393782</v>
      </c>
      <c r="O34" s="763">
        <v>2841138.9019163148</v>
      </c>
      <c r="P34" s="763">
        <v>2855157.1972845234</v>
      </c>
      <c r="Q34" s="763">
        <v>2898079.5720697301</v>
      </c>
      <c r="R34" s="763">
        <v>2962925.4914133707</v>
      </c>
      <c r="S34" s="763">
        <v>3000386.3514734609</v>
      </c>
      <c r="T34" s="764">
        <v>3079246.4097113325</v>
      </c>
      <c r="U34" s="597" t="s">
        <v>383</v>
      </c>
      <c r="V34" s="983"/>
      <c r="W34" s="983"/>
      <c r="X34" s="983"/>
      <c r="Y34" s="997"/>
      <c r="Z34" s="997"/>
      <c r="AA34" s="997"/>
      <c r="AB34" s="997"/>
      <c r="AC34" s="997"/>
      <c r="AD34" s="997"/>
      <c r="AE34" s="997"/>
      <c r="AF34" s="997"/>
      <c r="AG34" s="997"/>
      <c r="AH34" s="997"/>
      <c r="AI34" s="997"/>
      <c r="AJ34" s="997"/>
    </row>
    <row r="35" spans="2:36" s="958" customFormat="1" ht="15.95" customHeight="1" x14ac:dyDescent="0.2">
      <c r="B35" s="880"/>
      <c r="C35" s="860"/>
      <c r="D35" s="860"/>
      <c r="E35" s="860"/>
      <c r="F35" s="860"/>
      <c r="G35" s="860"/>
      <c r="H35" s="860"/>
      <c r="I35" s="861"/>
      <c r="J35" s="862"/>
      <c r="K35" s="862"/>
      <c r="L35" s="862"/>
      <c r="M35" s="862"/>
      <c r="N35" s="862"/>
      <c r="O35" s="862"/>
      <c r="P35" s="862"/>
      <c r="Q35" s="862"/>
      <c r="R35" s="862"/>
      <c r="S35" s="862"/>
      <c r="T35" s="863"/>
      <c r="U35" s="883"/>
      <c r="V35" s="983"/>
      <c r="W35" s="983"/>
      <c r="X35" s="983"/>
      <c r="Y35" s="997"/>
      <c r="Z35" s="997"/>
      <c r="AA35" s="997"/>
      <c r="AB35" s="997"/>
      <c r="AC35" s="997"/>
      <c r="AD35" s="997"/>
      <c r="AE35" s="997"/>
      <c r="AF35" s="997"/>
      <c r="AG35" s="997"/>
      <c r="AH35" s="997"/>
      <c r="AI35" s="997"/>
      <c r="AJ35" s="997"/>
    </row>
    <row r="36" spans="2:36" s="958" customFormat="1" ht="7.5" customHeight="1" x14ac:dyDescent="0.2">
      <c r="B36" s="449"/>
      <c r="C36" s="856"/>
      <c r="D36" s="856"/>
      <c r="E36" s="856"/>
      <c r="F36" s="856"/>
      <c r="G36" s="856"/>
      <c r="H36" s="856"/>
      <c r="I36" s="762"/>
      <c r="J36" s="760"/>
      <c r="K36" s="760"/>
      <c r="L36" s="760"/>
      <c r="M36" s="760"/>
      <c r="N36" s="760"/>
      <c r="O36" s="760"/>
      <c r="P36" s="760"/>
      <c r="Q36" s="760"/>
      <c r="R36" s="760"/>
      <c r="S36" s="760"/>
      <c r="T36" s="761"/>
      <c r="U36" s="597"/>
      <c r="V36" s="983"/>
      <c r="W36" s="983"/>
      <c r="X36" s="983"/>
      <c r="Y36" s="997"/>
      <c r="Z36" s="997"/>
      <c r="AA36" s="997"/>
      <c r="AB36" s="997"/>
      <c r="AC36" s="997"/>
      <c r="AD36" s="997"/>
      <c r="AE36" s="997"/>
      <c r="AF36" s="997"/>
      <c r="AG36" s="997"/>
      <c r="AH36" s="997"/>
      <c r="AI36" s="997"/>
      <c r="AJ36" s="997"/>
    </row>
    <row r="37" spans="2:36" s="958" customFormat="1" ht="24.95" customHeight="1" x14ac:dyDescent="0.2">
      <c r="B37" s="450" t="s">
        <v>878</v>
      </c>
      <c r="C37" s="852"/>
      <c r="D37" s="852"/>
      <c r="E37" s="852"/>
      <c r="F37" s="852"/>
      <c r="G37" s="852"/>
      <c r="H37" s="852"/>
      <c r="I37" s="765"/>
      <c r="J37" s="763"/>
      <c r="K37" s="763"/>
      <c r="L37" s="763"/>
      <c r="M37" s="763"/>
      <c r="N37" s="763"/>
      <c r="O37" s="763"/>
      <c r="P37" s="763"/>
      <c r="Q37" s="763"/>
      <c r="R37" s="763"/>
      <c r="S37" s="763"/>
      <c r="T37" s="764"/>
      <c r="U37" s="374" t="s">
        <v>384</v>
      </c>
      <c r="V37" s="983"/>
      <c r="W37" s="983"/>
      <c r="X37" s="983"/>
      <c r="Y37" s="997"/>
      <c r="Z37" s="997"/>
      <c r="AA37" s="997"/>
      <c r="AB37" s="997"/>
      <c r="AC37" s="997"/>
      <c r="AD37" s="997"/>
      <c r="AE37" s="997"/>
      <c r="AF37" s="997"/>
      <c r="AG37" s="997"/>
      <c r="AH37" s="997"/>
      <c r="AI37" s="997"/>
      <c r="AJ37" s="997"/>
    </row>
    <row r="38" spans="2:36" s="958" customFormat="1" ht="7.5" customHeight="1" x14ac:dyDescent="0.2">
      <c r="B38" s="968"/>
      <c r="C38" s="856"/>
      <c r="D38" s="856"/>
      <c r="E38" s="856"/>
      <c r="F38" s="856"/>
      <c r="G38" s="856"/>
      <c r="H38" s="856"/>
      <c r="I38" s="762"/>
      <c r="J38" s="760"/>
      <c r="K38" s="760"/>
      <c r="L38" s="760"/>
      <c r="M38" s="760"/>
      <c r="N38" s="760"/>
      <c r="O38" s="760"/>
      <c r="P38" s="760"/>
      <c r="Q38" s="760"/>
      <c r="R38" s="760"/>
      <c r="S38" s="760"/>
      <c r="T38" s="761"/>
      <c r="U38" s="970"/>
      <c r="V38" s="983"/>
      <c r="W38" s="983"/>
      <c r="X38" s="983"/>
      <c r="Y38" s="997"/>
      <c r="Z38" s="997"/>
      <c r="AA38" s="997"/>
      <c r="AB38" s="997"/>
      <c r="AC38" s="997"/>
      <c r="AD38" s="997"/>
      <c r="AE38" s="997"/>
      <c r="AF38" s="997"/>
      <c r="AG38" s="997"/>
      <c r="AH38" s="997"/>
      <c r="AI38" s="997"/>
      <c r="AJ38" s="997"/>
    </row>
    <row r="39" spans="2:36" s="958" customFormat="1" ht="24.95" customHeight="1" x14ac:dyDescent="0.2">
      <c r="B39" s="449" t="s">
        <v>853</v>
      </c>
      <c r="C39" s="852">
        <v>84504.600825326095</v>
      </c>
      <c r="D39" s="852">
        <v>105806.66104735005</v>
      </c>
      <c r="E39" s="852">
        <v>163206.51543908415</v>
      </c>
      <c r="F39" s="852">
        <v>272256.69071775465</v>
      </c>
      <c r="G39" s="852">
        <v>255468.46776283326</v>
      </c>
      <c r="H39" s="852">
        <v>431488.96066902665</v>
      </c>
      <c r="I39" s="765">
        <v>257509.88440525549</v>
      </c>
      <c r="J39" s="763">
        <v>264664.80407638563</v>
      </c>
      <c r="K39" s="763">
        <v>271371.73435671529</v>
      </c>
      <c r="L39" s="763">
        <v>269347.10942033539</v>
      </c>
      <c r="M39" s="763">
        <v>273147.07410998561</v>
      </c>
      <c r="N39" s="763">
        <v>262099.92082851616</v>
      </c>
      <c r="O39" s="763">
        <v>270555.37939174636</v>
      </c>
      <c r="P39" s="763">
        <v>297861.10153253633</v>
      </c>
      <c r="Q39" s="763">
        <v>332047.1420228866</v>
      </c>
      <c r="R39" s="763">
        <v>390223.96970216656</v>
      </c>
      <c r="S39" s="763">
        <v>408607.99921946652</v>
      </c>
      <c r="T39" s="764">
        <v>431488.96066902665</v>
      </c>
      <c r="U39" s="597" t="s">
        <v>785</v>
      </c>
      <c r="V39" s="983"/>
      <c r="W39" s="983"/>
      <c r="X39" s="983"/>
      <c r="Y39" s="997"/>
      <c r="Z39" s="997"/>
      <c r="AA39" s="997"/>
      <c r="AB39" s="997"/>
      <c r="AC39" s="997"/>
      <c r="AD39" s="997"/>
      <c r="AE39" s="997"/>
      <c r="AF39" s="997"/>
      <c r="AG39" s="997"/>
      <c r="AH39" s="997"/>
      <c r="AI39" s="997"/>
      <c r="AJ39" s="997"/>
    </row>
    <row r="40" spans="2:36" s="958" customFormat="1" ht="24.95" customHeight="1" x14ac:dyDescent="0.2">
      <c r="B40" s="598" t="s">
        <v>931</v>
      </c>
      <c r="C40" s="856">
        <v>1.7933560000000005E-2</v>
      </c>
      <c r="D40" s="856">
        <v>1.7933560000000005E-2</v>
      </c>
      <c r="E40" s="856">
        <v>1.7933560000000005E-2</v>
      </c>
      <c r="F40" s="856">
        <v>1.7933560000000005E-2</v>
      </c>
      <c r="G40" s="856">
        <v>1.7933560000000005E-2</v>
      </c>
      <c r="H40" s="856">
        <v>0</v>
      </c>
      <c r="I40" s="762">
        <v>1.7933560000000005E-2</v>
      </c>
      <c r="J40" s="760">
        <v>1.7933560000000005E-2</v>
      </c>
      <c r="K40" s="760">
        <v>1.7933560000000005E-2</v>
      </c>
      <c r="L40" s="760">
        <v>1.7933560000000005E-2</v>
      </c>
      <c r="M40" s="760">
        <v>1.7933560000000005E-2</v>
      </c>
      <c r="N40" s="760">
        <v>1.7933560000000005E-2</v>
      </c>
      <c r="O40" s="760">
        <v>1.7933560000000005E-2</v>
      </c>
      <c r="P40" s="760">
        <v>1.7933560000000005E-2</v>
      </c>
      <c r="Q40" s="760">
        <v>1.7933560000000005E-2</v>
      </c>
      <c r="R40" s="760">
        <v>0</v>
      </c>
      <c r="S40" s="760">
        <v>0</v>
      </c>
      <c r="T40" s="761">
        <v>0</v>
      </c>
      <c r="U40" s="599" t="s">
        <v>1183</v>
      </c>
      <c r="V40" s="983"/>
      <c r="W40" s="983"/>
      <c r="X40" s="983"/>
      <c r="Y40" s="997"/>
      <c r="Z40" s="997"/>
      <c r="AA40" s="997"/>
      <c r="AB40" s="997"/>
      <c r="AC40" s="997"/>
      <c r="AD40" s="997"/>
      <c r="AE40" s="997"/>
      <c r="AF40" s="997"/>
      <c r="AG40" s="997"/>
      <c r="AH40" s="997"/>
      <c r="AI40" s="997"/>
      <c r="AJ40" s="997"/>
    </row>
    <row r="41" spans="2:36" s="984" customFormat="1" ht="24.95" customHeight="1" x14ac:dyDescent="0.2">
      <c r="B41" s="598" t="s">
        <v>950</v>
      </c>
      <c r="C41" s="856">
        <v>928.07925239999997</v>
      </c>
      <c r="D41" s="856">
        <v>939.23852514000009</v>
      </c>
      <c r="E41" s="856">
        <v>1608.2747660900002</v>
      </c>
      <c r="F41" s="856">
        <v>7721.026621850001</v>
      </c>
      <c r="G41" s="856">
        <v>6902.3489415900003</v>
      </c>
      <c r="H41" s="856">
        <v>11703.401264129998</v>
      </c>
      <c r="I41" s="762">
        <v>7510.9800881500005</v>
      </c>
      <c r="J41" s="760">
        <v>8354.5861063000011</v>
      </c>
      <c r="K41" s="760">
        <v>9217.4062094099991</v>
      </c>
      <c r="L41" s="760">
        <v>8714.1038986600015</v>
      </c>
      <c r="M41" s="760">
        <v>11760.601857889998</v>
      </c>
      <c r="N41" s="760">
        <v>11701.015458999998</v>
      </c>
      <c r="O41" s="760">
        <v>10191.536980719999</v>
      </c>
      <c r="P41" s="760">
        <v>11359.798183949999</v>
      </c>
      <c r="Q41" s="760">
        <v>11865.067129610003</v>
      </c>
      <c r="R41" s="760">
        <v>12062.289398679997</v>
      </c>
      <c r="S41" s="760">
        <v>12722.87430827</v>
      </c>
      <c r="T41" s="761">
        <v>11703.401264129998</v>
      </c>
      <c r="U41" s="599" t="s">
        <v>1266</v>
      </c>
      <c r="V41" s="983"/>
      <c r="W41" s="983"/>
      <c r="X41" s="983"/>
      <c r="Y41" s="997"/>
      <c r="Z41" s="997"/>
      <c r="AA41" s="997"/>
      <c r="AB41" s="997"/>
      <c r="AC41" s="997"/>
      <c r="AD41" s="997"/>
      <c r="AE41" s="997"/>
      <c r="AF41" s="997"/>
      <c r="AG41" s="997"/>
      <c r="AH41" s="997"/>
      <c r="AI41" s="997"/>
      <c r="AJ41" s="997"/>
    </row>
    <row r="42" spans="2:36" s="984" customFormat="1" ht="24.95" customHeight="1" x14ac:dyDescent="0.2">
      <c r="B42" s="598" t="s">
        <v>951</v>
      </c>
      <c r="C42" s="856">
        <v>82306.035488806097</v>
      </c>
      <c r="D42" s="856">
        <v>102930.08674583005</v>
      </c>
      <c r="E42" s="856">
        <v>155648.79832779415</v>
      </c>
      <c r="F42" s="856">
        <v>255116.80476468461</v>
      </c>
      <c r="G42" s="856">
        <v>244573.41274224324</v>
      </c>
      <c r="H42" s="856">
        <v>413741.04545939661</v>
      </c>
      <c r="I42" s="762">
        <v>246281.7398937555</v>
      </c>
      <c r="J42" s="760">
        <v>252634.25784378566</v>
      </c>
      <c r="K42" s="760">
        <v>258243.49233441526</v>
      </c>
      <c r="L42" s="760">
        <v>256416.70418231536</v>
      </c>
      <c r="M42" s="760">
        <v>256145.49182982559</v>
      </c>
      <c r="N42" s="760">
        <v>245431.14426418615</v>
      </c>
      <c r="O42" s="760">
        <v>255793.54848045635</v>
      </c>
      <c r="P42" s="760">
        <v>281831.04104189633</v>
      </c>
      <c r="Q42" s="760">
        <v>314669.89719588659</v>
      </c>
      <c r="R42" s="760">
        <v>371625.0795828866</v>
      </c>
      <c r="S42" s="760">
        <v>388633.59413434652</v>
      </c>
      <c r="T42" s="761">
        <v>413741.04545939661</v>
      </c>
      <c r="U42" s="599" t="s">
        <v>1184</v>
      </c>
      <c r="V42" s="983"/>
      <c r="W42" s="983"/>
      <c r="X42" s="983"/>
      <c r="Y42" s="997"/>
      <c r="Z42" s="997"/>
      <c r="AA42" s="997"/>
      <c r="AB42" s="997"/>
      <c r="AC42" s="997"/>
      <c r="AD42" s="997"/>
      <c r="AE42" s="997"/>
      <c r="AF42" s="997"/>
      <c r="AG42" s="997"/>
      <c r="AH42" s="997"/>
      <c r="AI42" s="997"/>
      <c r="AJ42" s="997"/>
    </row>
    <row r="43" spans="2:36" s="984" customFormat="1" ht="24.95" customHeight="1" x14ac:dyDescent="0.2">
      <c r="B43" s="598" t="s">
        <v>932</v>
      </c>
      <c r="C43" s="856">
        <v>1270.4681505599999</v>
      </c>
      <c r="D43" s="856">
        <v>1937.3178428199999</v>
      </c>
      <c r="E43" s="856">
        <v>5949.4244116399996</v>
      </c>
      <c r="F43" s="856">
        <v>9418.8413976600004</v>
      </c>
      <c r="G43" s="856">
        <v>3992.6881454400004</v>
      </c>
      <c r="H43" s="856">
        <v>6044.5139454999999</v>
      </c>
      <c r="I43" s="762">
        <v>3717.14648979</v>
      </c>
      <c r="J43" s="760">
        <v>3675.9421927399999</v>
      </c>
      <c r="K43" s="760">
        <v>3910.8178793300008</v>
      </c>
      <c r="L43" s="760">
        <v>4216.2834057999999</v>
      </c>
      <c r="M43" s="760">
        <v>5240.962488709999</v>
      </c>
      <c r="N43" s="760">
        <v>4967.743171770001</v>
      </c>
      <c r="O43" s="760">
        <v>4570.2759970099996</v>
      </c>
      <c r="P43" s="760">
        <v>4670.2443731299991</v>
      </c>
      <c r="Q43" s="760">
        <v>5512.15976383</v>
      </c>
      <c r="R43" s="760">
        <v>6536.6007205999995</v>
      </c>
      <c r="S43" s="760">
        <v>7251.5307768499997</v>
      </c>
      <c r="T43" s="761">
        <v>6044.5139454999999</v>
      </c>
      <c r="U43" s="599" t="s">
        <v>1036</v>
      </c>
      <c r="V43" s="983"/>
      <c r="W43" s="983"/>
      <c r="X43" s="983"/>
      <c r="Y43" s="997"/>
      <c r="Z43" s="997"/>
      <c r="AA43" s="997"/>
      <c r="AB43" s="997"/>
      <c r="AC43" s="997"/>
      <c r="AD43" s="997"/>
      <c r="AE43" s="997"/>
      <c r="AF43" s="997"/>
      <c r="AG43" s="997"/>
      <c r="AH43" s="997"/>
      <c r="AI43" s="997"/>
      <c r="AJ43" s="997"/>
    </row>
    <row r="44" spans="2:36" s="958" customFormat="1" ht="7.5" customHeight="1" x14ac:dyDescent="0.2">
      <c r="B44" s="968"/>
      <c r="C44" s="856"/>
      <c r="D44" s="856"/>
      <c r="E44" s="856"/>
      <c r="F44" s="856"/>
      <c r="G44" s="856"/>
      <c r="H44" s="856"/>
      <c r="I44" s="762"/>
      <c r="J44" s="760"/>
      <c r="K44" s="760"/>
      <c r="L44" s="760"/>
      <c r="M44" s="760"/>
      <c r="N44" s="760"/>
      <c r="O44" s="760"/>
      <c r="P44" s="760"/>
      <c r="Q44" s="760"/>
      <c r="R44" s="760"/>
      <c r="S44" s="760"/>
      <c r="T44" s="761"/>
      <c r="U44" s="970"/>
      <c r="V44" s="983"/>
      <c r="W44" s="983"/>
      <c r="X44" s="983"/>
      <c r="Y44" s="997"/>
      <c r="Z44" s="997"/>
      <c r="AA44" s="997"/>
      <c r="AB44" s="997"/>
      <c r="AC44" s="997"/>
      <c r="AD44" s="997"/>
      <c r="AE44" s="997"/>
      <c r="AF44" s="997"/>
      <c r="AG44" s="997"/>
      <c r="AH44" s="997"/>
      <c r="AI44" s="997"/>
      <c r="AJ44" s="997"/>
    </row>
    <row r="45" spans="2:36" s="958" customFormat="1" ht="24.95" customHeight="1" x14ac:dyDescent="0.2">
      <c r="B45" s="449" t="s">
        <v>952</v>
      </c>
      <c r="C45" s="852">
        <v>19794.703239869999</v>
      </c>
      <c r="D45" s="852">
        <v>19591.716667799996</v>
      </c>
      <c r="E45" s="852">
        <v>28856.230489420002</v>
      </c>
      <c r="F45" s="852">
        <v>51120.781788610002</v>
      </c>
      <c r="G45" s="852">
        <v>59182.956575980017</v>
      </c>
      <c r="H45" s="852">
        <v>55516.488496699996</v>
      </c>
      <c r="I45" s="765">
        <v>57465.560791070006</v>
      </c>
      <c r="J45" s="763">
        <v>58012.989975680008</v>
      </c>
      <c r="K45" s="763">
        <v>54170.555221629998</v>
      </c>
      <c r="L45" s="763">
        <v>56202.731193810003</v>
      </c>
      <c r="M45" s="763">
        <v>54927.026723529998</v>
      </c>
      <c r="N45" s="763">
        <v>52956.506575390005</v>
      </c>
      <c r="O45" s="763">
        <v>52743.255087269994</v>
      </c>
      <c r="P45" s="763">
        <v>53218.926668169996</v>
      </c>
      <c r="Q45" s="763">
        <v>54122.085953179987</v>
      </c>
      <c r="R45" s="763">
        <v>54648.57392843999</v>
      </c>
      <c r="S45" s="763">
        <v>53401.92399119999</v>
      </c>
      <c r="T45" s="764">
        <v>55516.488496699996</v>
      </c>
      <c r="U45" s="597" t="s">
        <v>823</v>
      </c>
      <c r="V45" s="983"/>
      <c r="W45" s="983"/>
      <c r="X45" s="983"/>
      <c r="Y45" s="997"/>
      <c r="Z45" s="997"/>
      <c r="AA45" s="997"/>
      <c r="AB45" s="997"/>
      <c r="AC45" s="997"/>
      <c r="AD45" s="997"/>
      <c r="AE45" s="997"/>
      <c r="AF45" s="997"/>
      <c r="AG45" s="997"/>
      <c r="AH45" s="997"/>
      <c r="AI45" s="997"/>
      <c r="AJ45" s="997"/>
    </row>
    <row r="46" spans="2:36" s="958" customFormat="1" ht="9" customHeight="1" x14ac:dyDescent="0.2">
      <c r="B46" s="968"/>
      <c r="C46" s="852"/>
      <c r="D46" s="852"/>
      <c r="E46" s="852"/>
      <c r="F46" s="852"/>
      <c r="G46" s="852"/>
      <c r="H46" s="852"/>
      <c r="I46" s="765"/>
      <c r="J46" s="763"/>
      <c r="K46" s="763"/>
      <c r="L46" s="763"/>
      <c r="M46" s="763"/>
      <c r="N46" s="763"/>
      <c r="O46" s="763"/>
      <c r="P46" s="763"/>
      <c r="Q46" s="763"/>
      <c r="R46" s="763"/>
      <c r="S46" s="763"/>
      <c r="T46" s="764"/>
      <c r="U46" s="970"/>
      <c r="V46" s="983"/>
      <c r="W46" s="983"/>
      <c r="X46" s="983"/>
      <c r="Y46" s="997"/>
      <c r="Z46" s="997"/>
      <c r="AA46" s="997"/>
      <c r="AB46" s="997"/>
      <c r="AC46" s="997"/>
      <c r="AD46" s="997"/>
      <c r="AE46" s="997"/>
      <c r="AF46" s="997"/>
      <c r="AG46" s="997"/>
      <c r="AH46" s="997"/>
      <c r="AI46" s="997"/>
      <c r="AJ46" s="997"/>
    </row>
    <row r="47" spans="2:36" s="958" customFormat="1" ht="24.95" customHeight="1" x14ac:dyDescent="0.2">
      <c r="B47" s="449" t="s">
        <v>13</v>
      </c>
      <c r="C47" s="852">
        <v>98974.732641564449</v>
      </c>
      <c r="D47" s="852">
        <v>97408.519300651853</v>
      </c>
      <c r="E47" s="852">
        <v>157668.47371378558</v>
      </c>
      <c r="F47" s="852">
        <v>163347.63065448205</v>
      </c>
      <c r="G47" s="852">
        <v>182846.76111933799</v>
      </c>
      <c r="H47" s="852">
        <v>249009.93160560299</v>
      </c>
      <c r="I47" s="765">
        <v>182699.82852361116</v>
      </c>
      <c r="J47" s="763">
        <v>192762.24277667949</v>
      </c>
      <c r="K47" s="763">
        <v>197809.06771770163</v>
      </c>
      <c r="L47" s="763">
        <v>198844.0480347187</v>
      </c>
      <c r="M47" s="763">
        <v>200517.34755175261</v>
      </c>
      <c r="N47" s="763">
        <v>190259.36783997674</v>
      </c>
      <c r="O47" s="763">
        <v>187935.94190250302</v>
      </c>
      <c r="P47" s="763">
        <v>189877.62874487846</v>
      </c>
      <c r="Q47" s="763">
        <v>205939.37211655031</v>
      </c>
      <c r="R47" s="763">
        <v>217208.00559603097</v>
      </c>
      <c r="S47" s="763">
        <v>213970.4141089234</v>
      </c>
      <c r="T47" s="764">
        <v>249009.93160560299</v>
      </c>
      <c r="U47" s="597" t="s">
        <v>822</v>
      </c>
      <c r="V47" s="983"/>
      <c r="W47" s="983"/>
      <c r="X47" s="983"/>
      <c r="Y47" s="997"/>
      <c r="Z47" s="997"/>
      <c r="AA47" s="997"/>
      <c r="AB47" s="997"/>
      <c r="AC47" s="997"/>
      <c r="AD47" s="997"/>
      <c r="AE47" s="997"/>
      <c r="AF47" s="997"/>
      <c r="AG47" s="997"/>
      <c r="AH47" s="997"/>
      <c r="AI47" s="997"/>
      <c r="AJ47" s="997"/>
    </row>
    <row r="48" spans="2:36" s="958" customFormat="1" ht="24.95" customHeight="1" x14ac:dyDescent="0.2">
      <c r="B48" s="598" t="s">
        <v>931</v>
      </c>
      <c r="C48" s="856">
        <v>0</v>
      </c>
      <c r="D48" s="856">
        <v>0</v>
      </c>
      <c r="E48" s="856">
        <v>0</v>
      </c>
      <c r="F48" s="856">
        <v>0</v>
      </c>
      <c r="G48" s="856">
        <v>0</v>
      </c>
      <c r="H48" s="856">
        <v>0</v>
      </c>
      <c r="I48" s="762">
        <v>0</v>
      </c>
      <c r="J48" s="760">
        <v>0</v>
      </c>
      <c r="K48" s="760">
        <v>0</v>
      </c>
      <c r="L48" s="760">
        <v>0</v>
      </c>
      <c r="M48" s="760">
        <v>0</v>
      </c>
      <c r="N48" s="760">
        <v>0</v>
      </c>
      <c r="O48" s="760">
        <v>0</v>
      </c>
      <c r="P48" s="760">
        <v>0</v>
      </c>
      <c r="Q48" s="760">
        <v>0</v>
      </c>
      <c r="R48" s="760">
        <v>0</v>
      </c>
      <c r="S48" s="760">
        <v>0</v>
      </c>
      <c r="T48" s="761">
        <v>0</v>
      </c>
      <c r="U48" s="599" t="s">
        <v>1183</v>
      </c>
      <c r="V48" s="983"/>
      <c r="W48" s="983"/>
      <c r="X48" s="983"/>
      <c r="Y48" s="997"/>
      <c r="Z48" s="997"/>
      <c r="AA48" s="997"/>
      <c r="AB48" s="997"/>
      <c r="AC48" s="997"/>
      <c r="AD48" s="997"/>
      <c r="AE48" s="997"/>
      <c r="AF48" s="997"/>
      <c r="AG48" s="997"/>
      <c r="AH48" s="997"/>
      <c r="AI48" s="997"/>
      <c r="AJ48" s="997"/>
    </row>
    <row r="49" spans="2:36" s="958" customFormat="1" ht="24.95" customHeight="1" x14ac:dyDescent="0.2">
      <c r="B49" s="598" t="s">
        <v>950</v>
      </c>
      <c r="C49" s="856">
        <v>641.04046114000005</v>
      </c>
      <c r="D49" s="856">
        <v>7562.9137873399995</v>
      </c>
      <c r="E49" s="856">
        <v>5832.5937530900001</v>
      </c>
      <c r="F49" s="856">
        <v>5509.1045780300001</v>
      </c>
      <c r="G49" s="856">
        <v>8025.0290904399999</v>
      </c>
      <c r="H49" s="856">
        <v>49783.624748189999</v>
      </c>
      <c r="I49" s="762">
        <v>8580.3259861699989</v>
      </c>
      <c r="J49" s="760">
        <v>10783.01235375</v>
      </c>
      <c r="K49" s="760">
        <v>10794.113970430002</v>
      </c>
      <c r="L49" s="760">
        <v>10825.804191410001</v>
      </c>
      <c r="M49" s="760">
        <v>10482.10685599</v>
      </c>
      <c r="N49" s="760">
        <v>9893.9129054700006</v>
      </c>
      <c r="O49" s="760">
        <v>12026.6066512</v>
      </c>
      <c r="P49" s="760">
        <v>11886.242555609999</v>
      </c>
      <c r="Q49" s="760">
        <v>12499.87025011</v>
      </c>
      <c r="R49" s="760">
        <v>15417.6044637</v>
      </c>
      <c r="S49" s="760">
        <v>15372.873185170001</v>
      </c>
      <c r="T49" s="761">
        <v>49783.624748189999</v>
      </c>
      <c r="U49" s="599" t="s">
        <v>1266</v>
      </c>
      <c r="V49" s="983"/>
      <c r="W49" s="983"/>
      <c r="X49" s="983"/>
      <c r="Y49" s="997"/>
      <c r="Z49" s="997"/>
      <c r="AA49" s="997"/>
      <c r="AB49" s="997"/>
      <c r="AC49" s="997"/>
      <c r="AD49" s="997"/>
      <c r="AE49" s="997"/>
      <c r="AF49" s="997"/>
      <c r="AG49" s="997"/>
      <c r="AH49" s="997"/>
      <c r="AI49" s="997"/>
      <c r="AJ49" s="997"/>
    </row>
    <row r="50" spans="2:36" s="958" customFormat="1" ht="24.95" customHeight="1" x14ac:dyDescent="0.2">
      <c r="B50" s="598" t="s">
        <v>951</v>
      </c>
      <c r="C50" s="856">
        <v>82561.548292156163</v>
      </c>
      <c r="D50" s="856">
        <v>74594.734077392946</v>
      </c>
      <c r="E50" s="856">
        <v>133461.68716778216</v>
      </c>
      <c r="F50" s="856">
        <v>139452.58921002343</v>
      </c>
      <c r="G50" s="856">
        <v>153000.55850004585</v>
      </c>
      <c r="H50" s="856">
        <v>166274.22154842937</v>
      </c>
      <c r="I50" s="762">
        <v>152538.59969125001</v>
      </c>
      <c r="J50" s="760">
        <v>159359.35103412421</v>
      </c>
      <c r="K50" s="760">
        <v>164243.30983945573</v>
      </c>
      <c r="L50" s="760">
        <v>165093.00364232043</v>
      </c>
      <c r="M50" s="760">
        <v>163758.98116774351</v>
      </c>
      <c r="N50" s="760">
        <v>153358.58019521195</v>
      </c>
      <c r="O50" s="760">
        <v>146257.76244092308</v>
      </c>
      <c r="P50" s="760">
        <v>148187.07487580171</v>
      </c>
      <c r="Q50" s="760">
        <v>160729.18485157841</v>
      </c>
      <c r="R50" s="760">
        <v>168483.74582238685</v>
      </c>
      <c r="S50" s="760">
        <v>167043.80226397913</v>
      </c>
      <c r="T50" s="761">
        <v>166274.22154842937</v>
      </c>
      <c r="U50" s="599" t="s">
        <v>1184</v>
      </c>
      <c r="V50" s="983"/>
      <c r="W50" s="983"/>
      <c r="X50" s="983"/>
      <c r="Y50" s="997"/>
      <c r="Z50" s="997"/>
      <c r="AA50" s="997"/>
      <c r="AB50" s="997"/>
      <c r="AC50" s="997"/>
      <c r="AD50" s="997"/>
      <c r="AE50" s="997"/>
      <c r="AF50" s="997"/>
      <c r="AG50" s="997"/>
      <c r="AH50" s="997"/>
      <c r="AI50" s="997"/>
      <c r="AJ50" s="997"/>
    </row>
    <row r="51" spans="2:36" s="958" customFormat="1" ht="24.95" customHeight="1" x14ac:dyDescent="0.2">
      <c r="B51" s="598" t="s">
        <v>932</v>
      </c>
      <c r="C51" s="856">
        <v>15772.143888268287</v>
      </c>
      <c r="D51" s="856">
        <v>15250.871435918896</v>
      </c>
      <c r="E51" s="856">
        <v>18374.192792913418</v>
      </c>
      <c r="F51" s="856">
        <v>18385.93686642863</v>
      </c>
      <c r="G51" s="856">
        <v>21821.173528852156</v>
      </c>
      <c r="H51" s="856">
        <v>32952.085308983638</v>
      </c>
      <c r="I51" s="762">
        <v>21580.902846191137</v>
      </c>
      <c r="J51" s="760">
        <v>22619.879388805286</v>
      </c>
      <c r="K51" s="760">
        <v>22771.643907815898</v>
      </c>
      <c r="L51" s="760">
        <v>22925.24020098829</v>
      </c>
      <c r="M51" s="760">
        <v>26276.259528019105</v>
      </c>
      <c r="N51" s="760">
        <v>27006.874739294781</v>
      </c>
      <c r="O51" s="760">
        <v>29651.572810379934</v>
      </c>
      <c r="P51" s="760">
        <v>29804.311313466736</v>
      </c>
      <c r="Q51" s="760">
        <v>32710.317014861903</v>
      </c>
      <c r="R51" s="760">
        <v>33306.655309944115</v>
      </c>
      <c r="S51" s="760">
        <v>31553.738659774288</v>
      </c>
      <c r="T51" s="761">
        <v>32952.085308983638</v>
      </c>
      <c r="U51" s="599" t="s">
        <v>1036</v>
      </c>
      <c r="V51" s="983"/>
      <c r="W51" s="983"/>
      <c r="X51" s="983"/>
      <c r="Y51" s="997"/>
      <c r="Z51" s="997"/>
      <c r="AA51" s="997"/>
      <c r="AB51" s="997"/>
      <c r="AC51" s="997"/>
      <c r="AD51" s="997"/>
      <c r="AE51" s="997"/>
      <c r="AF51" s="997"/>
      <c r="AG51" s="997"/>
      <c r="AH51" s="997"/>
      <c r="AI51" s="997"/>
      <c r="AJ51" s="997"/>
    </row>
    <row r="52" spans="2:36" s="958" customFormat="1" ht="15" customHeight="1" x14ac:dyDescent="0.2">
      <c r="B52" s="968"/>
      <c r="C52" s="856"/>
      <c r="D52" s="856"/>
      <c r="E52" s="856"/>
      <c r="F52" s="856"/>
      <c r="G52" s="856"/>
      <c r="H52" s="856"/>
      <c r="I52" s="762"/>
      <c r="J52" s="760"/>
      <c r="K52" s="760"/>
      <c r="L52" s="760"/>
      <c r="M52" s="760"/>
      <c r="N52" s="760"/>
      <c r="O52" s="760"/>
      <c r="P52" s="760"/>
      <c r="Q52" s="760"/>
      <c r="R52" s="760"/>
      <c r="S52" s="760"/>
      <c r="T52" s="761"/>
      <c r="U52" s="970"/>
      <c r="V52" s="983"/>
      <c r="W52" s="983"/>
      <c r="X52" s="983"/>
      <c r="Y52" s="997"/>
      <c r="Z52" s="997"/>
      <c r="AA52" s="997"/>
      <c r="AB52" s="997"/>
      <c r="AC52" s="997"/>
      <c r="AD52" s="997"/>
      <c r="AE52" s="997"/>
      <c r="AF52" s="997"/>
      <c r="AG52" s="997"/>
      <c r="AH52" s="997"/>
      <c r="AI52" s="997"/>
      <c r="AJ52" s="997"/>
    </row>
    <row r="53" spans="2:36" s="958" customFormat="1" ht="24.95" customHeight="1" x14ac:dyDescent="0.2">
      <c r="B53" s="449" t="s">
        <v>708</v>
      </c>
      <c r="C53" s="852">
        <v>286624.80026932631</v>
      </c>
      <c r="D53" s="852">
        <v>378724.2567144215</v>
      </c>
      <c r="E53" s="852">
        <v>301947.06333474891</v>
      </c>
      <c r="F53" s="852">
        <v>308163.26632119564</v>
      </c>
      <c r="G53" s="852">
        <v>318662.9853394574</v>
      </c>
      <c r="H53" s="852">
        <v>838737.24925936107</v>
      </c>
      <c r="I53" s="765">
        <v>309395.62392115191</v>
      </c>
      <c r="J53" s="763">
        <v>507539.40169850731</v>
      </c>
      <c r="K53" s="763">
        <v>495107.56157354394</v>
      </c>
      <c r="L53" s="763">
        <v>492105.65131980035</v>
      </c>
      <c r="M53" s="763">
        <v>489967.99937273661</v>
      </c>
      <c r="N53" s="763">
        <v>853507.9332969375</v>
      </c>
      <c r="O53" s="763">
        <v>853131.52153730846</v>
      </c>
      <c r="P53" s="763">
        <v>846339.22963456891</v>
      </c>
      <c r="Q53" s="763">
        <v>837751.7597394461</v>
      </c>
      <c r="R53" s="763">
        <v>841307.05250869424</v>
      </c>
      <c r="S53" s="763">
        <v>836733.53738422983</v>
      </c>
      <c r="T53" s="764">
        <v>838737.24925936107</v>
      </c>
      <c r="U53" s="597" t="s">
        <v>786</v>
      </c>
      <c r="V53" s="983"/>
      <c r="W53" s="983"/>
      <c r="X53" s="983"/>
      <c r="Y53" s="997"/>
      <c r="Z53" s="997"/>
      <c r="AA53" s="997"/>
      <c r="AB53" s="997"/>
      <c r="AC53" s="997"/>
      <c r="AD53" s="997"/>
      <c r="AE53" s="997"/>
      <c r="AF53" s="997"/>
      <c r="AG53" s="997"/>
      <c r="AH53" s="997"/>
      <c r="AI53" s="997"/>
      <c r="AJ53" s="997"/>
    </row>
    <row r="54" spans="2:36" s="985" customFormat="1" ht="24.95" customHeight="1" x14ac:dyDescent="0.2">
      <c r="B54" s="598" t="s">
        <v>931</v>
      </c>
      <c r="C54" s="856">
        <v>5.4204000000000002E-2</v>
      </c>
      <c r="D54" s="856">
        <v>7.3233000000000006E-2</v>
      </c>
      <c r="E54" s="856">
        <v>6.4141999999999991E-2</v>
      </c>
      <c r="F54" s="856">
        <v>5.5463999999999999E-2</v>
      </c>
      <c r="G54" s="856">
        <v>4.1201000000000002E-2</v>
      </c>
      <c r="H54" s="856">
        <v>0</v>
      </c>
      <c r="I54" s="762">
        <v>3.841E-2</v>
      </c>
      <c r="J54" s="760">
        <v>5.9895000000000004E-2</v>
      </c>
      <c r="K54" s="760">
        <v>5.8993000000000004E-2</v>
      </c>
      <c r="L54" s="760">
        <v>5.6570999999999996E-2</v>
      </c>
      <c r="M54" s="760">
        <v>5.6284000000000001E-2</v>
      </c>
      <c r="N54" s="760">
        <v>0</v>
      </c>
      <c r="O54" s="760">
        <v>0</v>
      </c>
      <c r="P54" s="760">
        <v>0</v>
      </c>
      <c r="Q54" s="760">
        <v>0</v>
      </c>
      <c r="R54" s="760">
        <v>0</v>
      </c>
      <c r="S54" s="760">
        <v>0</v>
      </c>
      <c r="T54" s="761">
        <v>0</v>
      </c>
      <c r="U54" s="599" t="s">
        <v>1183</v>
      </c>
      <c r="V54" s="983"/>
      <c r="W54" s="983"/>
      <c r="X54" s="983"/>
      <c r="Y54" s="997"/>
      <c r="Z54" s="997"/>
      <c r="AA54" s="997"/>
      <c r="AB54" s="997"/>
      <c r="AC54" s="997"/>
      <c r="AD54" s="997"/>
      <c r="AE54" s="997"/>
      <c r="AF54" s="997"/>
      <c r="AG54" s="997"/>
      <c r="AH54" s="997"/>
      <c r="AI54" s="997"/>
      <c r="AJ54" s="997"/>
    </row>
    <row r="55" spans="2:36" s="958" customFormat="1" ht="24.95" customHeight="1" x14ac:dyDescent="0.2">
      <c r="B55" s="598" t="s">
        <v>950</v>
      </c>
      <c r="C55" s="856">
        <v>76.592831768800025</v>
      </c>
      <c r="D55" s="856">
        <v>174.48349775689996</v>
      </c>
      <c r="E55" s="856">
        <v>8.3864088709000129</v>
      </c>
      <c r="F55" s="856">
        <v>427.91345917599989</v>
      </c>
      <c r="G55" s="856">
        <v>7.6207707599999086</v>
      </c>
      <c r="H55" s="856">
        <v>10.967467999999878</v>
      </c>
      <c r="I55" s="762">
        <v>7.6103727600000841</v>
      </c>
      <c r="J55" s="760">
        <v>12.278032639999946</v>
      </c>
      <c r="K55" s="760">
        <v>12.281160640000115</v>
      </c>
      <c r="L55" s="760">
        <v>13.226288640000051</v>
      </c>
      <c r="M55" s="760">
        <v>13.237416639999989</v>
      </c>
      <c r="N55" s="760">
        <v>23.623698959999889</v>
      </c>
      <c r="O55" s="760">
        <v>23.676790959999884</v>
      </c>
      <c r="P55" s="760">
        <v>23.676346959999886</v>
      </c>
      <c r="Q55" s="760">
        <v>23.651438959999883</v>
      </c>
      <c r="R55" s="760">
        <v>21.058530960000112</v>
      </c>
      <c r="S55" s="760">
        <v>21.065086960000109</v>
      </c>
      <c r="T55" s="761">
        <v>10.967467999999878</v>
      </c>
      <c r="U55" s="599" t="s">
        <v>1266</v>
      </c>
      <c r="V55" s="983"/>
      <c r="W55" s="983"/>
      <c r="X55" s="983"/>
      <c r="Y55" s="997"/>
      <c r="Z55" s="997"/>
      <c r="AA55" s="997"/>
      <c r="AB55" s="997"/>
      <c r="AC55" s="997"/>
      <c r="AD55" s="997"/>
      <c r="AE55" s="997"/>
      <c r="AF55" s="997"/>
      <c r="AG55" s="997"/>
      <c r="AH55" s="997"/>
      <c r="AI55" s="997"/>
      <c r="AJ55" s="997"/>
    </row>
    <row r="56" spans="2:36" s="958" customFormat="1" ht="24.95" customHeight="1" x14ac:dyDescent="0.2">
      <c r="B56" s="598" t="s">
        <v>951</v>
      </c>
      <c r="C56" s="856">
        <v>279412.02964741003</v>
      </c>
      <c r="D56" s="856">
        <v>367469.0113501068</v>
      </c>
      <c r="E56" s="856">
        <v>291971.47605139494</v>
      </c>
      <c r="F56" s="856">
        <v>296905.56713305227</v>
      </c>
      <c r="G56" s="856">
        <v>308167.87356940791</v>
      </c>
      <c r="H56" s="856">
        <v>806113.12618554954</v>
      </c>
      <c r="I56" s="762">
        <v>297555.29670438776</v>
      </c>
      <c r="J56" s="760">
        <v>482279.23398210452</v>
      </c>
      <c r="K56" s="760">
        <v>473640.06514850771</v>
      </c>
      <c r="L56" s="760">
        <v>469706.07734850165</v>
      </c>
      <c r="M56" s="760">
        <v>471091.72180533066</v>
      </c>
      <c r="N56" s="760">
        <v>818512.72701912059</v>
      </c>
      <c r="O56" s="760">
        <v>817136.98826872243</v>
      </c>
      <c r="P56" s="760">
        <v>812287.94665032532</v>
      </c>
      <c r="Q56" s="760">
        <v>801417.47158808017</v>
      </c>
      <c r="R56" s="760">
        <v>812452.06215580308</v>
      </c>
      <c r="S56" s="760">
        <v>794056.90142462484</v>
      </c>
      <c r="T56" s="761">
        <v>806113.12618554954</v>
      </c>
      <c r="U56" s="599" t="s">
        <v>1184</v>
      </c>
      <c r="V56" s="983"/>
      <c r="W56" s="983"/>
      <c r="X56" s="983"/>
      <c r="Y56" s="997"/>
      <c r="Z56" s="997"/>
      <c r="AA56" s="997"/>
      <c r="AB56" s="997"/>
      <c r="AC56" s="997"/>
      <c r="AD56" s="997"/>
      <c r="AE56" s="997"/>
      <c r="AF56" s="997"/>
      <c r="AG56" s="997"/>
      <c r="AH56" s="997"/>
      <c r="AI56" s="997"/>
      <c r="AJ56" s="997"/>
    </row>
    <row r="57" spans="2:36" s="958" customFormat="1" ht="24.95" customHeight="1" x14ac:dyDescent="0.2">
      <c r="B57" s="598" t="s">
        <v>932</v>
      </c>
      <c r="C57" s="856">
        <v>7136.1235861474979</v>
      </c>
      <c r="D57" s="856">
        <v>11080.688633557833</v>
      </c>
      <c r="E57" s="856">
        <v>9967.1367324830771</v>
      </c>
      <c r="F57" s="856">
        <v>10829.730264967337</v>
      </c>
      <c r="G57" s="856">
        <v>10487.449798289501</v>
      </c>
      <c r="H57" s="856">
        <v>32613.155605811498</v>
      </c>
      <c r="I57" s="762">
        <v>11832.678434004141</v>
      </c>
      <c r="J57" s="760">
        <v>25247.8297887628</v>
      </c>
      <c r="K57" s="760">
        <v>21455.156271396201</v>
      </c>
      <c r="L57" s="760">
        <v>22386.291111658698</v>
      </c>
      <c r="M57" s="760">
        <v>18862.983866766001</v>
      </c>
      <c r="N57" s="760">
        <v>34971.582578857007</v>
      </c>
      <c r="O57" s="760">
        <v>35970.856477625995</v>
      </c>
      <c r="P57" s="760">
        <v>34027.606637283592</v>
      </c>
      <c r="Q57" s="760">
        <v>36310.636712405998</v>
      </c>
      <c r="R57" s="760">
        <v>28833.931821931103</v>
      </c>
      <c r="S57" s="760">
        <v>42655.570872644996</v>
      </c>
      <c r="T57" s="761">
        <v>32613.155605811498</v>
      </c>
      <c r="U57" s="599" t="s">
        <v>1036</v>
      </c>
      <c r="V57" s="983"/>
      <c r="W57" s="983"/>
      <c r="X57" s="983"/>
      <c r="Y57" s="997"/>
      <c r="Z57" s="997"/>
      <c r="AA57" s="997"/>
      <c r="AB57" s="997"/>
      <c r="AC57" s="997"/>
      <c r="AD57" s="997"/>
      <c r="AE57" s="997"/>
      <c r="AF57" s="997"/>
      <c r="AG57" s="997"/>
      <c r="AH57" s="997"/>
      <c r="AI57" s="997"/>
      <c r="AJ57" s="997"/>
    </row>
    <row r="58" spans="2:36" s="958" customFormat="1" ht="15" customHeight="1" x14ac:dyDescent="0.2">
      <c r="B58" s="449"/>
      <c r="C58" s="856"/>
      <c r="D58" s="856"/>
      <c r="E58" s="856"/>
      <c r="F58" s="856"/>
      <c r="G58" s="856"/>
      <c r="H58" s="856"/>
      <c r="I58" s="762"/>
      <c r="J58" s="760"/>
      <c r="K58" s="760"/>
      <c r="L58" s="760"/>
      <c r="M58" s="760"/>
      <c r="N58" s="760"/>
      <c r="O58" s="760"/>
      <c r="P58" s="760"/>
      <c r="Q58" s="760"/>
      <c r="R58" s="760"/>
      <c r="S58" s="760"/>
      <c r="T58" s="761"/>
      <c r="U58" s="597"/>
      <c r="V58" s="983"/>
      <c r="W58" s="983"/>
      <c r="X58" s="983"/>
      <c r="Y58" s="997"/>
      <c r="Z58" s="997"/>
      <c r="AA58" s="997"/>
      <c r="AB58" s="997"/>
      <c r="AC58" s="997"/>
      <c r="AD58" s="997"/>
      <c r="AE58" s="997"/>
      <c r="AF58" s="997"/>
      <c r="AG58" s="997"/>
      <c r="AH58" s="997"/>
      <c r="AI58" s="997"/>
      <c r="AJ58" s="997"/>
    </row>
    <row r="59" spans="2:36" s="958" customFormat="1" ht="24.95" customHeight="1" x14ac:dyDescent="0.2">
      <c r="B59" s="449" t="s">
        <v>1157</v>
      </c>
      <c r="C59" s="852">
        <v>0</v>
      </c>
      <c r="D59" s="852">
        <v>0</v>
      </c>
      <c r="E59" s="852">
        <v>0</v>
      </c>
      <c r="F59" s="852">
        <v>0</v>
      </c>
      <c r="G59" s="852">
        <v>0</v>
      </c>
      <c r="H59" s="852">
        <v>0</v>
      </c>
      <c r="I59" s="765">
        <v>0</v>
      </c>
      <c r="J59" s="763">
        <v>0</v>
      </c>
      <c r="K59" s="763">
        <v>0</v>
      </c>
      <c r="L59" s="763">
        <v>0</v>
      </c>
      <c r="M59" s="763">
        <v>0</v>
      </c>
      <c r="N59" s="763">
        <v>0</v>
      </c>
      <c r="O59" s="763">
        <v>0</v>
      </c>
      <c r="P59" s="763">
        <v>0</v>
      </c>
      <c r="Q59" s="763">
        <v>0</v>
      </c>
      <c r="R59" s="763">
        <v>0</v>
      </c>
      <c r="S59" s="763">
        <v>0</v>
      </c>
      <c r="T59" s="764">
        <v>0</v>
      </c>
      <c r="U59" s="597" t="s">
        <v>944</v>
      </c>
      <c r="V59" s="983"/>
      <c r="W59" s="983"/>
      <c r="X59" s="983"/>
      <c r="Y59" s="997"/>
      <c r="Z59" s="997"/>
      <c r="AA59" s="997"/>
      <c r="AB59" s="997"/>
      <c r="AC59" s="997"/>
      <c r="AD59" s="997"/>
      <c r="AE59" s="997"/>
      <c r="AF59" s="997"/>
      <c r="AG59" s="997"/>
      <c r="AH59" s="997"/>
      <c r="AI59" s="997"/>
      <c r="AJ59" s="997"/>
    </row>
    <row r="60" spans="2:36" s="958" customFormat="1" ht="15" customHeight="1" x14ac:dyDescent="0.2">
      <c r="B60" s="449"/>
      <c r="C60" s="856"/>
      <c r="D60" s="856"/>
      <c r="E60" s="856"/>
      <c r="F60" s="856"/>
      <c r="G60" s="856"/>
      <c r="H60" s="856"/>
      <c r="I60" s="762"/>
      <c r="J60" s="760"/>
      <c r="K60" s="760"/>
      <c r="L60" s="760"/>
      <c r="M60" s="760"/>
      <c r="N60" s="760"/>
      <c r="O60" s="760"/>
      <c r="P60" s="760"/>
      <c r="Q60" s="760"/>
      <c r="R60" s="760"/>
      <c r="S60" s="760"/>
      <c r="T60" s="761"/>
      <c r="U60" s="597"/>
      <c r="V60" s="983"/>
      <c r="W60" s="983"/>
      <c r="X60" s="983"/>
      <c r="Y60" s="997"/>
      <c r="Z60" s="997"/>
      <c r="AA60" s="997"/>
      <c r="AB60" s="997"/>
      <c r="AC60" s="997"/>
      <c r="AD60" s="997"/>
      <c r="AE60" s="997"/>
      <c r="AF60" s="997"/>
      <c r="AG60" s="997"/>
      <c r="AH60" s="997"/>
      <c r="AI60" s="997"/>
      <c r="AJ60" s="997"/>
    </row>
    <row r="61" spans="2:36" s="958" customFormat="1" ht="24.95" customHeight="1" x14ac:dyDescent="0.2">
      <c r="B61" s="449" t="s">
        <v>845</v>
      </c>
      <c r="C61" s="852">
        <v>2208.2839004924003</v>
      </c>
      <c r="D61" s="852">
        <v>2505.1558849349999</v>
      </c>
      <c r="E61" s="852">
        <v>983.11487510009988</v>
      </c>
      <c r="F61" s="852">
        <v>1132.3456348199998</v>
      </c>
      <c r="G61" s="852">
        <v>5637.8667659000002</v>
      </c>
      <c r="H61" s="852">
        <v>1609.56758425</v>
      </c>
      <c r="I61" s="765">
        <v>4815.7742875200011</v>
      </c>
      <c r="J61" s="763">
        <v>7310.6486309999991</v>
      </c>
      <c r="K61" s="763">
        <v>10488.13164965</v>
      </c>
      <c r="L61" s="763">
        <v>8416.1431534799995</v>
      </c>
      <c r="M61" s="763">
        <v>8314.5572106</v>
      </c>
      <c r="N61" s="763">
        <v>5438.6135108500002</v>
      </c>
      <c r="O61" s="763">
        <v>3000.0102711600002</v>
      </c>
      <c r="P61" s="763">
        <v>1941.04093799</v>
      </c>
      <c r="Q61" s="763">
        <v>1898.3638188500001</v>
      </c>
      <c r="R61" s="763">
        <v>1626.6440823099999</v>
      </c>
      <c r="S61" s="763">
        <v>2231.16835709</v>
      </c>
      <c r="T61" s="764">
        <v>1609.56758425</v>
      </c>
      <c r="U61" s="597" t="s">
        <v>312</v>
      </c>
      <c r="V61" s="983"/>
      <c r="W61" s="983"/>
      <c r="X61" s="983"/>
      <c r="Y61" s="997"/>
      <c r="Z61" s="997"/>
      <c r="AA61" s="997"/>
      <c r="AB61" s="997"/>
      <c r="AC61" s="997"/>
      <c r="AD61" s="997"/>
      <c r="AE61" s="997"/>
      <c r="AF61" s="997"/>
      <c r="AG61" s="997"/>
      <c r="AH61" s="997"/>
      <c r="AI61" s="997"/>
      <c r="AJ61" s="997"/>
    </row>
    <row r="62" spans="2:36" s="958" customFormat="1" ht="15" customHeight="1" x14ac:dyDescent="0.2">
      <c r="B62" s="449"/>
      <c r="C62" s="856"/>
      <c r="D62" s="856"/>
      <c r="E62" s="856"/>
      <c r="F62" s="856"/>
      <c r="G62" s="856"/>
      <c r="H62" s="856"/>
      <c r="I62" s="762"/>
      <c r="J62" s="760"/>
      <c r="K62" s="760"/>
      <c r="L62" s="760"/>
      <c r="M62" s="760"/>
      <c r="N62" s="760"/>
      <c r="O62" s="760"/>
      <c r="P62" s="760"/>
      <c r="Q62" s="760"/>
      <c r="R62" s="760"/>
      <c r="S62" s="760"/>
      <c r="T62" s="761"/>
      <c r="U62" s="597"/>
      <c r="V62" s="983"/>
      <c r="W62" s="983"/>
      <c r="X62" s="983"/>
      <c r="Y62" s="997"/>
      <c r="Z62" s="997"/>
      <c r="AA62" s="997"/>
      <c r="AB62" s="997"/>
      <c r="AC62" s="997"/>
      <c r="AD62" s="997"/>
      <c r="AE62" s="997"/>
      <c r="AF62" s="997"/>
      <c r="AG62" s="997"/>
      <c r="AH62" s="997"/>
      <c r="AI62" s="997"/>
      <c r="AJ62" s="997"/>
    </row>
    <row r="63" spans="2:36" s="958" customFormat="1" ht="24.95" customHeight="1" x14ac:dyDescent="0.2">
      <c r="B63" s="449" t="s">
        <v>709</v>
      </c>
      <c r="C63" s="852">
        <v>16605.292986591081</v>
      </c>
      <c r="D63" s="852">
        <v>20294.283908242091</v>
      </c>
      <c r="E63" s="852">
        <v>27950.817078863271</v>
      </c>
      <c r="F63" s="852">
        <v>27790.960366919338</v>
      </c>
      <c r="G63" s="852">
        <v>38500.232764949564</v>
      </c>
      <c r="H63" s="852">
        <v>53777.966762677854</v>
      </c>
      <c r="I63" s="765">
        <v>43081.782952764348</v>
      </c>
      <c r="J63" s="763">
        <v>59085.317107925875</v>
      </c>
      <c r="K63" s="763">
        <v>56907.975120968877</v>
      </c>
      <c r="L63" s="763">
        <v>53824.765755158056</v>
      </c>
      <c r="M63" s="763">
        <v>55399.417871519094</v>
      </c>
      <c r="N63" s="763">
        <v>84342.175632271581</v>
      </c>
      <c r="O63" s="763">
        <v>80691.904762117716</v>
      </c>
      <c r="P63" s="763">
        <v>72248.16176808723</v>
      </c>
      <c r="Q63" s="763">
        <v>66679.066540985528</v>
      </c>
      <c r="R63" s="763">
        <v>56871.818579627296</v>
      </c>
      <c r="S63" s="763">
        <v>51555.831878018987</v>
      </c>
      <c r="T63" s="764">
        <v>53777.966762677854</v>
      </c>
      <c r="U63" s="597" t="s">
        <v>313</v>
      </c>
      <c r="V63" s="983"/>
      <c r="W63" s="983"/>
      <c r="X63" s="983"/>
      <c r="Y63" s="997"/>
      <c r="Z63" s="997"/>
      <c r="AA63" s="997"/>
      <c r="AB63" s="997"/>
      <c r="AC63" s="997"/>
      <c r="AD63" s="997"/>
      <c r="AE63" s="997"/>
      <c r="AF63" s="997"/>
      <c r="AG63" s="997"/>
      <c r="AH63" s="997"/>
      <c r="AI63" s="997"/>
      <c r="AJ63" s="997"/>
    </row>
    <row r="64" spans="2:36" s="958" customFormat="1" ht="15" customHeight="1" x14ac:dyDescent="0.2">
      <c r="B64" s="968"/>
      <c r="C64" s="856"/>
      <c r="D64" s="856"/>
      <c r="E64" s="856"/>
      <c r="F64" s="856"/>
      <c r="G64" s="856"/>
      <c r="H64" s="856"/>
      <c r="I64" s="762"/>
      <c r="J64" s="760"/>
      <c r="K64" s="760"/>
      <c r="L64" s="760"/>
      <c r="M64" s="760"/>
      <c r="N64" s="760"/>
      <c r="O64" s="760"/>
      <c r="P64" s="760"/>
      <c r="Q64" s="760"/>
      <c r="R64" s="760"/>
      <c r="S64" s="760"/>
      <c r="T64" s="761"/>
      <c r="U64" s="970"/>
      <c r="V64" s="983"/>
      <c r="W64" s="983"/>
      <c r="X64" s="983"/>
      <c r="Y64" s="997"/>
      <c r="Z64" s="997"/>
      <c r="AA64" s="997"/>
      <c r="AB64" s="997"/>
      <c r="AC64" s="997"/>
      <c r="AD64" s="997"/>
      <c r="AE64" s="997"/>
      <c r="AF64" s="997"/>
      <c r="AG64" s="997"/>
      <c r="AH64" s="997"/>
      <c r="AI64" s="997"/>
      <c r="AJ64" s="997"/>
    </row>
    <row r="65" spans="2:36" s="958" customFormat="1" ht="24.95" customHeight="1" x14ac:dyDescent="0.2">
      <c r="B65" s="449" t="s">
        <v>880</v>
      </c>
      <c r="C65" s="852">
        <v>88710.861035159905</v>
      </c>
      <c r="D65" s="852">
        <v>107279.47029512023</v>
      </c>
      <c r="E65" s="852">
        <v>96202.001786510911</v>
      </c>
      <c r="F65" s="852">
        <v>87540.969475347651</v>
      </c>
      <c r="G65" s="852">
        <v>79098.097029579425</v>
      </c>
      <c r="H65" s="852">
        <v>197641.15936327947</v>
      </c>
      <c r="I65" s="765">
        <v>78572.560480270331</v>
      </c>
      <c r="J65" s="763">
        <v>112921.65656464247</v>
      </c>
      <c r="K65" s="763">
        <v>115888.25134820986</v>
      </c>
      <c r="L65" s="763">
        <v>118012.78324971166</v>
      </c>
      <c r="M65" s="763">
        <v>119788.56318946033</v>
      </c>
      <c r="N65" s="763">
        <v>182274.39655271743</v>
      </c>
      <c r="O65" s="763">
        <v>188734.06281617592</v>
      </c>
      <c r="P65" s="763">
        <v>188780.64612270708</v>
      </c>
      <c r="Q65" s="763">
        <v>186050.54582425242</v>
      </c>
      <c r="R65" s="763">
        <v>178601.42841324129</v>
      </c>
      <c r="S65" s="763">
        <v>194827.41642908048</v>
      </c>
      <c r="T65" s="764">
        <v>197641.15936327947</v>
      </c>
      <c r="U65" s="597" t="s">
        <v>5</v>
      </c>
      <c r="V65" s="983"/>
      <c r="W65" s="983"/>
      <c r="X65" s="983"/>
      <c r="Y65" s="997"/>
      <c r="Z65" s="997"/>
      <c r="AA65" s="997"/>
      <c r="AB65" s="997"/>
      <c r="AC65" s="997"/>
      <c r="AD65" s="997"/>
      <c r="AE65" s="997"/>
      <c r="AF65" s="997"/>
      <c r="AG65" s="997"/>
      <c r="AH65" s="997"/>
      <c r="AI65" s="997"/>
      <c r="AJ65" s="997"/>
    </row>
    <row r="66" spans="2:36" s="958" customFormat="1" ht="9" customHeight="1" x14ac:dyDescent="0.2">
      <c r="B66" s="968"/>
      <c r="C66" s="856"/>
      <c r="D66" s="856"/>
      <c r="E66" s="856"/>
      <c r="F66" s="856"/>
      <c r="G66" s="856"/>
      <c r="H66" s="856"/>
      <c r="I66" s="762"/>
      <c r="J66" s="760"/>
      <c r="K66" s="760"/>
      <c r="L66" s="760"/>
      <c r="M66" s="760"/>
      <c r="N66" s="760"/>
      <c r="O66" s="760"/>
      <c r="P66" s="760"/>
      <c r="Q66" s="760"/>
      <c r="R66" s="760"/>
      <c r="S66" s="760"/>
      <c r="T66" s="761"/>
      <c r="U66" s="970"/>
      <c r="V66" s="983"/>
      <c r="W66" s="983"/>
      <c r="X66" s="983"/>
      <c r="Y66" s="997"/>
      <c r="Z66" s="997"/>
      <c r="AA66" s="997"/>
      <c r="AB66" s="997"/>
      <c r="AC66" s="997"/>
      <c r="AD66" s="997"/>
      <c r="AE66" s="997"/>
      <c r="AF66" s="997"/>
      <c r="AG66" s="997"/>
      <c r="AH66" s="997"/>
      <c r="AI66" s="997"/>
      <c r="AJ66" s="997"/>
    </row>
    <row r="67" spans="2:36" s="958" customFormat="1" ht="24.95" customHeight="1" x14ac:dyDescent="0.2">
      <c r="B67" s="449" t="s">
        <v>710</v>
      </c>
      <c r="C67" s="852">
        <v>20966.622949050001</v>
      </c>
      <c r="D67" s="852">
        <v>19074.010095849997</v>
      </c>
      <c r="E67" s="852">
        <v>809.33259735500008</v>
      </c>
      <c r="F67" s="852">
        <v>805.03692877000003</v>
      </c>
      <c r="G67" s="852">
        <v>569.33445383999992</v>
      </c>
      <c r="H67" s="852">
        <v>918.96008413999994</v>
      </c>
      <c r="I67" s="765">
        <v>1120.03012857</v>
      </c>
      <c r="J67" s="763">
        <v>735.21764108000002</v>
      </c>
      <c r="K67" s="763">
        <v>454.06872424999995</v>
      </c>
      <c r="L67" s="763">
        <v>294.37183259999995</v>
      </c>
      <c r="M67" s="763">
        <v>1168.20536399</v>
      </c>
      <c r="N67" s="763">
        <v>3393.56321196</v>
      </c>
      <c r="O67" s="763">
        <v>1808.93357644</v>
      </c>
      <c r="P67" s="763">
        <v>529.26046797000004</v>
      </c>
      <c r="Q67" s="763">
        <v>825.34664653000004</v>
      </c>
      <c r="R67" s="763">
        <v>2360.8564359999996</v>
      </c>
      <c r="S67" s="763">
        <v>1588.9789994299999</v>
      </c>
      <c r="T67" s="764">
        <v>918.96008413999994</v>
      </c>
      <c r="U67" s="597" t="s">
        <v>945</v>
      </c>
      <c r="V67" s="983"/>
      <c r="W67" s="983"/>
      <c r="X67" s="983"/>
      <c r="Y67" s="997"/>
      <c r="Z67" s="997"/>
      <c r="AA67" s="997"/>
      <c r="AB67" s="997"/>
      <c r="AC67" s="997"/>
      <c r="AD67" s="997"/>
      <c r="AE67" s="997"/>
      <c r="AF67" s="997"/>
      <c r="AG67" s="997"/>
      <c r="AH67" s="997"/>
      <c r="AI67" s="997"/>
      <c r="AJ67" s="997"/>
    </row>
    <row r="68" spans="2:36" s="958" customFormat="1" ht="7.5" customHeight="1" x14ac:dyDescent="0.2">
      <c r="B68" s="968"/>
      <c r="C68" s="856"/>
      <c r="D68" s="856"/>
      <c r="E68" s="856"/>
      <c r="F68" s="856"/>
      <c r="G68" s="856"/>
      <c r="H68" s="856"/>
      <c r="I68" s="762"/>
      <c r="J68" s="760"/>
      <c r="K68" s="760"/>
      <c r="L68" s="760"/>
      <c r="M68" s="760"/>
      <c r="N68" s="760"/>
      <c r="O68" s="760"/>
      <c r="P68" s="760"/>
      <c r="Q68" s="760"/>
      <c r="R68" s="760"/>
      <c r="S68" s="760"/>
      <c r="T68" s="761"/>
      <c r="U68" s="970"/>
      <c r="V68" s="983"/>
      <c r="W68" s="983"/>
      <c r="X68" s="983"/>
      <c r="Y68" s="997"/>
      <c r="Z68" s="997"/>
      <c r="AA68" s="997"/>
      <c r="AB68" s="997"/>
      <c r="AC68" s="997"/>
      <c r="AD68" s="997"/>
      <c r="AE68" s="997"/>
      <c r="AF68" s="997"/>
      <c r="AG68" s="997"/>
      <c r="AH68" s="997"/>
      <c r="AI68" s="997"/>
      <c r="AJ68" s="997"/>
    </row>
    <row r="69" spans="2:36" s="958" customFormat="1" ht="24.95" customHeight="1" x14ac:dyDescent="0.2">
      <c r="B69" s="449" t="s">
        <v>711</v>
      </c>
      <c r="C69" s="852">
        <v>172777.10958852121</v>
      </c>
      <c r="D69" s="852">
        <v>271581.70370785368</v>
      </c>
      <c r="E69" s="852">
        <v>240980.23289838614</v>
      </c>
      <c r="F69" s="852">
        <v>246196.55713934562</v>
      </c>
      <c r="G69" s="852">
        <v>269287.99072594167</v>
      </c>
      <c r="H69" s="852">
        <v>785078.36618777586</v>
      </c>
      <c r="I69" s="765">
        <v>271816.59966633335</v>
      </c>
      <c r="J69" s="763">
        <v>436443.64047361357</v>
      </c>
      <c r="K69" s="763">
        <v>434997.22940658929</v>
      </c>
      <c r="L69" s="763">
        <v>433605.06122453522</v>
      </c>
      <c r="M69" s="763">
        <v>435483.07576973119</v>
      </c>
      <c r="N69" s="763">
        <v>785635.68545181735</v>
      </c>
      <c r="O69" s="763">
        <v>787215.0308635165</v>
      </c>
      <c r="P69" s="763">
        <v>786015.43246106233</v>
      </c>
      <c r="Q69" s="763">
        <v>785599.27883979096</v>
      </c>
      <c r="R69" s="763">
        <v>778941.55885241926</v>
      </c>
      <c r="S69" s="763">
        <v>781912.09205523366</v>
      </c>
      <c r="T69" s="764">
        <v>785078.36618777586</v>
      </c>
      <c r="U69" s="597" t="s">
        <v>852</v>
      </c>
      <c r="V69" s="983"/>
      <c r="W69" s="983"/>
      <c r="X69" s="983"/>
      <c r="Y69" s="997"/>
      <c r="Z69" s="997"/>
      <c r="AA69" s="997"/>
      <c r="AB69" s="997"/>
      <c r="AC69" s="997"/>
      <c r="AD69" s="997"/>
      <c r="AE69" s="997"/>
      <c r="AF69" s="997"/>
      <c r="AG69" s="997"/>
      <c r="AH69" s="997"/>
      <c r="AI69" s="997"/>
      <c r="AJ69" s="997"/>
    </row>
    <row r="70" spans="2:36" s="958" customFormat="1" ht="6" customHeight="1" x14ac:dyDescent="0.2">
      <c r="B70" s="968"/>
      <c r="C70" s="856"/>
      <c r="D70" s="856"/>
      <c r="E70" s="856"/>
      <c r="F70" s="856"/>
      <c r="G70" s="856"/>
      <c r="H70" s="856"/>
      <c r="I70" s="762"/>
      <c r="J70" s="760"/>
      <c r="K70" s="760"/>
      <c r="L70" s="760"/>
      <c r="M70" s="760"/>
      <c r="N70" s="760"/>
      <c r="O70" s="760"/>
      <c r="P70" s="760"/>
      <c r="Q70" s="760"/>
      <c r="R70" s="760"/>
      <c r="S70" s="760"/>
      <c r="T70" s="761"/>
      <c r="U70" s="970"/>
      <c r="V70" s="983"/>
      <c r="W70" s="983"/>
      <c r="X70" s="983"/>
      <c r="Y70" s="997"/>
      <c r="Z70" s="997"/>
      <c r="AA70" s="997"/>
      <c r="AB70" s="997"/>
      <c r="AC70" s="997"/>
      <c r="AD70" s="997"/>
      <c r="AE70" s="997"/>
      <c r="AF70" s="997"/>
      <c r="AG70" s="997"/>
      <c r="AH70" s="997"/>
      <c r="AI70" s="997"/>
      <c r="AJ70" s="997"/>
    </row>
    <row r="71" spans="2:36" s="958" customFormat="1" ht="24.75" customHeight="1" x14ac:dyDescent="0.2">
      <c r="B71" s="449" t="s">
        <v>881</v>
      </c>
      <c r="C71" s="852">
        <v>141088.83434680573</v>
      </c>
      <c r="D71" s="852">
        <v>188951.79609580463</v>
      </c>
      <c r="E71" s="852">
        <v>166892.66255297494</v>
      </c>
      <c r="F71" s="852">
        <v>175743.57402698309</v>
      </c>
      <c r="G71" s="852">
        <v>196329.2472184767</v>
      </c>
      <c r="H71" s="852">
        <v>465467.7595587328</v>
      </c>
      <c r="I71" s="765">
        <v>194681.81172442649</v>
      </c>
      <c r="J71" s="763">
        <v>254540.3906979973</v>
      </c>
      <c r="K71" s="763">
        <v>261397.37545750311</v>
      </c>
      <c r="L71" s="763">
        <v>266737.18555799528</v>
      </c>
      <c r="M71" s="763">
        <v>272420.23461712815</v>
      </c>
      <c r="N71" s="763">
        <v>402799.22705233307</v>
      </c>
      <c r="O71" s="763">
        <v>415322.8628377635</v>
      </c>
      <c r="P71" s="763">
        <v>418345.77168118133</v>
      </c>
      <c r="Q71" s="763">
        <v>427166.61169098713</v>
      </c>
      <c r="R71" s="763">
        <v>441135.5832641095</v>
      </c>
      <c r="S71" s="763">
        <v>455556.98964774847</v>
      </c>
      <c r="T71" s="764">
        <v>465467.7595587328</v>
      </c>
      <c r="U71" s="597" t="s">
        <v>6</v>
      </c>
      <c r="V71" s="983"/>
      <c r="W71" s="983"/>
      <c r="X71" s="983"/>
      <c r="Y71" s="997"/>
      <c r="Z71" s="997"/>
      <c r="AA71" s="997"/>
      <c r="AB71" s="997"/>
      <c r="AC71" s="997"/>
      <c r="AD71" s="997"/>
      <c r="AE71" s="997"/>
      <c r="AF71" s="997"/>
      <c r="AG71" s="997"/>
      <c r="AH71" s="997"/>
      <c r="AI71" s="997"/>
      <c r="AJ71" s="997"/>
    </row>
    <row r="72" spans="2:36" s="1004" customFormat="1" ht="19.5" customHeight="1" thickBot="1" x14ac:dyDescent="0.25">
      <c r="B72" s="998"/>
      <c r="C72" s="1615"/>
      <c r="D72" s="1615"/>
      <c r="E72" s="1615"/>
      <c r="F72" s="1615"/>
      <c r="G72" s="1615"/>
      <c r="H72" s="1615"/>
      <c r="I72" s="999"/>
      <c r="J72" s="1000"/>
      <c r="K72" s="1000"/>
      <c r="L72" s="1000"/>
      <c r="M72" s="1000"/>
      <c r="N72" s="1000"/>
      <c r="O72" s="1000"/>
      <c r="P72" s="1000"/>
      <c r="Q72" s="1000"/>
      <c r="R72" s="1000"/>
      <c r="S72" s="1000"/>
      <c r="T72" s="1001"/>
      <c r="U72" s="1002"/>
      <c r="V72" s="1003"/>
      <c r="W72" s="1003"/>
      <c r="X72" s="1003"/>
      <c r="AJ72" s="1005"/>
    </row>
    <row r="73" spans="2:36" ht="8.25" customHeight="1" thickTop="1" x14ac:dyDescent="0.65">
      <c r="C73" s="273"/>
      <c r="D73" s="273"/>
      <c r="E73" s="273"/>
      <c r="F73" s="273"/>
      <c r="G73" s="273"/>
      <c r="H73" s="273"/>
      <c r="I73" s="273"/>
      <c r="J73" s="273"/>
      <c r="K73" s="273"/>
      <c r="L73" s="273"/>
      <c r="M73" s="273"/>
      <c r="N73" s="273"/>
      <c r="O73" s="273"/>
      <c r="P73" s="273"/>
      <c r="Q73" s="273"/>
      <c r="R73" s="273"/>
      <c r="S73" s="273"/>
      <c r="T73" s="273"/>
      <c r="V73" s="265"/>
      <c r="W73" s="265"/>
      <c r="X73" s="265"/>
    </row>
    <row r="74" spans="2:36" s="330" customFormat="1" ht="22.5" x14ac:dyDescent="0.5">
      <c r="B74" s="330" t="s">
        <v>1719</v>
      </c>
      <c r="U74" s="474" t="s">
        <v>1721</v>
      </c>
      <c r="V74" s="475"/>
    </row>
    <row r="75" spans="2:36" s="127" customFormat="1" ht="18.75" x14ac:dyDescent="0.45">
      <c r="B75" s="141"/>
    </row>
    <row r="76" spans="2:36" s="270" customFormat="1" ht="23.25" x14ac:dyDescent="0.5">
      <c r="C76" s="271"/>
      <c r="D76" s="271"/>
      <c r="E76" s="271"/>
      <c r="F76" s="271"/>
      <c r="G76" s="271"/>
      <c r="H76" s="271"/>
      <c r="I76" s="271"/>
      <c r="J76" s="271"/>
      <c r="K76" s="1536"/>
      <c r="L76" s="271"/>
      <c r="M76" s="271"/>
      <c r="N76" s="271"/>
      <c r="O76" s="271"/>
      <c r="P76" s="271"/>
      <c r="Q76" s="271"/>
      <c r="R76" s="271"/>
      <c r="S76" s="271"/>
      <c r="T76" s="271"/>
      <c r="U76" s="271"/>
      <c r="V76" s="271"/>
      <c r="W76" s="271"/>
      <c r="X76" s="271"/>
      <c r="Y76" s="271"/>
      <c r="Z76" s="271"/>
    </row>
    <row r="78" spans="2:36" x14ac:dyDescent="0.5">
      <c r="C78" s="271"/>
      <c r="D78" s="271"/>
      <c r="E78" s="271"/>
      <c r="F78" s="271"/>
      <c r="G78" s="271"/>
      <c r="H78" s="271"/>
      <c r="I78" s="271"/>
      <c r="J78" s="271"/>
      <c r="K78" s="271"/>
      <c r="L78" s="271"/>
      <c r="M78" s="271"/>
      <c r="N78" s="271"/>
      <c r="O78" s="271"/>
      <c r="P78" s="271"/>
      <c r="Q78" s="271"/>
      <c r="R78" s="271"/>
      <c r="S78" s="271"/>
      <c r="T78" s="271"/>
    </row>
    <row r="79" spans="2:36" x14ac:dyDescent="0.5">
      <c r="C79" s="274"/>
      <c r="D79" s="274"/>
      <c r="E79" s="274"/>
      <c r="F79" s="274"/>
      <c r="G79" s="274"/>
      <c r="H79" s="274"/>
      <c r="I79" s="274"/>
      <c r="J79" s="274"/>
      <c r="K79" s="274"/>
      <c r="L79" s="274"/>
      <c r="M79" s="274"/>
      <c r="N79" s="274"/>
      <c r="O79" s="274"/>
      <c r="P79" s="274"/>
      <c r="Q79" s="274"/>
      <c r="R79" s="274"/>
      <c r="S79" s="274"/>
      <c r="T79" s="274"/>
    </row>
    <row r="80" spans="2:36" ht="21.75" customHeight="1" x14ac:dyDescent="0.35">
      <c r="B80" s="272"/>
      <c r="C80" s="274"/>
      <c r="D80" s="274"/>
      <c r="E80" s="274"/>
      <c r="F80" s="274"/>
      <c r="G80" s="274"/>
      <c r="H80" s="274"/>
      <c r="I80" s="274"/>
      <c r="J80" s="274"/>
      <c r="K80" s="274"/>
      <c r="L80" s="274"/>
      <c r="M80" s="274"/>
      <c r="N80" s="274"/>
      <c r="O80" s="274"/>
      <c r="P80" s="274"/>
      <c r="Q80" s="274"/>
      <c r="R80" s="274"/>
      <c r="S80" s="274"/>
      <c r="T80" s="274"/>
      <c r="U80" s="272"/>
    </row>
    <row r="81" spans="2:21" ht="21.75" customHeight="1" x14ac:dyDescent="0.35">
      <c r="B81" s="272"/>
      <c r="C81" s="274"/>
      <c r="D81" s="274"/>
      <c r="E81" s="274"/>
      <c r="F81" s="274"/>
      <c r="G81" s="274"/>
      <c r="H81" s="274"/>
      <c r="I81" s="274"/>
      <c r="J81" s="274"/>
      <c r="K81" s="274"/>
      <c r="L81" s="274"/>
      <c r="M81" s="274"/>
      <c r="N81" s="274"/>
      <c r="O81" s="274"/>
      <c r="P81" s="274"/>
      <c r="Q81" s="274"/>
      <c r="R81" s="274"/>
      <c r="S81" s="274"/>
      <c r="T81" s="274"/>
      <c r="U81" s="272"/>
    </row>
    <row r="82" spans="2:21" ht="15" x14ac:dyDescent="0.35">
      <c r="B82" s="272"/>
      <c r="U82" s="272"/>
    </row>
    <row r="83" spans="2:21" ht="15" x14ac:dyDescent="0.35">
      <c r="B83" s="272"/>
      <c r="U83" s="272"/>
    </row>
  </sheetData>
  <mergeCells count="12">
    <mergeCell ref="E9:E11"/>
    <mergeCell ref="U9:U11"/>
    <mergeCell ref="B9:B11"/>
    <mergeCell ref="L4:U4"/>
    <mergeCell ref="B4:K4"/>
    <mergeCell ref="L9:T9"/>
    <mergeCell ref="I9:K9"/>
    <mergeCell ref="H9:H11"/>
    <mergeCell ref="C9:C11"/>
    <mergeCell ref="F9:F11"/>
    <mergeCell ref="G9:G11"/>
    <mergeCell ref="D9:D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&amp;P+5 -</oddFooter>
  </headerFooter>
  <colBreaks count="1" manualBreakCount="1">
    <brk id="11"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50</vt:i4>
      </vt:variant>
    </vt:vector>
  </HeadingPairs>
  <TitlesOfParts>
    <vt:vector size="101" baseType="lpstr">
      <vt:lpstr>ملاحظة</vt:lpstr>
      <vt:lpstr>الفهرس  </vt:lpstr>
      <vt:lpstr>أهم المصطلحات الاقتصادية</vt:lpstr>
      <vt:lpstr>القسم الأول</vt:lpstr>
      <vt:lpstr>جدول1</vt:lpstr>
      <vt:lpstr>جدول4  (2)</vt:lpstr>
      <vt:lpstr>جدول5 (2)</vt:lpstr>
      <vt:lpstr>جدول  2</vt:lpstr>
      <vt:lpstr>جدول 3</vt:lpstr>
      <vt:lpstr>جدول 4</vt:lpstr>
      <vt:lpstr>جدول 5</vt:lpstr>
      <vt:lpstr>جدول 6</vt:lpstr>
      <vt:lpstr>جدول 7</vt:lpstr>
      <vt:lpstr>جدول 8</vt:lpstr>
      <vt:lpstr>جدول 9-10</vt:lpstr>
      <vt:lpstr>جدول 11</vt:lpstr>
      <vt:lpstr>جدول 12 </vt:lpstr>
      <vt:lpstr>جدول 13-14</vt:lpstr>
      <vt:lpstr>جدول 15</vt:lpstr>
      <vt:lpstr>جدول 16  </vt:lpstr>
      <vt:lpstr>جدول 17</vt:lpstr>
      <vt:lpstr>جدول 18</vt:lpstr>
      <vt:lpstr>القسم الثاني</vt:lpstr>
      <vt:lpstr>جدول 19</vt:lpstr>
      <vt:lpstr>جدول 20 </vt:lpstr>
      <vt:lpstr>جدول 21 </vt:lpstr>
      <vt:lpstr>القسم الثالث</vt:lpstr>
      <vt:lpstr>جدول 22</vt:lpstr>
      <vt:lpstr>جدول 23</vt:lpstr>
      <vt:lpstr>القسم الرابع</vt:lpstr>
      <vt:lpstr>جدول 24</vt:lpstr>
      <vt:lpstr>جدول 25</vt:lpstr>
      <vt:lpstr>جدول 26-27</vt:lpstr>
      <vt:lpstr>جدول 28</vt:lpstr>
      <vt:lpstr>جدول 29  </vt:lpstr>
      <vt:lpstr>جدول 30 </vt:lpstr>
      <vt:lpstr>جدول 31  </vt:lpstr>
      <vt:lpstr>جدول 32 </vt:lpstr>
      <vt:lpstr>جدول 33 </vt:lpstr>
      <vt:lpstr>القسم الخامس</vt:lpstr>
      <vt:lpstr>جدول 34  </vt:lpstr>
      <vt:lpstr>جدول 35  </vt:lpstr>
      <vt:lpstr>جدول 36 </vt:lpstr>
      <vt:lpstr>جدول 37  </vt:lpstr>
      <vt:lpstr>جدول 38  </vt:lpstr>
      <vt:lpstr>جدول 39  </vt:lpstr>
      <vt:lpstr>جدول 40 </vt:lpstr>
      <vt:lpstr>جدول 41 </vt:lpstr>
      <vt:lpstr>جدول 42</vt:lpstr>
      <vt:lpstr>جدول 43</vt:lpstr>
      <vt:lpstr>الفهرس  (2)</vt:lpstr>
      <vt:lpstr>'الفهرس  '!Print_Area</vt:lpstr>
      <vt:lpstr>'الفهرس  (2)'!Print_Area</vt:lpstr>
      <vt:lpstr>'القسم الأول'!Print_Area</vt:lpstr>
      <vt:lpstr>'القسم الثالث'!Print_Area</vt:lpstr>
      <vt:lpstr>'القسم الثاني'!Print_Area</vt:lpstr>
      <vt:lpstr>'القسم الخامس'!Print_Area</vt:lpstr>
      <vt:lpstr>'القسم الرابع'!Print_Area</vt:lpstr>
      <vt:lpstr>'جدول  2'!Print_Area</vt:lpstr>
      <vt:lpstr>'جدول 11'!Print_Area</vt:lpstr>
      <vt:lpstr>'جدول 12 '!Print_Area</vt:lpstr>
      <vt:lpstr>'جدول 13-14'!Print_Area</vt:lpstr>
      <vt:lpstr>'جدول 15'!Print_Area</vt:lpstr>
      <vt:lpstr>'جدول 16  '!Print_Area</vt:lpstr>
      <vt:lpstr>'جدول 17'!Print_Area</vt:lpstr>
      <vt:lpstr>'جدول 18'!Print_Area</vt:lpstr>
      <vt:lpstr>'جدول 19'!Print_Area</vt:lpstr>
      <vt:lpstr>'جدول 20 '!Print_Area</vt:lpstr>
      <vt:lpstr>'جدول 21 '!Print_Area</vt:lpstr>
      <vt:lpstr>'جدول 22'!Print_Area</vt:lpstr>
      <vt:lpstr>'جدول 23'!Print_Area</vt:lpstr>
      <vt:lpstr>'جدول 24'!Print_Area</vt:lpstr>
      <vt:lpstr>'جدول 25'!Print_Area</vt:lpstr>
      <vt:lpstr>'جدول 26-27'!Print_Area</vt:lpstr>
      <vt:lpstr>'جدول 28'!Print_Area</vt:lpstr>
      <vt:lpstr>'جدول 29  '!Print_Area</vt:lpstr>
      <vt:lpstr>'جدول 3'!Print_Area</vt:lpstr>
      <vt:lpstr>'جدول 30 '!Print_Area</vt:lpstr>
      <vt:lpstr>'جدول 31  '!Print_Area</vt:lpstr>
      <vt:lpstr>'جدول 32 '!Print_Area</vt:lpstr>
      <vt:lpstr>'جدول 33 '!Print_Area</vt:lpstr>
      <vt:lpstr>'جدول 34  '!Print_Area</vt:lpstr>
      <vt:lpstr>'جدول 35  '!Print_Area</vt:lpstr>
      <vt:lpstr>'جدول 36 '!Print_Area</vt:lpstr>
      <vt:lpstr>'جدول 37  '!Print_Area</vt:lpstr>
      <vt:lpstr>'جدول 38  '!Print_Area</vt:lpstr>
      <vt:lpstr>'جدول 39  '!Print_Area</vt:lpstr>
      <vt:lpstr>'جدول 4'!Print_Area</vt:lpstr>
      <vt:lpstr>'جدول 40 '!Print_Area</vt:lpstr>
      <vt:lpstr>'جدول 41 '!Print_Area</vt:lpstr>
      <vt:lpstr>'جدول 42'!Print_Area</vt:lpstr>
      <vt:lpstr>'جدول 43'!Print_Area</vt:lpstr>
      <vt:lpstr>'جدول 5'!Print_Area</vt:lpstr>
      <vt:lpstr>'جدول 6'!Print_Area</vt:lpstr>
      <vt:lpstr>'جدول 7'!Print_Area</vt:lpstr>
      <vt:lpstr>'جدول 8'!Print_Area</vt:lpstr>
      <vt:lpstr>'جدول 9-10'!Print_Area</vt:lpstr>
      <vt:lpstr>جدول1!Print_Area</vt:lpstr>
      <vt:lpstr>'جدول4  (2)'!Print_Area</vt:lpstr>
      <vt:lpstr>'جدول5 (2)'!Print_Area</vt:lpstr>
      <vt:lpstr>ملاحظة!Print_Area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رنا تيسير مصري</cp:lastModifiedBy>
  <cp:lastPrinted>2022-01-10T08:14:19Z</cp:lastPrinted>
  <dcterms:created xsi:type="dcterms:W3CDTF">2003-10-27T16:49:11Z</dcterms:created>
  <dcterms:modified xsi:type="dcterms:W3CDTF">2022-01-31T11:40:10Z</dcterms:modified>
</cp:coreProperties>
</file>